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38\障がい者福祉課\地域生活推進係\自立支援協議会\☆H29～30（第6期）\02相談支援部会\30年度\第3回\02 資料\"/>
    </mc:Choice>
  </mc:AlternateContent>
  <bookViews>
    <workbookView xWindow="600" yWindow="105" windowWidth="19320" windowHeight="8040"/>
  </bookViews>
  <sheets>
    <sheet name="資料" sheetId="11" r:id="rId1"/>
    <sheet name="てもち セルフ率" sheetId="14" r:id="rId2"/>
    <sheet name="者" sheetId="12" r:id="rId3"/>
    <sheet name="児" sheetId="13" r:id="rId4"/>
    <sheet name="すなば" sheetId="15" r:id="rId5"/>
  </sheets>
  <definedNames>
    <definedName name="_xlnm._FilterDatabase" localSheetId="3" hidden="1">児!$A$1:$G$1</definedName>
    <definedName name="_xlnm._FilterDatabase" localSheetId="2" hidden="1">者!$A$1:$G$1</definedName>
    <definedName name="_xlnm.Print_Area" localSheetId="1">'てもち セルフ率'!$A$1:$O$26</definedName>
    <definedName name="_xlnm.Print_Area" localSheetId="0">資料!$A$1:$L$15</definedName>
  </definedNames>
  <calcPr calcId="152511"/>
</workbook>
</file>

<file path=xl/calcChain.xml><?xml version="1.0" encoding="utf-8"?>
<calcChain xmlns="http://schemas.openxmlformats.org/spreadsheetml/2006/main">
  <c r="H8" i="11" l="1"/>
  <c r="J11" i="11"/>
  <c r="I11" i="11"/>
  <c r="H11" i="11"/>
  <c r="C11" i="11"/>
  <c r="E11" i="11"/>
  <c r="D11" i="11"/>
  <c r="E8" i="11"/>
  <c r="D8" i="11"/>
  <c r="C8" i="11"/>
  <c r="G20" i="13" l="1"/>
  <c r="F20" i="13"/>
  <c r="G17" i="13"/>
  <c r="F17" i="13"/>
  <c r="G7" i="13"/>
  <c r="F7" i="13"/>
  <c r="G22" i="13"/>
  <c r="F22" i="13"/>
  <c r="G12" i="13"/>
  <c r="L11" i="11" s="1"/>
  <c r="F12" i="13"/>
  <c r="K11" i="11" s="1"/>
  <c r="G23" i="13"/>
  <c r="F23" i="13"/>
  <c r="G13" i="13"/>
  <c r="F13" i="13"/>
  <c r="G8" i="13"/>
  <c r="F8" i="13"/>
  <c r="G25" i="13"/>
  <c r="F25" i="13"/>
  <c r="G14" i="13"/>
  <c r="F14" i="13"/>
  <c r="G16" i="13"/>
  <c r="F16" i="13"/>
  <c r="G10" i="13"/>
  <c r="F10" i="13"/>
  <c r="G5" i="13"/>
  <c r="F5" i="13"/>
  <c r="G18" i="13"/>
  <c r="F18" i="13"/>
  <c r="G24" i="13"/>
  <c r="F24" i="13"/>
  <c r="G11" i="13"/>
  <c r="F11" i="13"/>
  <c r="G4" i="13"/>
  <c r="F4" i="13"/>
  <c r="G6" i="13"/>
  <c r="F6" i="13"/>
  <c r="G9" i="13"/>
  <c r="F9" i="13"/>
  <c r="G3" i="13"/>
  <c r="F3" i="13"/>
  <c r="G19" i="13"/>
  <c r="F19" i="13"/>
  <c r="G21" i="13"/>
  <c r="F21" i="13"/>
  <c r="G2" i="13"/>
  <c r="F2" i="13"/>
  <c r="G18" i="12"/>
  <c r="F18" i="12"/>
  <c r="G13" i="12"/>
  <c r="F13" i="12"/>
  <c r="G2" i="12"/>
  <c r="F2" i="12"/>
  <c r="G16" i="12"/>
  <c r="F16" i="12"/>
  <c r="G10" i="12"/>
  <c r="G11" i="11" s="1"/>
  <c r="F10" i="12"/>
  <c r="F11" i="11" s="1"/>
  <c r="G22" i="12"/>
  <c r="F22" i="12"/>
  <c r="G9" i="12"/>
  <c r="F9" i="12"/>
  <c r="G14" i="12"/>
  <c r="F14" i="12"/>
  <c r="G25" i="12"/>
  <c r="F25" i="12"/>
  <c r="G17" i="12"/>
  <c r="F17" i="12"/>
  <c r="G12" i="12"/>
  <c r="F12" i="12"/>
  <c r="G7" i="12"/>
  <c r="F7" i="12"/>
  <c r="G15" i="12"/>
  <c r="F15" i="12"/>
  <c r="G20" i="12"/>
  <c r="F20" i="12"/>
  <c r="G24" i="12"/>
  <c r="F24" i="12"/>
  <c r="G5" i="12"/>
  <c r="F5" i="12"/>
  <c r="G19" i="12"/>
  <c r="F19" i="12"/>
  <c r="G6" i="12"/>
  <c r="F6" i="12"/>
  <c r="G3" i="12"/>
  <c r="F3" i="12"/>
  <c r="G4" i="12"/>
  <c r="F4" i="12"/>
  <c r="G21" i="12"/>
  <c r="F21" i="12"/>
  <c r="G23" i="12"/>
  <c r="F23" i="12"/>
  <c r="G8" i="12"/>
  <c r="F8" i="12"/>
  <c r="F15" i="13" l="1"/>
  <c r="K8" i="11" s="1"/>
  <c r="I8" i="11"/>
  <c r="G15" i="13"/>
  <c r="L8" i="11" s="1"/>
  <c r="J8" i="11"/>
  <c r="F11" i="12"/>
  <c r="F8" i="11" s="1"/>
  <c r="G11" i="12"/>
  <c r="G8" i="11" s="1"/>
  <c r="L6" i="11"/>
  <c r="L7" i="11"/>
  <c r="G6" i="11"/>
  <c r="G7" i="11"/>
  <c r="L14" i="11"/>
  <c r="K14" i="11"/>
  <c r="G14" i="11"/>
  <c r="F14" i="11"/>
  <c r="B13" i="14" l="1"/>
  <c r="M19" i="14"/>
  <c r="K4" i="14"/>
  <c r="L4" i="14"/>
  <c r="M4" i="14"/>
  <c r="K13" i="14"/>
  <c r="L13" i="14"/>
  <c r="K6" i="14"/>
  <c r="L6" i="14"/>
  <c r="M6" i="14"/>
  <c r="K5" i="14"/>
  <c r="L5" i="14"/>
  <c r="M5" i="14"/>
  <c r="K25" i="14"/>
  <c r="L25" i="14"/>
  <c r="M25" i="14"/>
  <c r="K20" i="14"/>
  <c r="L20" i="14"/>
  <c r="M20" i="14"/>
  <c r="K7" i="14"/>
  <c r="L7" i="14"/>
  <c r="M7" i="14"/>
  <c r="K18" i="14"/>
  <c r="L18" i="14"/>
  <c r="K11" i="14"/>
  <c r="L11" i="14"/>
  <c r="O11" i="14"/>
  <c r="K26" i="14"/>
  <c r="H9" i="11" s="1"/>
  <c r="L26" i="14"/>
  <c r="I9" i="11" s="1"/>
  <c r="K9" i="14"/>
  <c r="L9" i="14"/>
  <c r="K12" i="14"/>
  <c r="L12" i="14"/>
  <c r="M12" i="14"/>
  <c r="M22" i="14"/>
  <c r="K10" i="14"/>
  <c r="L10" i="14"/>
  <c r="M10" i="14"/>
  <c r="K23" i="14"/>
  <c r="L23" i="14"/>
  <c r="M23" i="14"/>
  <c r="K8" i="14"/>
  <c r="L8" i="14"/>
  <c r="M8" i="14"/>
  <c r="K21" i="14"/>
  <c r="L21" i="14"/>
  <c r="M21" i="14"/>
  <c r="L3" i="14"/>
  <c r="I10" i="11" s="1"/>
  <c r="M3" i="14"/>
  <c r="J10" i="11" s="1"/>
  <c r="K3" i="14"/>
  <c r="H10" i="11" s="1"/>
  <c r="J22" i="14"/>
  <c r="J19" i="14"/>
  <c r="J4" i="14"/>
  <c r="J13" i="14"/>
  <c r="J6" i="14"/>
  <c r="J5" i="14"/>
  <c r="J17" i="14"/>
  <c r="J25" i="14"/>
  <c r="J20" i="14"/>
  <c r="J7" i="14"/>
  <c r="J15" i="14"/>
  <c r="J18" i="14"/>
  <c r="J11" i="14"/>
  <c r="J26" i="14"/>
  <c r="J9" i="14"/>
  <c r="J12" i="14"/>
  <c r="J24" i="14"/>
  <c r="J10" i="14"/>
  <c r="J23" i="14"/>
  <c r="J8" i="14"/>
  <c r="J14" i="14"/>
  <c r="J21" i="14"/>
  <c r="J16" i="14"/>
  <c r="J3" i="14"/>
  <c r="B24" i="14"/>
  <c r="C24" i="14"/>
  <c r="D24" i="14"/>
  <c r="E24" i="14"/>
  <c r="B23" i="14"/>
  <c r="C23" i="14"/>
  <c r="D23" i="14"/>
  <c r="E23" i="14"/>
  <c r="B4" i="14"/>
  <c r="C4" i="14"/>
  <c r="D4" i="14"/>
  <c r="E4" i="14"/>
  <c r="D6" i="14"/>
  <c r="E6" i="14"/>
  <c r="B25" i="14"/>
  <c r="C25" i="14"/>
  <c r="D25" i="14"/>
  <c r="E25" i="14"/>
  <c r="B20" i="14"/>
  <c r="C20" i="14"/>
  <c r="D9" i="14"/>
  <c r="B16" i="14"/>
  <c r="B26" i="14"/>
  <c r="C26" i="14"/>
  <c r="C9" i="11" s="1"/>
  <c r="D26" i="14"/>
  <c r="D9" i="11" s="1"/>
  <c r="E26" i="14"/>
  <c r="E9" i="11" s="1"/>
  <c r="B11" i="14"/>
  <c r="C11" i="14"/>
  <c r="D11" i="14"/>
  <c r="E11" i="14"/>
  <c r="B8" i="14"/>
  <c r="C8" i="14"/>
  <c r="D8" i="14"/>
  <c r="E8" i="14"/>
  <c r="B21" i="14"/>
  <c r="C22" i="14"/>
  <c r="D22" i="14"/>
  <c r="E22" i="14"/>
  <c r="B10" i="14"/>
  <c r="C10" i="14"/>
  <c r="D10" i="14"/>
  <c r="E10" i="14"/>
  <c r="B17" i="14"/>
  <c r="C17" i="14"/>
  <c r="D17" i="14"/>
  <c r="E17" i="14"/>
  <c r="B5" i="14"/>
  <c r="B14" i="14"/>
  <c r="B19" i="14"/>
  <c r="C18" i="14"/>
  <c r="E18" i="14"/>
  <c r="B3" i="14"/>
  <c r="D18" i="14" l="1"/>
  <c r="C9" i="14"/>
  <c r="B18" i="14"/>
  <c r="B9" i="14"/>
  <c r="B15" i="14"/>
  <c r="B12" i="14"/>
  <c r="B22" i="14"/>
  <c r="B7" i="14"/>
  <c r="B6" i="14"/>
  <c r="E9" i="14"/>
  <c r="E3" i="14"/>
  <c r="E10" i="11" s="1"/>
  <c r="C6" i="14"/>
  <c r="O9" i="14"/>
  <c r="K22" i="14"/>
  <c r="K19" i="14"/>
  <c r="L15" i="14"/>
  <c r="K15" i="14"/>
  <c r="L17" i="14"/>
  <c r="M15" i="14"/>
  <c r="D7" i="14"/>
  <c r="O18" i="14"/>
  <c r="L14" i="14"/>
  <c r="O13" i="14"/>
  <c r="K17" i="14"/>
  <c r="L19" i="14"/>
  <c r="K14" i="14"/>
  <c r="M24" i="14"/>
  <c r="M17" i="14"/>
  <c r="O26" i="14"/>
  <c r="L9" i="11" s="1"/>
  <c r="O7" i="14"/>
  <c r="L24" i="14"/>
  <c r="M26" i="14"/>
  <c r="J9" i="11" s="1"/>
  <c r="L22" i="14"/>
  <c r="M18" i="14"/>
  <c r="M13" i="14"/>
  <c r="M14" i="14"/>
  <c r="K24" i="14"/>
  <c r="E14" i="14"/>
  <c r="C7" i="14"/>
  <c r="D3" i="14"/>
  <c r="D10" i="11" s="1"/>
  <c r="D19" i="14"/>
  <c r="D21" i="14"/>
  <c r="D16" i="14"/>
  <c r="D20" i="14"/>
  <c r="D5" i="14"/>
  <c r="D14" i="14"/>
  <c r="C3" i="14"/>
  <c r="C10" i="11" s="1"/>
  <c r="C19" i="14"/>
  <c r="C21" i="14"/>
  <c r="C16" i="14"/>
  <c r="C15" i="14"/>
  <c r="E21" i="14"/>
  <c r="E19" i="14"/>
  <c r="E15" i="14"/>
  <c r="C14" i="14"/>
  <c r="D15" i="14"/>
  <c r="E7" i="14"/>
  <c r="C5" i="14"/>
  <c r="M9" i="14"/>
  <c r="M11" i="14"/>
  <c r="O21" i="14"/>
  <c r="O8" i="14"/>
  <c r="O23" i="14"/>
  <c r="O10" i="14"/>
  <c r="O12" i="14"/>
  <c r="O20" i="14"/>
  <c r="O25" i="14"/>
  <c r="O5" i="14"/>
  <c r="O6" i="14"/>
  <c r="O4" i="14"/>
  <c r="O17" i="14"/>
  <c r="E16" i="14"/>
  <c r="E20" i="14"/>
  <c r="E5" i="14"/>
  <c r="G10" i="14"/>
  <c r="G26" i="14"/>
  <c r="G9" i="11" s="1"/>
  <c r="G25" i="14"/>
  <c r="G23" i="14"/>
  <c r="G24" i="14"/>
  <c r="G17" i="14"/>
  <c r="G11" i="14"/>
  <c r="G9" i="14"/>
  <c r="G4" i="14"/>
  <c r="O3" i="14"/>
  <c r="L10" i="11" s="1"/>
  <c r="G15" i="14" l="1"/>
  <c r="G8" i="14"/>
  <c r="G22" i="14"/>
  <c r="O14" i="14"/>
  <c r="G19" i="14"/>
  <c r="G6" i="14"/>
  <c r="G21" i="14"/>
  <c r="G3" i="14"/>
  <c r="G10" i="11" s="1"/>
  <c r="O22" i="14"/>
  <c r="O19" i="14"/>
  <c r="O24" i="14"/>
  <c r="O15" i="14"/>
  <c r="G5" i="14"/>
  <c r="G7" i="14"/>
  <c r="G18" i="14"/>
  <c r="G20" i="14"/>
  <c r="G14" i="14"/>
  <c r="G16" i="14"/>
  <c r="F24" i="14" l="1"/>
  <c r="F23" i="14"/>
  <c r="F4" i="14"/>
  <c r="F25" i="14"/>
  <c r="F19" i="14"/>
  <c r="F26" i="14"/>
  <c r="F9" i="11" s="1"/>
  <c r="F11" i="14"/>
  <c r="F8" i="14"/>
  <c r="F17" i="14"/>
  <c r="N21" i="14" l="1"/>
  <c r="N26" i="14"/>
  <c r="K9" i="11" s="1"/>
  <c r="N17" i="14"/>
  <c r="N22" i="14"/>
  <c r="N24" i="14"/>
  <c r="N11" i="14"/>
  <c r="N20" i="14"/>
  <c r="N19" i="14"/>
  <c r="N5" i="14"/>
  <c r="N8" i="14"/>
  <c r="N12" i="14"/>
  <c r="N14" i="14"/>
  <c r="N15" i="14"/>
  <c r="N25" i="14"/>
  <c r="N10" i="14"/>
  <c r="N13" i="14"/>
  <c r="N7" i="14"/>
  <c r="N6" i="14"/>
  <c r="N23" i="14"/>
  <c r="N9" i="14"/>
  <c r="N18" i="14"/>
  <c r="N4" i="14"/>
  <c r="F10" i="14"/>
  <c r="N3" i="14"/>
  <c r="K10" i="11" s="1"/>
  <c r="F22" i="14"/>
  <c r="F15" i="14"/>
  <c r="F6" i="14"/>
  <c r="F9" i="14"/>
  <c r="F14" i="14"/>
  <c r="F16" i="14"/>
  <c r="F20" i="14"/>
  <c r="F7" i="14"/>
  <c r="F3" i="14"/>
  <c r="F10" i="11" s="1"/>
  <c r="F21" i="14"/>
  <c r="F18" i="14"/>
  <c r="F5" i="14"/>
  <c r="M16" i="14" l="1"/>
  <c r="D13" i="14"/>
  <c r="K16" i="14"/>
  <c r="D12" i="14"/>
  <c r="N16" i="14" l="1"/>
  <c r="E12" i="14"/>
  <c r="E13" i="14"/>
  <c r="C12" i="14"/>
  <c r="C13" i="14"/>
  <c r="L16" i="14"/>
  <c r="O16" i="14"/>
  <c r="G12" i="14" l="1"/>
  <c r="G13" i="14"/>
  <c r="F12" i="14"/>
  <c r="F13" i="14"/>
</calcChain>
</file>

<file path=xl/sharedStrings.xml><?xml version="1.0" encoding="utf-8"?>
<sst xmlns="http://schemas.openxmlformats.org/spreadsheetml/2006/main" count="123" uniqueCount="82">
  <si>
    <t>障害者総合支援法分</t>
    <rPh sb="0" eb="3">
      <t>ショウガイシャ</t>
    </rPh>
    <rPh sb="3" eb="5">
      <t>ソウゴウ</t>
    </rPh>
    <rPh sb="5" eb="7">
      <t>シエン</t>
    </rPh>
    <rPh sb="7" eb="8">
      <t>ホウ</t>
    </rPh>
    <rPh sb="8" eb="9">
      <t>ブン</t>
    </rPh>
    <phoneticPr fontId="1"/>
  </si>
  <si>
    <t>児童福祉法分</t>
    <rPh sb="0" eb="2">
      <t>ジドウ</t>
    </rPh>
    <rPh sb="2" eb="4">
      <t>フクシ</t>
    </rPh>
    <rPh sb="4" eb="5">
      <t>ホウ</t>
    </rPh>
    <rPh sb="5" eb="6">
      <t>ブン</t>
    </rPh>
    <phoneticPr fontId="1"/>
  </si>
  <si>
    <t>東京都合計</t>
    <rPh sb="0" eb="3">
      <t>トウキョウト</t>
    </rPh>
    <rPh sb="3" eb="5">
      <t>ゴウケイ</t>
    </rPh>
    <phoneticPr fontId="1"/>
  </si>
  <si>
    <t>板橋区</t>
    <rPh sb="0" eb="3">
      <t>イタバシク</t>
    </rPh>
    <phoneticPr fontId="1"/>
  </si>
  <si>
    <t>区　分</t>
    <rPh sb="0" eb="1">
      <t>ク</t>
    </rPh>
    <rPh sb="2" eb="3">
      <t>ブン</t>
    </rPh>
    <phoneticPr fontId="1"/>
  </si>
  <si>
    <t>全国合計</t>
    <rPh sb="0" eb="2">
      <t>ゼンコク</t>
    </rPh>
    <rPh sb="2" eb="4">
      <t>ゴウケイ</t>
    </rPh>
    <phoneticPr fontId="1"/>
  </si>
  <si>
    <t>合　計</t>
    <rPh sb="0" eb="1">
      <t>ゴウ</t>
    </rPh>
    <rPh sb="2" eb="3">
      <t>ケイ</t>
    </rPh>
    <phoneticPr fontId="2"/>
  </si>
  <si>
    <t>受給
者数</t>
    <rPh sb="0" eb="2">
      <t>ジュキュウ</t>
    </rPh>
    <rPh sb="3" eb="4">
      <t>シャ</t>
    </rPh>
    <rPh sb="4" eb="5">
      <t>スウ</t>
    </rPh>
    <phoneticPr fontId="1"/>
  </si>
  <si>
    <t>23区</t>
    <rPh sb="2" eb="3">
      <t>ク</t>
    </rPh>
    <phoneticPr fontId="2"/>
  </si>
  <si>
    <t>計画相談の進捗状況</t>
    <rPh sb="0" eb="2">
      <t>ケイカク</t>
    </rPh>
    <rPh sb="2" eb="4">
      <t>ソウダン</t>
    </rPh>
    <rPh sb="5" eb="7">
      <t>シンチョク</t>
    </rPh>
    <rPh sb="7" eb="9">
      <t>ジョウキョウ</t>
    </rPh>
    <phoneticPr fontId="1"/>
  </si>
  <si>
    <t>千代田</t>
    <rPh sb="0" eb="3">
      <t>チヨダ</t>
    </rPh>
    <phoneticPr fontId="3"/>
  </si>
  <si>
    <t>中央</t>
    <rPh sb="0" eb="2">
      <t>チュウオウ</t>
    </rPh>
    <phoneticPr fontId="3"/>
  </si>
  <si>
    <t>港</t>
    <rPh sb="0" eb="1">
      <t>ミナト</t>
    </rPh>
    <phoneticPr fontId="3"/>
  </si>
  <si>
    <t>新宿</t>
    <rPh sb="0" eb="2">
      <t>シンジュク</t>
    </rPh>
    <phoneticPr fontId="3"/>
  </si>
  <si>
    <t>文京</t>
    <rPh sb="0" eb="2">
      <t>ブンキョウ</t>
    </rPh>
    <phoneticPr fontId="3"/>
  </si>
  <si>
    <t>台東</t>
    <rPh sb="0" eb="2">
      <t>タイトウ</t>
    </rPh>
    <phoneticPr fontId="3"/>
  </si>
  <si>
    <t>墨田</t>
    <rPh sb="0" eb="2">
      <t>スミダ</t>
    </rPh>
    <phoneticPr fontId="3"/>
  </si>
  <si>
    <t>江東</t>
    <rPh sb="0" eb="2">
      <t>コウトウ</t>
    </rPh>
    <phoneticPr fontId="3"/>
  </si>
  <si>
    <t>品川</t>
    <rPh sb="0" eb="2">
      <t>シナガワ</t>
    </rPh>
    <phoneticPr fontId="3"/>
  </si>
  <si>
    <t>目黒</t>
    <rPh sb="0" eb="2">
      <t>メグロ</t>
    </rPh>
    <phoneticPr fontId="3"/>
  </si>
  <si>
    <t>大田</t>
    <rPh sb="0" eb="2">
      <t>オオタ</t>
    </rPh>
    <phoneticPr fontId="3"/>
  </si>
  <si>
    <t>世田谷</t>
    <rPh sb="0" eb="3">
      <t>セタガヤ</t>
    </rPh>
    <phoneticPr fontId="3"/>
  </si>
  <si>
    <t>渋谷</t>
    <rPh sb="0" eb="2">
      <t>シブヤ</t>
    </rPh>
    <phoneticPr fontId="3"/>
  </si>
  <si>
    <t>杉並</t>
    <rPh sb="0" eb="2">
      <t>スギナミ</t>
    </rPh>
    <phoneticPr fontId="3"/>
  </si>
  <si>
    <t>中野</t>
    <rPh sb="0" eb="2">
      <t>ナカノ</t>
    </rPh>
    <phoneticPr fontId="3"/>
  </si>
  <si>
    <t>豊島</t>
    <rPh sb="0" eb="2">
      <t>トシマ</t>
    </rPh>
    <phoneticPr fontId="3"/>
  </si>
  <si>
    <t>北</t>
    <rPh sb="0" eb="1">
      <t>キタ</t>
    </rPh>
    <phoneticPr fontId="3"/>
  </si>
  <si>
    <t>荒川</t>
    <rPh sb="0" eb="2">
      <t>アラカワ</t>
    </rPh>
    <phoneticPr fontId="3"/>
  </si>
  <si>
    <t>板橋</t>
    <rPh sb="0" eb="2">
      <t>イタバシ</t>
    </rPh>
    <phoneticPr fontId="3"/>
  </si>
  <si>
    <t>練馬</t>
    <rPh sb="0" eb="2">
      <t>ネリマ</t>
    </rPh>
    <phoneticPr fontId="3"/>
  </si>
  <si>
    <t>足立</t>
    <rPh sb="0" eb="2">
      <t>アダチ</t>
    </rPh>
    <phoneticPr fontId="3"/>
  </si>
  <si>
    <t>葛飾</t>
    <rPh sb="0" eb="2">
      <t>カツシカ</t>
    </rPh>
    <phoneticPr fontId="3"/>
  </si>
  <si>
    <t>江戸川</t>
    <rPh sb="0" eb="3">
      <t>エドガワ</t>
    </rPh>
    <phoneticPr fontId="3"/>
  </si>
  <si>
    <t>合計</t>
    <rPh sb="0" eb="2">
      <t>ゴウケイ</t>
    </rPh>
    <phoneticPr fontId="3"/>
  </si>
  <si>
    <t>区名</t>
    <rPh sb="0" eb="1">
      <t>ク</t>
    </rPh>
    <rPh sb="1" eb="2">
      <t>メイ</t>
    </rPh>
    <phoneticPr fontId="8"/>
  </si>
  <si>
    <t>受給者</t>
    <rPh sb="0" eb="3">
      <t>ジュキュウシャ</t>
    </rPh>
    <phoneticPr fontId="8"/>
  </si>
  <si>
    <t>作成済</t>
    <rPh sb="0" eb="2">
      <t>サクセイ</t>
    </rPh>
    <rPh sb="2" eb="3">
      <t>スミ</t>
    </rPh>
    <phoneticPr fontId="8"/>
  </si>
  <si>
    <t>セルフ</t>
    <phoneticPr fontId="8"/>
  </si>
  <si>
    <t>達成率</t>
    <rPh sb="0" eb="3">
      <t>タッセイリツ</t>
    </rPh>
    <phoneticPr fontId="8"/>
  </si>
  <si>
    <t>セルフ率</t>
    <rPh sb="3" eb="4">
      <t>リツ</t>
    </rPh>
    <phoneticPr fontId="8"/>
  </si>
  <si>
    <t>総合支援法分（者）セルフプラン率</t>
    <rPh sb="0" eb="2">
      <t>ソウゴウ</t>
    </rPh>
    <rPh sb="2" eb="4">
      <t>シエン</t>
    </rPh>
    <rPh sb="4" eb="5">
      <t>ホウ</t>
    </rPh>
    <rPh sb="5" eb="6">
      <t>ブン</t>
    </rPh>
    <rPh sb="7" eb="8">
      <t>シャ</t>
    </rPh>
    <rPh sb="15" eb="16">
      <t>リツ</t>
    </rPh>
    <phoneticPr fontId="8"/>
  </si>
  <si>
    <t>区</t>
    <rPh sb="0" eb="1">
      <t>ク</t>
    </rPh>
    <phoneticPr fontId="8"/>
  </si>
  <si>
    <t>受給者数</t>
    <rPh sb="0" eb="3">
      <t>ジュキュウシャ</t>
    </rPh>
    <rPh sb="3" eb="4">
      <t>スウ</t>
    </rPh>
    <phoneticPr fontId="8"/>
  </si>
  <si>
    <t>計画作成済</t>
    <rPh sb="0" eb="2">
      <t>ケイカク</t>
    </rPh>
    <rPh sb="2" eb="4">
      <t>サクセイ</t>
    </rPh>
    <rPh sb="4" eb="5">
      <t>スミ</t>
    </rPh>
    <phoneticPr fontId="8"/>
  </si>
  <si>
    <t>内セルフプラン</t>
    <rPh sb="0" eb="1">
      <t>ウチ</t>
    </rPh>
    <phoneticPr fontId="8"/>
  </si>
  <si>
    <t>計画作成達成率</t>
    <rPh sb="0" eb="2">
      <t>ケイカク</t>
    </rPh>
    <rPh sb="2" eb="4">
      <t>サクセイ</t>
    </rPh>
    <rPh sb="4" eb="7">
      <t>タッセイリツ</t>
    </rPh>
    <phoneticPr fontId="8"/>
  </si>
  <si>
    <t>セルフプラン率</t>
    <rPh sb="6" eb="7">
      <t>リツ</t>
    </rPh>
    <phoneticPr fontId="8"/>
  </si>
  <si>
    <t>児童福祉法分（児）セルフプラン率</t>
    <rPh sb="0" eb="2">
      <t>ジドウ</t>
    </rPh>
    <rPh sb="2" eb="4">
      <t>フクシ</t>
    </rPh>
    <rPh sb="4" eb="5">
      <t>ホウ</t>
    </rPh>
    <rPh sb="5" eb="6">
      <t>ブン</t>
    </rPh>
    <rPh sb="7" eb="8">
      <t>ジ</t>
    </rPh>
    <rPh sb="15" eb="16">
      <t>リツ</t>
    </rPh>
    <phoneticPr fontId="8"/>
  </si>
  <si>
    <t>セルフ率
最少区</t>
    <rPh sb="3" eb="4">
      <t>リツ</t>
    </rPh>
    <rPh sb="5" eb="7">
      <t>サイショウ</t>
    </rPh>
    <rPh sb="7" eb="8">
      <t>ク</t>
    </rPh>
    <phoneticPr fontId="1"/>
  </si>
  <si>
    <t>セルフ率
最多区</t>
    <rPh sb="3" eb="4">
      <t>リツ</t>
    </rPh>
    <rPh sb="5" eb="7">
      <t>サイタ</t>
    </rPh>
    <rPh sb="7" eb="8">
      <t>ク</t>
    </rPh>
    <phoneticPr fontId="1"/>
  </si>
  <si>
    <t>受給者数</t>
    <rPh sb="0" eb="2">
      <t>ジュキュウ</t>
    </rPh>
    <rPh sb="2" eb="3">
      <t>シャ</t>
    </rPh>
    <rPh sb="3" eb="4">
      <t>スウ</t>
    </rPh>
    <phoneticPr fontId="1"/>
  </si>
  <si>
    <t>セルフプラン率</t>
    <rPh sb="6" eb="7">
      <t>リツ</t>
    </rPh>
    <phoneticPr fontId="3"/>
  </si>
  <si>
    <t>計画作成済
人数</t>
    <rPh sb="0" eb="2">
      <t>ケイカク</t>
    </rPh>
    <rPh sb="2" eb="4">
      <t>サクセイ</t>
    </rPh>
    <rPh sb="4" eb="5">
      <t>ズ</t>
    </rPh>
    <rPh sb="6" eb="7">
      <t>ニン</t>
    </rPh>
    <rPh sb="7" eb="8">
      <t>スウ</t>
    </rPh>
    <phoneticPr fontId="1"/>
  </si>
  <si>
    <r>
      <rPr>
        <sz val="10"/>
        <color theme="1"/>
        <rFont val="HGSｺﾞｼｯｸM"/>
        <family val="3"/>
        <charset val="128"/>
      </rPr>
      <t>セルフプラン</t>
    </r>
    <r>
      <rPr>
        <sz val="11"/>
        <color theme="1"/>
        <rFont val="HGSｺﾞｼｯｸM"/>
        <family val="3"/>
        <charset val="128"/>
      </rPr>
      <t xml:space="preserve">
人数</t>
    </r>
    <rPh sb="7" eb="9">
      <t>ニンズウ</t>
    </rPh>
    <phoneticPr fontId="1"/>
  </si>
  <si>
    <t>№</t>
    <phoneticPr fontId="8"/>
  </si>
  <si>
    <t>№</t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</si>
  <si>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</si>
  <si>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</si>
  <si>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</si>
  <si>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</si>
  <si>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</si>
  <si>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</si>
  <si>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</si>
  <si>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</si>
  <si>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</si>
  <si>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</si>
  <si>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</si>
  <si>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</si>
  <si>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</si>
  <si>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</si>
  <si>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</si>
  <si>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</si>
  <si>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</si>
  <si>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</si>
  <si>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</si>
  <si>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</si>
  <si>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</si>
  <si>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</si>
  <si>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渋谷区　</t>
  </si>
  <si>
    <t>○平成30年6月末</t>
    <rPh sb="1" eb="3">
      <t>ヘイセイ</t>
    </rPh>
    <rPh sb="5" eb="6">
      <t>ネン</t>
    </rPh>
    <rPh sb="7" eb="9">
      <t>ガツマツ</t>
    </rPh>
    <phoneticPr fontId="3"/>
  </si>
  <si>
    <t>○平成30年9月末</t>
    <rPh sb="1" eb="3">
      <t>ヘイセイ</t>
    </rPh>
    <rPh sb="5" eb="6">
      <t>ネン</t>
    </rPh>
    <rPh sb="7" eb="8">
      <t>ガツ</t>
    </rPh>
    <rPh sb="8" eb="9">
      <t>マツ</t>
    </rPh>
    <phoneticPr fontId="3"/>
  </si>
  <si>
    <t>計画作成率</t>
    <rPh sb="0" eb="2">
      <t>ケイカク</t>
    </rPh>
    <rPh sb="2" eb="4">
      <t>サクセイ</t>
    </rPh>
    <rPh sb="4" eb="5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</si>
</sst>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#,##0;&quot;△ &quot;#,##0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theme="1"/>
      <name val="HGSｺﾞｼｯｸM"/>
      <family val="3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HGSｺﾞｼｯｸM"/>
      <family val="3"/>
      <charset val="128"/>
    </font>
    <font>
      <sz val="12"/>
      <color rgb="FF000000"/>
      <name val="ＭＳ Ｐゴシック"/>
      <family val="3"/>
      <charset val="128"/>
    </font>
    <font>
      <sz val="10.5"/>
      <color rgb="FF0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7" fillId="0" borderId="0" xfId="0" applyFont="1" applyAlignme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32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7" fillId="0" borderId="31" xfId="0" applyFont="1" applyBorder="1" applyAlignment="1">
      <alignment vertical="center" shrinkToFit="1"/>
    </xf>
    <xf numFmtId="0" fontId="7" fillId="0" borderId="32" xfId="0" applyFont="1" applyBorder="1" applyAlignment="1">
      <alignment vertical="center" shrinkToFit="1"/>
    </xf>
    <xf numFmtId="176" fontId="7" fillId="0" borderId="32" xfId="0" applyNumberFormat="1" applyFont="1" applyBorder="1" applyAlignment="1">
      <alignment vertical="center" shrinkToFit="1"/>
    </xf>
    <xf numFmtId="176" fontId="7" fillId="0" borderId="33" xfId="0" applyNumberFormat="1" applyFont="1" applyBorder="1" applyAlignment="1">
      <alignment vertical="center" shrinkToFit="1"/>
    </xf>
    <xf numFmtId="0" fontId="0" fillId="0" borderId="54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center"/>
    </xf>
    <xf numFmtId="38" fontId="4" fillId="0" borderId="0" xfId="2" applyFont="1" applyFill="1">
      <alignment vertical="center"/>
    </xf>
    <xf numFmtId="10" fontId="4" fillId="0" borderId="0" xfId="2" applyNumberFormat="1" applyFont="1" applyFill="1">
      <alignment vertical="center"/>
    </xf>
    <xf numFmtId="10" fontId="4" fillId="0" borderId="0" xfId="1" applyNumberFormat="1" applyFont="1" applyFill="1">
      <alignment vertical="center"/>
    </xf>
    <xf numFmtId="0" fontId="0" fillId="0" borderId="0" xfId="0" applyFill="1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38" fontId="4" fillId="2" borderId="0" xfId="2" applyFont="1" applyFill="1" applyProtection="1">
      <alignment vertical="center"/>
      <protection locked="0"/>
    </xf>
    <xf numFmtId="10" fontId="4" fillId="3" borderId="0" xfId="2" applyNumberFormat="1" applyFont="1" applyFill="1" applyProtection="1">
      <alignment vertical="center"/>
    </xf>
    <xf numFmtId="38" fontId="4" fillId="2" borderId="0" xfId="2" applyFont="1" applyFill="1">
      <alignment vertical="center"/>
    </xf>
    <xf numFmtId="10" fontId="4" fillId="3" borderId="0" xfId="1" applyNumberFormat="1" applyFont="1" applyFill="1">
      <alignment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0" fontId="11" fillId="0" borderId="0" xfId="0" applyNumberFormat="1" applyFont="1" applyAlignment="1">
      <alignment horizontal="left" vertical="center" wrapText="1"/>
    </xf>
    <xf numFmtId="3" fontId="11" fillId="0" borderId="0" xfId="0" applyNumberFormat="1" applyFont="1" applyAlignment="1">
      <alignment horizontal="left" vertical="center" wrapText="1"/>
    </xf>
    <xf numFmtId="0" fontId="5" fillId="0" borderId="0" xfId="0" applyFont="1" applyFill="1" applyProtection="1">
      <alignment vertical="center"/>
      <protection locked="0"/>
    </xf>
    <xf numFmtId="0" fontId="5" fillId="0" borderId="0" xfId="0" applyFont="1" applyFill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shrinkToFit="1"/>
    </xf>
    <xf numFmtId="0" fontId="5" fillId="0" borderId="40" xfId="0" applyFont="1" applyFill="1" applyBorder="1" applyAlignment="1">
      <alignment horizontal="center" vertical="center" shrinkToFit="1"/>
    </xf>
    <xf numFmtId="177" fontId="5" fillId="0" borderId="2" xfId="0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0" applyNumberFormat="1" applyFont="1" applyFill="1" applyBorder="1" applyAlignment="1" applyProtection="1">
      <alignment horizontal="right" vertical="center" shrinkToFit="1"/>
      <protection locked="0"/>
    </xf>
    <xf numFmtId="176" fontId="5" fillId="0" borderId="36" xfId="1" applyNumberFormat="1" applyFont="1" applyFill="1" applyBorder="1" applyAlignment="1" applyProtection="1">
      <alignment vertical="center" shrinkToFit="1"/>
      <protection locked="0"/>
    </xf>
    <xf numFmtId="10" fontId="5" fillId="0" borderId="38" xfId="1" applyNumberFormat="1" applyFont="1" applyFill="1" applyBorder="1" applyAlignment="1">
      <alignment vertical="center" shrinkToFit="1"/>
    </xf>
    <xf numFmtId="177" fontId="5" fillId="0" borderId="2" xfId="0" applyNumberFormat="1" applyFont="1" applyFill="1" applyBorder="1" applyAlignment="1" applyProtection="1">
      <alignment vertical="center" shrinkToFit="1"/>
      <protection locked="0"/>
    </xf>
    <xf numFmtId="177" fontId="5" fillId="0" borderId="3" xfId="0" applyNumberFormat="1" applyFont="1" applyFill="1" applyBorder="1" applyAlignment="1" applyProtection="1">
      <alignment vertical="center" shrinkToFit="1"/>
      <protection locked="0"/>
    </xf>
    <xf numFmtId="176" fontId="5" fillId="0" borderId="36" xfId="0" applyNumberFormat="1" applyFont="1" applyFill="1" applyBorder="1" applyAlignment="1" applyProtection="1">
      <alignment vertical="center" shrinkToFit="1"/>
      <protection locked="0"/>
    </xf>
    <xf numFmtId="10" fontId="5" fillId="0" borderId="41" xfId="0" applyNumberFormat="1" applyFont="1" applyFill="1" applyBorder="1" applyAlignment="1">
      <alignment vertical="center" shrinkToFit="1"/>
    </xf>
    <xf numFmtId="0" fontId="5" fillId="0" borderId="45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vertical="center" shrinkToFit="1"/>
    </xf>
    <xf numFmtId="177" fontId="5" fillId="0" borderId="46" xfId="0" applyNumberFormat="1" applyFont="1" applyFill="1" applyBorder="1" applyAlignment="1">
      <alignment vertical="center" shrinkToFit="1"/>
    </xf>
    <xf numFmtId="176" fontId="5" fillId="0" borderId="47" xfId="0" applyNumberFormat="1" applyFont="1" applyFill="1" applyBorder="1" applyAlignment="1">
      <alignment vertical="center" shrinkToFit="1"/>
    </xf>
    <xf numFmtId="10" fontId="5" fillId="0" borderId="48" xfId="0" applyNumberFormat="1" applyFont="1" applyFill="1" applyBorder="1" applyAlignment="1">
      <alignment vertical="center" shrinkToFit="1"/>
    </xf>
    <xf numFmtId="10" fontId="5" fillId="0" borderId="49" xfId="0" applyNumberFormat="1" applyFont="1" applyFill="1" applyBorder="1" applyAlignment="1">
      <alignment vertical="center" shrinkToFit="1"/>
    </xf>
    <xf numFmtId="0" fontId="5" fillId="0" borderId="44" xfId="0" applyFont="1" applyFill="1" applyBorder="1" applyAlignment="1">
      <alignment horizontal="center" vertical="center" wrapText="1"/>
    </xf>
    <xf numFmtId="38" fontId="5" fillId="0" borderId="50" xfId="2" applyFont="1" applyFill="1" applyBorder="1" applyAlignment="1">
      <alignment vertical="center" shrinkToFit="1"/>
    </xf>
    <xf numFmtId="38" fontId="5" fillId="0" borderId="51" xfId="2" applyFont="1" applyFill="1" applyBorder="1" applyAlignment="1">
      <alignment vertical="center" shrinkToFit="1"/>
    </xf>
    <xf numFmtId="176" fontId="5" fillId="0" borderId="52" xfId="0" applyNumberFormat="1" applyFont="1" applyFill="1" applyBorder="1" applyAlignment="1">
      <alignment vertical="center" shrinkToFit="1"/>
    </xf>
    <xf numFmtId="10" fontId="5" fillId="0" borderId="53" xfId="0" applyNumberFormat="1" applyFont="1" applyFill="1" applyBorder="1" applyAlignment="1">
      <alignment vertical="center" shrinkToFit="1"/>
    </xf>
    <xf numFmtId="10" fontId="5" fillId="0" borderId="44" xfId="0" applyNumberFormat="1" applyFont="1" applyFill="1" applyBorder="1" applyAlignment="1">
      <alignment vertical="center" shrinkToFit="1"/>
    </xf>
    <xf numFmtId="0" fontId="5" fillId="0" borderId="6" xfId="0" applyFont="1" applyFill="1" applyBorder="1" applyAlignment="1">
      <alignment horizontal="center" vertical="center" wrapText="1"/>
    </xf>
    <xf numFmtId="177" fontId="5" fillId="0" borderId="12" xfId="0" applyNumberFormat="1" applyFont="1" applyFill="1" applyBorder="1" applyAlignment="1">
      <alignment vertical="center" shrinkToFit="1"/>
    </xf>
    <xf numFmtId="177" fontId="5" fillId="0" borderId="13" xfId="0" applyNumberFormat="1" applyFont="1" applyFill="1" applyBorder="1" applyAlignment="1">
      <alignment vertical="center" shrinkToFit="1"/>
    </xf>
    <xf numFmtId="177" fontId="5" fillId="0" borderId="27" xfId="0" applyNumberFormat="1" applyFont="1" applyFill="1" applyBorder="1" applyAlignment="1">
      <alignment vertical="center" shrinkToFit="1"/>
    </xf>
    <xf numFmtId="176" fontId="5" fillId="0" borderId="27" xfId="0" applyNumberFormat="1" applyFont="1" applyFill="1" applyBorder="1" applyAlignment="1">
      <alignment vertical="center" shrinkToFit="1"/>
    </xf>
    <xf numFmtId="10" fontId="5" fillId="0" borderId="29" xfId="0" applyNumberFormat="1" applyFont="1" applyFill="1" applyBorder="1" applyAlignment="1">
      <alignment vertical="center" shrinkToFit="1"/>
    </xf>
    <xf numFmtId="10" fontId="5" fillId="0" borderId="42" xfId="0" applyNumberFormat="1" applyFont="1" applyFill="1" applyBorder="1" applyAlignment="1">
      <alignment vertical="center" shrinkToFit="1"/>
    </xf>
    <xf numFmtId="177" fontId="5" fillId="0" borderId="10" xfId="0" applyNumberFormat="1" applyFont="1" applyFill="1" applyBorder="1" applyAlignment="1">
      <alignment vertical="center" shrinkToFit="1"/>
    </xf>
    <xf numFmtId="177" fontId="5" fillId="0" borderId="11" xfId="0" applyNumberFormat="1" applyFont="1" applyFill="1" applyBorder="1" applyAlignment="1">
      <alignment vertical="center" shrinkToFit="1"/>
    </xf>
    <xf numFmtId="177" fontId="5" fillId="0" borderId="28" xfId="0" applyNumberFormat="1" applyFont="1" applyFill="1" applyBorder="1" applyAlignment="1">
      <alignment vertical="center" shrinkToFit="1"/>
    </xf>
    <xf numFmtId="176" fontId="5" fillId="0" borderId="28" xfId="0" applyNumberFormat="1" applyFont="1" applyFill="1" applyBorder="1" applyAlignment="1">
      <alignment vertical="center" shrinkToFit="1"/>
    </xf>
    <xf numFmtId="10" fontId="5" fillId="0" borderId="28" xfId="0" applyNumberFormat="1" applyFont="1" applyFill="1" applyBorder="1" applyAlignment="1">
      <alignment vertical="center" shrinkToFit="1"/>
    </xf>
    <xf numFmtId="176" fontId="5" fillId="0" borderId="37" xfId="0" applyNumberFormat="1" applyFont="1" applyFill="1" applyBorder="1" applyAlignment="1">
      <alignment vertical="center" shrinkToFit="1"/>
    </xf>
    <xf numFmtId="10" fontId="5" fillId="0" borderId="43" xfId="0" applyNumberFormat="1" applyFont="1" applyFill="1" applyBorder="1" applyAlignment="1">
      <alignment vertical="center" shrinkToFit="1"/>
    </xf>
    <xf numFmtId="0" fontId="5" fillId="0" borderId="0" xfId="0" applyFont="1" applyFill="1" applyBorder="1">
      <alignment vertical="center"/>
    </xf>
    <xf numFmtId="177" fontId="5" fillId="0" borderId="7" xfId="0" applyNumberFormat="1" applyFont="1" applyFill="1" applyBorder="1" applyAlignment="1" applyProtection="1">
      <alignment vertical="center" shrinkToFit="1"/>
      <protection locked="0"/>
    </xf>
    <xf numFmtId="177" fontId="5" fillId="0" borderId="8" xfId="0" applyNumberFormat="1" applyFont="1" applyFill="1" applyBorder="1" applyAlignment="1" applyProtection="1">
      <alignment vertical="center" shrinkToFit="1"/>
      <protection locked="0"/>
    </xf>
    <xf numFmtId="177" fontId="5" fillId="0" borderId="39" xfId="0" applyNumberFormat="1" applyFont="1" applyFill="1" applyBorder="1" applyAlignment="1" applyProtection="1">
      <alignment vertical="center" shrinkToFit="1"/>
      <protection locked="0"/>
    </xf>
    <xf numFmtId="176" fontId="5" fillId="0" borderId="8" xfId="0" applyNumberFormat="1" applyFont="1" applyFill="1" applyBorder="1" applyAlignment="1">
      <alignment vertical="center" shrinkToFit="1"/>
    </xf>
    <xf numFmtId="10" fontId="5" fillId="0" borderId="26" xfId="0" applyNumberFormat="1" applyFont="1" applyFill="1" applyBorder="1" applyAlignment="1">
      <alignment vertical="center" shrinkToFit="1"/>
    </xf>
    <xf numFmtId="10" fontId="5" fillId="0" borderId="9" xfId="0" applyNumberFormat="1" applyFont="1" applyFill="1" applyBorder="1" applyAlignment="1">
      <alignment vertical="center" shrinkToFit="1"/>
    </xf>
    <xf numFmtId="0" fontId="6" fillId="0" borderId="0" xfId="0" applyFont="1" applyAlignment="1" applyProtection="1">
      <alignment vertical="center"/>
      <protection locked="0"/>
    </xf>
    <xf numFmtId="0" fontId="5" fillId="0" borderId="2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33CC33"/>
      <color rgb="FF66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661670</xdr:colOff>
      <xdr:row>0</xdr:row>
      <xdr:rowOff>0</xdr:rowOff>
    </xdr:from>
    <xdr:to>
      <xdr:col>12</xdr:col>
      <xdr:colOff>0</xdr:colOff>
      <xdr:row>1</xdr:row>
      <xdr:rowOff>144781</xdr:rowOff>
    </xdr:to>
    <xdr:grpSp>
      <xdr:nvGrpSpPr>
        <xdr:cNvPr id="26" name="グループ化 25"/>
        <xdr:cNvGrpSpPr/>
      </xdr:nvGrpSpPr>
      <xdr:grpSpPr>
        <a:xfrm>
          <a:off x="8424545" y="0"/>
          <a:ext cx="2195830" cy="430531"/>
          <a:chOff x="0" y="0"/>
          <a:chExt cx="2196145" cy="430792"/>
        </a:xfrm>
      </xdr:grpSpPr>
      <xdr:sp macro="" textlink="">
        <xdr:nvSpPr>
          <xdr:cNvPr id="27" name="テキスト ボックス 1"/>
          <xdr:cNvSpPr txBox="1"/>
        </xdr:nvSpPr>
        <xdr:spPr>
          <a:xfrm>
            <a:off x="0" y="214792"/>
            <a:ext cx="2196000" cy="216000"/>
          </a:xfrm>
          <a:prstGeom prst="rect">
            <a:avLst/>
          </a:prstGeom>
          <a:solidFill>
            <a:sysClr val="window" lastClr="FFFFFF"/>
          </a:solidFill>
          <a:ln w="6350">
            <a:solidFill>
              <a:prstClr val="black"/>
            </a:solidFill>
          </a:ln>
          <a:effectLst/>
        </xdr:spPr>
        <xdr:style>
          <a:lnRef idx="0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rot="0" spcFirstLastPara="0" vert="horz" wrap="square" lIns="72000" tIns="0" rIns="7200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平成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30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年度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3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回</a:t>
            </a:r>
            <a:r>
              <a:rPr lang="ja-JP" altLang="en-US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相談支援部会</a:t>
            </a:r>
            <a:endParaRPr lang="en-US" altLang="ja-JP" sz="900" kern="10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28" name="テキスト ボックス 5"/>
          <xdr:cNvSpPr txBox="1"/>
        </xdr:nvSpPr>
        <xdr:spPr>
          <a:xfrm>
            <a:off x="0" y="0"/>
            <a:ext cx="1620000" cy="216000"/>
          </a:xfrm>
          <a:prstGeom prst="rect">
            <a:avLst/>
          </a:prstGeom>
          <a:solidFill>
            <a:sysClr val="window" lastClr="FFFFFF"/>
          </a:solidFill>
          <a:ln w="6350">
            <a:solidFill>
              <a:prstClr val="black"/>
            </a:solidFill>
          </a:ln>
          <a:effectLst/>
        </xdr:spPr>
        <xdr:txBody>
          <a:bodyPr rot="0" spcFirstLastPara="0" vert="horz" wrap="square" lIns="36000" tIns="0" rIns="3600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平成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31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年</a:t>
            </a:r>
            <a:r>
              <a:rPr lang="en-US" altLang="ja-JP" sz="900" kern="100" baseline="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2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月</a:t>
            </a:r>
            <a:r>
              <a:rPr lang="en-US" altLang="ja-JP" sz="900" kern="100" baseline="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19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日（</a:t>
            </a:r>
            <a:r>
              <a:rPr lang="ja-JP" altLang="en-US" sz="900" kern="100" baseline="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火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）</a:t>
            </a:r>
            <a:endParaRPr lang="ja-JP" sz="1050" kern="10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29" name="テキスト ボックス 6"/>
          <xdr:cNvSpPr txBox="1"/>
        </xdr:nvSpPr>
        <xdr:spPr>
          <a:xfrm>
            <a:off x="1620145" y="0"/>
            <a:ext cx="576000" cy="216000"/>
          </a:xfrm>
          <a:prstGeom prst="rect">
            <a:avLst/>
          </a:prstGeom>
          <a:solidFill>
            <a:sysClr val="window" lastClr="FFFFFF"/>
          </a:solidFill>
          <a:ln w="6350">
            <a:solidFill>
              <a:prstClr val="black"/>
            </a:solidFill>
          </a:ln>
          <a:effectLst/>
        </xdr:spPr>
        <xdr:txBody>
          <a:bodyPr rot="0" spcFirstLastPara="0" vert="horz" wrap="square" lIns="72000" tIns="0" rIns="7200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資料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2</a:t>
            </a:r>
          </a:p>
        </xdr:txBody>
      </xdr:sp>
    </xdr:grpSp>
    <xdr:clientData/>
  </xdr:twoCellAnchor>
  <xdr:twoCellAnchor>
    <xdr:from>
      <xdr:col>12</xdr:col>
      <xdr:colOff>76200</xdr:colOff>
      <xdr:row>0</xdr:row>
      <xdr:rowOff>0</xdr:rowOff>
    </xdr:from>
    <xdr:to>
      <xdr:col>18</xdr:col>
      <xdr:colOff>281400</xdr:colOff>
      <xdr:row>7</xdr:row>
      <xdr:rowOff>165375</xdr:rowOff>
    </xdr:to>
    <xdr:sp macro="" textlink="">
      <xdr:nvSpPr>
        <xdr:cNvPr id="2" name="星 10 1"/>
        <xdr:cNvSpPr/>
      </xdr:nvSpPr>
      <xdr:spPr>
        <a:xfrm>
          <a:off x="10696575" y="0"/>
          <a:ext cx="4320000" cy="2880000"/>
        </a:xfrm>
        <a:prstGeom prst="star10">
          <a:avLst/>
        </a:prstGeom>
        <a:solidFill>
          <a:srgbClr val="CCFFCC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選択できないところは数式が入っています。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基本的に変更する必要が無いのでロックをかけていますが、変更したいときは保護を解除してください。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（特に問題なければいじらないでおいてください。）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174624</xdr:colOff>
      <xdr:row>1</xdr:row>
      <xdr:rowOff>0</xdr:rowOff>
    </xdr:from>
    <xdr:to>
      <xdr:col>23</xdr:col>
      <xdr:colOff>50124</xdr:colOff>
      <xdr:row>17</xdr:row>
      <xdr:rowOff>171000</xdr:rowOff>
    </xdr:to>
    <xdr:sp macro="" textlink="">
      <xdr:nvSpPr>
        <xdr:cNvPr id="3" name="星 10 2"/>
        <xdr:cNvSpPr/>
      </xdr:nvSpPr>
      <xdr:spPr>
        <a:xfrm>
          <a:off x="9985374" y="214313"/>
          <a:ext cx="5400000" cy="3600000"/>
        </a:xfrm>
        <a:prstGeom prst="star10">
          <a:avLst/>
        </a:prstGeom>
        <a:solidFill>
          <a:srgbClr val="CCFFCC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このシートは全て数式で入力しているのでいじらないでください。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（資料のシートとリンクしているのでこのシートが変わると資料の数値が正しくなくなることがあります。）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資料としては、行政内部資料（手持ち資料）として取り扱ってください。（部会などで公開しないでください。）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1</xdr:row>
      <xdr:rowOff>120150</xdr:rowOff>
    </xdr:from>
    <xdr:to>
      <xdr:col>13</xdr:col>
      <xdr:colOff>0</xdr:colOff>
      <xdr:row>8</xdr:row>
      <xdr:rowOff>0</xdr:rowOff>
    </xdr:to>
    <xdr:sp macro="" textlink="">
      <xdr:nvSpPr>
        <xdr:cNvPr id="3" name="角丸四角形吹き出し 2"/>
        <xdr:cNvSpPr/>
      </xdr:nvSpPr>
      <xdr:spPr>
        <a:xfrm>
          <a:off x="4867275" y="291600"/>
          <a:ext cx="3648075" cy="1080000"/>
        </a:xfrm>
        <a:prstGeom prst="wedgeRoundRectCallout">
          <a:avLst>
            <a:gd name="adj1" fmla="val -60497"/>
            <a:gd name="adj2" fmla="val -64187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この「セルフ率」の列を「降順」にしないと、資料の数値が正しくならないので、入力作業が終わったら最後は必ず「降順」にしてください</a:t>
          </a:r>
        </a:p>
      </xdr:txBody>
    </xdr:sp>
    <xdr:clientData/>
  </xdr:twoCellAnchor>
  <xdr:twoCellAnchor>
    <xdr:from>
      <xdr:col>7</xdr:col>
      <xdr:colOff>657225</xdr:colOff>
      <xdr:row>9</xdr:row>
      <xdr:rowOff>0</xdr:rowOff>
    </xdr:from>
    <xdr:to>
      <xdr:col>13</xdr:col>
      <xdr:colOff>0</xdr:colOff>
      <xdr:row>19</xdr:row>
      <xdr:rowOff>47625</xdr:rowOff>
    </xdr:to>
    <xdr:sp macro="" textlink="">
      <xdr:nvSpPr>
        <xdr:cNvPr id="5" name="星 10 4"/>
        <xdr:cNvSpPr/>
      </xdr:nvSpPr>
      <xdr:spPr>
        <a:xfrm>
          <a:off x="5057775" y="1543050"/>
          <a:ext cx="3457575" cy="1762125"/>
        </a:xfrm>
        <a:prstGeom prst="star10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黄色の部分→数式が入っているので自動入力です 変えないでください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水色の部分→直接入力してください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1</xdr:row>
      <xdr:rowOff>120150</xdr:rowOff>
    </xdr:from>
    <xdr:to>
      <xdr:col>13</xdr:col>
      <xdr:colOff>0</xdr:colOff>
      <xdr:row>8</xdr:row>
      <xdr:rowOff>0</xdr:rowOff>
    </xdr:to>
    <xdr:sp macro="" textlink="">
      <xdr:nvSpPr>
        <xdr:cNvPr id="2" name="角丸四角形吹き出し 1"/>
        <xdr:cNvSpPr/>
      </xdr:nvSpPr>
      <xdr:spPr>
        <a:xfrm>
          <a:off x="4867275" y="291600"/>
          <a:ext cx="3648075" cy="1080000"/>
        </a:xfrm>
        <a:prstGeom prst="wedgeRoundRectCallout">
          <a:avLst>
            <a:gd name="adj1" fmla="val -60497"/>
            <a:gd name="adj2" fmla="val -64187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この「セルフ率」の列を「降順」にしないと、資料の数値が正しくならないので、入力作業が終わったら最後は必ず「降順」にしてください</a:t>
          </a:r>
        </a:p>
      </xdr:txBody>
    </xdr:sp>
    <xdr:clientData/>
  </xdr:twoCellAnchor>
  <xdr:twoCellAnchor>
    <xdr:from>
      <xdr:col>7</xdr:col>
      <xdr:colOff>657225</xdr:colOff>
      <xdr:row>9</xdr:row>
      <xdr:rowOff>0</xdr:rowOff>
    </xdr:from>
    <xdr:to>
      <xdr:col>13</xdr:col>
      <xdr:colOff>0</xdr:colOff>
      <xdr:row>19</xdr:row>
      <xdr:rowOff>47625</xdr:rowOff>
    </xdr:to>
    <xdr:sp macro="" textlink="">
      <xdr:nvSpPr>
        <xdr:cNvPr id="3" name="星 10 2"/>
        <xdr:cNvSpPr/>
      </xdr:nvSpPr>
      <xdr:spPr>
        <a:xfrm>
          <a:off x="5057775" y="1543050"/>
          <a:ext cx="3457575" cy="1762125"/>
        </a:xfrm>
        <a:prstGeom prst="star10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黄色の部分→数式が入っているので自動入力です 変えないでください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水色の部分→直接入力してください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view="pageBreakPreview" zoomScale="80" zoomScaleNormal="100" zoomScaleSheetLayoutView="80" workbookViewId="0">
      <selection activeCell="C7" sqref="C7"/>
    </sheetView>
  </sheetViews>
  <sheetFormatPr defaultRowHeight="13.5" x14ac:dyDescent="0.15"/>
  <cols>
    <col min="1" max="1" width="4.375" customWidth="1"/>
    <col min="2" max="2" width="10" customWidth="1"/>
    <col min="3" max="12" width="12.5" customWidth="1"/>
  </cols>
  <sheetData>
    <row r="1" spans="1:15" ht="22.5" customHeight="1" x14ac:dyDescent="0.15">
      <c r="A1" s="78" t="s">
        <v>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22.5" customHeight="1" x14ac:dyDescent="0.15">
      <c r="A2" s="2"/>
      <c r="B2" s="2"/>
      <c r="C2" s="1"/>
      <c r="D2" s="1"/>
      <c r="E2" s="1"/>
      <c r="F2" s="1"/>
      <c r="G2" s="1"/>
      <c r="H2" s="2"/>
      <c r="I2" s="2"/>
      <c r="J2" s="2"/>
      <c r="K2" s="2"/>
      <c r="L2" s="2"/>
    </row>
    <row r="3" spans="1:15" ht="22.5" customHeight="1" thickBot="1" x14ac:dyDescent="0.2">
      <c r="A3" s="30" t="s">
        <v>79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5" ht="33.75" customHeight="1" x14ac:dyDescent="0.15">
      <c r="A4" s="83" t="s">
        <v>4</v>
      </c>
      <c r="B4" s="84"/>
      <c r="C4" s="87" t="s">
        <v>0</v>
      </c>
      <c r="D4" s="88"/>
      <c r="E4" s="88"/>
      <c r="F4" s="88"/>
      <c r="G4" s="88"/>
      <c r="H4" s="89" t="s">
        <v>1</v>
      </c>
      <c r="I4" s="88"/>
      <c r="J4" s="88"/>
      <c r="K4" s="88"/>
      <c r="L4" s="90"/>
    </row>
    <row r="5" spans="1:15" ht="45" customHeight="1" thickBot="1" x14ac:dyDescent="0.2">
      <c r="A5" s="85"/>
      <c r="B5" s="86"/>
      <c r="C5" s="32" t="s">
        <v>50</v>
      </c>
      <c r="D5" s="33" t="s">
        <v>52</v>
      </c>
      <c r="E5" s="33" t="s">
        <v>53</v>
      </c>
      <c r="F5" s="34" t="s">
        <v>81</v>
      </c>
      <c r="G5" s="35" t="s">
        <v>51</v>
      </c>
      <c r="H5" s="32" t="s">
        <v>7</v>
      </c>
      <c r="I5" s="33" t="s">
        <v>52</v>
      </c>
      <c r="J5" s="33" t="s">
        <v>53</v>
      </c>
      <c r="K5" s="34" t="s">
        <v>81</v>
      </c>
      <c r="L5" s="36" t="s">
        <v>51</v>
      </c>
    </row>
    <row r="6" spans="1:15" ht="33.75" customHeight="1" x14ac:dyDescent="0.15">
      <c r="A6" s="91" t="s">
        <v>5</v>
      </c>
      <c r="B6" s="92"/>
      <c r="C6" s="37">
        <v>965395</v>
      </c>
      <c r="D6" s="38">
        <v>957728</v>
      </c>
      <c r="E6" s="38">
        <v>155326</v>
      </c>
      <c r="F6" s="39">
        <v>0.99199999999999999</v>
      </c>
      <c r="G6" s="40">
        <f>E6/D6</f>
        <v>0.16218174680076181</v>
      </c>
      <c r="H6" s="41">
        <v>329427</v>
      </c>
      <c r="I6" s="42">
        <v>328221</v>
      </c>
      <c r="J6" s="42">
        <v>90591</v>
      </c>
      <c r="K6" s="43">
        <v>0.996</v>
      </c>
      <c r="L6" s="44">
        <f>J6/I6</f>
        <v>0.27600610564223493</v>
      </c>
    </row>
    <row r="7" spans="1:15" ht="33.75" customHeight="1" x14ac:dyDescent="0.15">
      <c r="A7" s="91" t="s">
        <v>2</v>
      </c>
      <c r="B7" s="92"/>
      <c r="C7" s="41">
        <v>82985</v>
      </c>
      <c r="D7" s="42">
        <v>82425</v>
      </c>
      <c r="E7" s="42">
        <v>16557</v>
      </c>
      <c r="F7" s="39">
        <v>0.99299999999999999</v>
      </c>
      <c r="G7" s="40">
        <f>E7/D7</f>
        <v>0.20087352138307552</v>
      </c>
      <c r="H7" s="41">
        <v>30536</v>
      </c>
      <c r="I7" s="42">
        <v>30391</v>
      </c>
      <c r="J7" s="42">
        <v>11200</v>
      </c>
      <c r="K7" s="43">
        <v>0.995</v>
      </c>
      <c r="L7" s="44">
        <f>J7/I7</f>
        <v>0.36853015695436148</v>
      </c>
    </row>
    <row r="8" spans="1:15" ht="33.75" customHeight="1" x14ac:dyDescent="0.15">
      <c r="A8" s="93" t="s">
        <v>8</v>
      </c>
      <c r="B8" s="45" t="s">
        <v>6</v>
      </c>
      <c r="C8" s="46">
        <f>VLOOKUP("合計",者!B2:G25,2,FALSE)</f>
        <v>52327</v>
      </c>
      <c r="D8" s="47">
        <f>VLOOKUP("合計",者!B2:G25,3,FALSE)</f>
        <v>51910</v>
      </c>
      <c r="E8" s="47">
        <f>VLOOKUP("合計",者!B2:G25,4,FALSE)</f>
        <v>9529</v>
      </c>
      <c r="F8" s="48">
        <f>VLOOKUP("合計",者!B2:G25,5,FALSE)</f>
        <v>0.99203088271829076</v>
      </c>
      <c r="G8" s="49">
        <f>VLOOKUP("合計",者!B2:G25,6,FALSE)</f>
        <v>0.18356771335002889</v>
      </c>
      <c r="H8" s="46">
        <f>VLOOKUP("合計",児!B2:G25,2,FALSE)</f>
        <v>21109</v>
      </c>
      <c r="I8" s="47">
        <f>VLOOKUP("合計",児!B2:G25,3,FALSE)</f>
        <v>20970</v>
      </c>
      <c r="J8" s="47">
        <f>VLOOKUP("合計",児!B2:G25,4,FALSE)</f>
        <v>6753</v>
      </c>
      <c r="K8" s="48">
        <f>VLOOKUP("合計",児!B2:G25,5,FALSE)</f>
        <v>0.99341513098678291</v>
      </c>
      <c r="L8" s="50">
        <f>VLOOKUP("合計",児!B2:G25,6,FALSE)</f>
        <v>0.32203147353361944</v>
      </c>
    </row>
    <row r="9" spans="1:15" ht="33.75" customHeight="1" x14ac:dyDescent="0.15">
      <c r="A9" s="94"/>
      <c r="B9" s="51" t="s">
        <v>48</v>
      </c>
      <c r="C9" s="52">
        <f>'てもち セルフ率'!C26</f>
        <v>2754</v>
      </c>
      <c r="D9" s="53">
        <f>'てもち セルフ率'!D26</f>
        <v>2753</v>
      </c>
      <c r="E9" s="53">
        <f>'てもち セルフ率'!E26</f>
        <v>3</v>
      </c>
      <c r="F9" s="54">
        <f>'てもち セルフ率'!F26</f>
        <v>0.99963689179375459</v>
      </c>
      <c r="G9" s="55">
        <f>'てもち セルフ率'!G26</f>
        <v>1.0897203051216855E-3</v>
      </c>
      <c r="H9" s="52">
        <f>'てもち セルフ率'!K26</f>
        <v>1364</v>
      </c>
      <c r="I9" s="53">
        <f>'てもち セルフ率'!L26</f>
        <v>1364</v>
      </c>
      <c r="J9" s="53">
        <f>'てもち セルフ率'!M26</f>
        <v>0</v>
      </c>
      <c r="K9" s="54">
        <f>'てもち セルフ率'!N26</f>
        <v>1</v>
      </c>
      <c r="L9" s="56">
        <f>'てもち セルフ率'!O26</f>
        <v>0</v>
      </c>
      <c r="M9" s="12"/>
      <c r="N9" s="13"/>
      <c r="O9" s="13"/>
    </row>
    <row r="10" spans="1:15" ht="33.75" customHeight="1" x14ac:dyDescent="0.15">
      <c r="A10" s="95"/>
      <c r="B10" s="57" t="s">
        <v>49</v>
      </c>
      <c r="C10" s="58">
        <f>'てもち セルフ率'!C3</f>
        <v>5329</v>
      </c>
      <c r="D10" s="59">
        <f>'てもち セルフ率'!D3</f>
        <v>5323</v>
      </c>
      <c r="E10" s="60">
        <f>'てもち セルフ率'!E3</f>
        <v>2062</v>
      </c>
      <c r="F10" s="61">
        <f>'てもち セルフ率'!F3</f>
        <v>0.99887408519422027</v>
      </c>
      <c r="G10" s="62">
        <f>'てもち セルフ率'!G3</f>
        <v>0.38737554010896114</v>
      </c>
      <c r="H10" s="58">
        <f>'てもち セルフ率'!K3</f>
        <v>87</v>
      </c>
      <c r="I10" s="59">
        <f>'てもち セルフ率'!L3</f>
        <v>87</v>
      </c>
      <c r="J10" s="60">
        <f>'てもち セルフ率'!M3</f>
        <v>85</v>
      </c>
      <c r="K10" s="61">
        <f>'てもち セルフ率'!N3</f>
        <v>1</v>
      </c>
      <c r="L10" s="63">
        <f>'てもち セルフ率'!O3</f>
        <v>0.97701149425287359</v>
      </c>
      <c r="M10" s="12"/>
      <c r="N10" s="13"/>
      <c r="O10" s="13"/>
    </row>
    <row r="11" spans="1:15" ht="33.75" customHeight="1" thickBot="1" x14ac:dyDescent="0.2">
      <c r="A11" s="81" t="s">
        <v>3</v>
      </c>
      <c r="B11" s="82"/>
      <c r="C11" s="64">
        <f>VLOOKUP("板橋",者!B2:G25,2,FALSE)</f>
        <v>3314</v>
      </c>
      <c r="D11" s="65">
        <f>VLOOKUP("板橋",者!B2:G25,3,FALSE)</f>
        <v>3276</v>
      </c>
      <c r="E11" s="66">
        <f>VLOOKUP("板橋",者!B2:G25,4,FALSE)</f>
        <v>735</v>
      </c>
      <c r="F11" s="67">
        <f>VLOOKUP("板橋",者!B2:G25,5,FALSE)</f>
        <v>0.98853349426674708</v>
      </c>
      <c r="G11" s="68">
        <f>VLOOKUP("板橋",者!B2:G25,6,FALSE)</f>
        <v>0.22435897435897437</v>
      </c>
      <c r="H11" s="64">
        <f>VLOOKUP("板橋",児!B2:G25,2,FALSE)</f>
        <v>891</v>
      </c>
      <c r="I11" s="65">
        <f>VLOOKUP("板橋",児!B2:G25,3,FALSE)</f>
        <v>891</v>
      </c>
      <c r="J11" s="66">
        <f>VLOOKUP("板橋",児!B2:G25,4,FALSE)</f>
        <v>312</v>
      </c>
      <c r="K11" s="69">
        <f>VLOOKUP("板橋",児!B2:G25,5,FALSE)</f>
        <v>1</v>
      </c>
      <c r="L11" s="70">
        <f>VLOOKUP("板橋",児!B2:G25,6,FALSE)</f>
        <v>0.35016835016835018</v>
      </c>
      <c r="M11" s="12"/>
      <c r="N11" s="13"/>
      <c r="O11" s="13"/>
    </row>
    <row r="12" spans="1:15" ht="11.25" customHeight="1" x14ac:dyDescent="0.15">
      <c r="A12" s="31"/>
      <c r="B12" s="31"/>
      <c r="C12" s="31"/>
      <c r="D12" s="31"/>
      <c r="E12" s="31"/>
      <c r="F12" s="71"/>
      <c r="G12" s="71"/>
      <c r="H12" s="31"/>
      <c r="I12" s="31"/>
      <c r="J12" s="31"/>
      <c r="K12" s="71"/>
      <c r="L12" s="71"/>
    </row>
    <row r="13" spans="1:15" ht="22.5" customHeight="1" thickBot="1" x14ac:dyDescent="0.2">
      <c r="A13" s="30" t="s">
        <v>80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</row>
    <row r="14" spans="1:15" ht="33.75" customHeight="1" thickBot="1" x14ac:dyDescent="0.2">
      <c r="A14" s="79" t="s">
        <v>3</v>
      </c>
      <c r="B14" s="80"/>
      <c r="C14" s="72">
        <v>3320</v>
      </c>
      <c r="D14" s="73">
        <v>3293</v>
      </c>
      <c r="E14" s="74">
        <v>779</v>
      </c>
      <c r="F14" s="75">
        <f>IF(C14=0,"",D14/C14)</f>
        <v>0.99186746987951813</v>
      </c>
      <c r="G14" s="76">
        <f>IF(D14=0,"",E14/C14)</f>
        <v>0.23463855421686747</v>
      </c>
      <c r="H14" s="72">
        <v>951</v>
      </c>
      <c r="I14" s="73">
        <v>951</v>
      </c>
      <c r="J14" s="74">
        <v>332</v>
      </c>
      <c r="K14" s="75">
        <f>IF(H14=0,"",I14/H14)</f>
        <v>1</v>
      </c>
      <c r="L14" s="77">
        <f>IF(I14=0,"",J14/H14)</f>
        <v>0.3491062039957939</v>
      </c>
    </row>
    <row r="15" spans="1:15" ht="22.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5" x14ac:dyDescent="0.15">
      <c r="A16" s="18"/>
      <c r="B16" s="14"/>
      <c r="C16" s="15"/>
      <c r="D16" s="15"/>
      <c r="E16" s="15"/>
      <c r="F16" s="16"/>
      <c r="G16" s="16"/>
      <c r="H16" s="15"/>
      <c r="I16" s="15"/>
      <c r="J16" s="15"/>
      <c r="K16" s="17"/>
      <c r="L16" s="17"/>
    </row>
    <row r="17" spans="1:12" x14ac:dyDescent="0.15">
      <c r="A17" s="18"/>
      <c r="B17" s="14"/>
      <c r="C17" s="15"/>
      <c r="D17" s="15"/>
      <c r="E17" s="15"/>
      <c r="F17" s="16"/>
      <c r="G17" s="16"/>
      <c r="H17" s="15"/>
      <c r="I17" s="15"/>
      <c r="J17" s="15"/>
      <c r="K17" s="17"/>
      <c r="L17" s="17"/>
    </row>
    <row r="18" spans="1:12" x14ac:dyDescent="0.15">
      <c r="A18" s="18"/>
      <c r="B18" s="14"/>
      <c r="C18" s="15"/>
      <c r="D18" s="15"/>
      <c r="E18" s="15"/>
      <c r="F18" s="16"/>
      <c r="G18" s="16"/>
      <c r="H18" s="15"/>
      <c r="I18" s="15"/>
      <c r="J18" s="15"/>
      <c r="K18" s="17"/>
      <c r="L18" s="17"/>
    </row>
    <row r="19" spans="1:12" x14ac:dyDescent="0.15">
      <c r="A19" s="18"/>
      <c r="B19" s="4"/>
      <c r="C19" s="15"/>
      <c r="D19" s="15"/>
      <c r="E19" s="15"/>
      <c r="F19" s="16"/>
      <c r="G19" s="16"/>
      <c r="H19" s="15"/>
      <c r="I19" s="15"/>
      <c r="J19" s="15"/>
      <c r="K19" s="17"/>
      <c r="L19" s="17"/>
    </row>
    <row r="20" spans="1:12" x14ac:dyDescent="0.15">
      <c r="A20" s="18"/>
      <c r="B20" s="4"/>
      <c r="C20" s="15"/>
      <c r="D20" s="15"/>
      <c r="E20" s="15"/>
      <c r="F20" s="16"/>
      <c r="G20" s="16"/>
      <c r="H20" s="15"/>
      <c r="I20" s="15"/>
      <c r="J20" s="15"/>
      <c r="K20" s="17"/>
      <c r="L20" s="17"/>
    </row>
    <row r="21" spans="1:12" x14ac:dyDescent="0.15">
      <c r="A21" s="18"/>
      <c r="B21" s="4"/>
      <c r="C21" s="15"/>
      <c r="D21" s="15"/>
      <c r="E21" s="15"/>
      <c r="F21" s="16"/>
      <c r="G21" s="16"/>
      <c r="H21" s="15"/>
      <c r="I21" s="15"/>
      <c r="J21" s="15"/>
      <c r="K21" s="17"/>
      <c r="L21" s="17"/>
    </row>
    <row r="22" spans="1:12" x14ac:dyDescent="0.15">
      <c r="A22" s="18"/>
      <c r="B22" s="4"/>
      <c r="C22" s="15"/>
      <c r="D22" s="15"/>
      <c r="E22" s="15"/>
      <c r="F22" s="16"/>
      <c r="G22" s="16"/>
      <c r="H22" s="15"/>
      <c r="I22" s="15"/>
      <c r="J22" s="15"/>
      <c r="K22" s="17"/>
      <c r="L22" s="17"/>
    </row>
    <row r="23" spans="1:12" x14ac:dyDescent="0.15">
      <c r="A23" s="18"/>
      <c r="B23" s="4"/>
      <c r="C23" s="15"/>
      <c r="D23" s="15"/>
      <c r="E23" s="15"/>
      <c r="F23" s="16"/>
      <c r="G23" s="16"/>
      <c r="H23" s="15"/>
      <c r="I23" s="15"/>
      <c r="J23" s="15"/>
      <c r="K23" s="17"/>
      <c r="L23" s="17"/>
    </row>
    <row r="24" spans="1:12" x14ac:dyDescent="0.15">
      <c r="A24" s="18"/>
      <c r="B24" s="4"/>
      <c r="C24" s="15"/>
      <c r="D24" s="15"/>
      <c r="E24" s="15"/>
      <c r="F24" s="16"/>
      <c r="G24" s="16"/>
      <c r="H24" s="15"/>
      <c r="I24" s="15"/>
      <c r="J24" s="15"/>
      <c r="K24" s="17"/>
      <c r="L24" s="17"/>
    </row>
    <row r="25" spans="1:12" x14ac:dyDescent="0.15">
      <c r="A25" s="18"/>
      <c r="B25" s="4"/>
      <c r="C25" s="15"/>
      <c r="D25" s="15"/>
      <c r="E25" s="15"/>
      <c r="F25" s="16"/>
      <c r="G25" s="16"/>
      <c r="H25" s="15"/>
      <c r="I25" s="15"/>
      <c r="J25" s="15"/>
      <c r="K25" s="17"/>
      <c r="L25" s="17"/>
    </row>
    <row r="26" spans="1:12" x14ac:dyDescent="0.15">
      <c r="A26" s="18"/>
      <c r="B26" s="4"/>
      <c r="C26" s="15"/>
      <c r="D26" s="15"/>
      <c r="E26" s="15"/>
      <c r="F26" s="16"/>
      <c r="G26" s="16"/>
      <c r="H26" s="15"/>
      <c r="I26" s="15"/>
      <c r="J26" s="15"/>
      <c r="K26" s="17"/>
      <c r="L26" s="17"/>
    </row>
    <row r="27" spans="1:12" x14ac:dyDescent="0.15">
      <c r="A27" s="18"/>
      <c r="B27" s="4"/>
      <c r="C27" s="15"/>
      <c r="D27" s="15"/>
      <c r="E27" s="15"/>
      <c r="F27" s="16"/>
      <c r="G27" s="16"/>
      <c r="H27" s="15"/>
      <c r="I27" s="15"/>
      <c r="J27" s="15"/>
      <c r="K27" s="17"/>
      <c r="L27" s="17"/>
    </row>
    <row r="28" spans="1:12" x14ac:dyDescent="0.15">
      <c r="A28" s="18"/>
      <c r="B28" s="4"/>
      <c r="C28" s="15"/>
      <c r="D28" s="15"/>
      <c r="E28" s="15"/>
      <c r="F28" s="16"/>
      <c r="G28" s="16"/>
      <c r="H28" s="15"/>
      <c r="I28" s="15"/>
      <c r="J28" s="15"/>
      <c r="K28" s="17"/>
      <c r="L28" s="17"/>
    </row>
    <row r="29" spans="1:12" x14ac:dyDescent="0.15">
      <c r="A29" s="18"/>
      <c r="B29" s="4"/>
      <c r="C29" s="15"/>
      <c r="D29" s="15"/>
      <c r="E29" s="15"/>
      <c r="F29" s="16"/>
      <c r="G29" s="16"/>
      <c r="H29" s="15"/>
      <c r="I29" s="15"/>
      <c r="J29" s="15"/>
      <c r="K29" s="17"/>
      <c r="L29" s="17"/>
    </row>
    <row r="30" spans="1:12" x14ac:dyDescent="0.15">
      <c r="A30" s="18"/>
      <c r="B30" s="4"/>
      <c r="C30" s="15"/>
      <c r="D30" s="15"/>
      <c r="E30" s="15"/>
      <c r="F30" s="16"/>
      <c r="G30" s="16"/>
      <c r="H30" s="15"/>
      <c r="I30" s="15"/>
      <c r="J30" s="15"/>
      <c r="K30" s="17"/>
      <c r="L30" s="17"/>
    </row>
    <row r="31" spans="1:12" x14ac:dyDescent="0.15">
      <c r="A31" s="18"/>
      <c r="B31" s="4"/>
      <c r="C31" s="15"/>
      <c r="D31" s="15"/>
      <c r="E31" s="15"/>
      <c r="F31" s="16"/>
      <c r="G31" s="16"/>
      <c r="H31" s="15"/>
      <c r="I31" s="15"/>
      <c r="J31" s="15"/>
      <c r="K31" s="17"/>
      <c r="L31" s="17"/>
    </row>
    <row r="32" spans="1:12" x14ac:dyDescent="0.15">
      <c r="A32" s="18"/>
      <c r="B32" s="4"/>
      <c r="C32" s="15"/>
      <c r="D32" s="15"/>
      <c r="E32" s="15"/>
      <c r="F32" s="16"/>
      <c r="G32" s="16"/>
      <c r="H32" s="15"/>
      <c r="I32" s="15"/>
      <c r="J32" s="15"/>
      <c r="K32" s="17"/>
      <c r="L32" s="17"/>
    </row>
    <row r="33" spans="1:12" x14ac:dyDescent="0.15">
      <c r="A33" s="18"/>
      <c r="B33" s="4"/>
      <c r="C33" s="15"/>
      <c r="D33" s="15"/>
      <c r="E33" s="15"/>
      <c r="F33" s="16"/>
      <c r="G33" s="16"/>
      <c r="H33" s="15"/>
      <c r="I33" s="15"/>
      <c r="J33" s="15"/>
      <c r="K33" s="17"/>
      <c r="L33" s="17"/>
    </row>
    <row r="34" spans="1:12" x14ac:dyDescent="0.15">
      <c r="A34" s="18"/>
      <c r="B34" s="4"/>
      <c r="C34" s="15"/>
      <c r="D34" s="15"/>
      <c r="E34" s="15"/>
      <c r="F34" s="16"/>
      <c r="G34" s="16"/>
      <c r="H34" s="15"/>
      <c r="I34" s="15"/>
      <c r="J34" s="15"/>
      <c r="K34" s="17"/>
      <c r="L34" s="17"/>
    </row>
    <row r="35" spans="1:12" x14ac:dyDescent="0.15">
      <c r="A35" s="18"/>
      <c r="B35" s="4"/>
      <c r="C35" s="15"/>
      <c r="D35" s="15"/>
      <c r="E35" s="15"/>
      <c r="F35" s="16"/>
      <c r="G35" s="16"/>
      <c r="H35" s="15"/>
      <c r="I35" s="15"/>
      <c r="J35" s="15"/>
      <c r="K35" s="17"/>
      <c r="L35" s="17"/>
    </row>
    <row r="36" spans="1:12" x14ac:dyDescent="0.15">
      <c r="A36" s="18"/>
      <c r="B36" s="4"/>
      <c r="C36" s="15"/>
      <c r="D36" s="15"/>
      <c r="E36" s="15"/>
      <c r="F36" s="16"/>
      <c r="G36" s="16"/>
      <c r="H36" s="15"/>
      <c r="I36" s="15"/>
      <c r="J36" s="15"/>
      <c r="K36" s="17"/>
      <c r="L36" s="17"/>
    </row>
    <row r="37" spans="1:12" x14ac:dyDescent="0.15">
      <c r="A37" s="18"/>
      <c r="B37" s="4"/>
      <c r="C37" s="15"/>
      <c r="D37" s="15"/>
      <c r="E37" s="15"/>
      <c r="F37" s="16"/>
      <c r="G37" s="16"/>
      <c r="H37" s="15"/>
      <c r="I37" s="15"/>
      <c r="J37" s="15"/>
      <c r="K37" s="17"/>
      <c r="L37" s="17"/>
    </row>
    <row r="38" spans="1:12" x14ac:dyDescent="0.15">
      <c r="A38" s="18"/>
      <c r="B38" s="4"/>
      <c r="C38" s="15"/>
      <c r="D38" s="15"/>
      <c r="E38" s="15"/>
      <c r="F38" s="16"/>
      <c r="G38" s="16"/>
      <c r="H38" s="15"/>
      <c r="I38" s="15"/>
      <c r="J38" s="15"/>
      <c r="K38" s="17"/>
      <c r="L38" s="17"/>
    </row>
    <row r="39" spans="1:12" x14ac:dyDescent="0.15">
      <c r="A39" s="18"/>
      <c r="B39" s="4"/>
      <c r="C39" s="15"/>
      <c r="D39" s="15"/>
      <c r="E39" s="15"/>
      <c r="F39" s="16"/>
      <c r="G39" s="16"/>
      <c r="H39" s="15"/>
      <c r="I39" s="15"/>
      <c r="J39" s="15"/>
      <c r="K39" s="17"/>
      <c r="L39" s="17"/>
    </row>
  </sheetData>
  <sheetProtection sheet="1" scenarios="1" selectLockedCells="1"/>
  <mergeCells count="8">
    <mergeCell ref="A14:B14"/>
    <mergeCell ref="A11:B11"/>
    <mergeCell ref="A4:B5"/>
    <mergeCell ref="C4:G4"/>
    <mergeCell ref="H4:L4"/>
    <mergeCell ref="A6:B6"/>
    <mergeCell ref="A7:B7"/>
    <mergeCell ref="A8:A10"/>
  </mergeCells>
  <phoneticPr fontId="3"/>
  <pageMargins left="0.5" right="0.18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zoomScale="80" zoomScaleNormal="100" zoomScaleSheetLayoutView="80" workbookViewId="0">
      <selection activeCell="F3" sqref="F3"/>
    </sheetView>
  </sheetViews>
  <sheetFormatPr defaultRowHeight="17.25" x14ac:dyDescent="0.15"/>
  <cols>
    <col min="1" max="1" width="3.75" style="7" customWidth="1"/>
    <col min="2" max="2" width="7.5" style="7" customWidth="1"/>
    <col min="3" max="7" width="10" style="7" customWidth="1"/>
    <col min="8" max="8" width="6.25" style="7" customWidth="1"/>
    <col min="9" max="9" width="3.75" style="7" customWidth="1"/>
    <col min="10" max="10" width="7.5" style="7" customWidth="1"/>
    <col min="11" max="15" width="10" style="7" customWidth="1"/>
    <col min="16" max="16384" width="9" style="7"/>
  </cols>
  <sheetData>
    <row r="1" spans="1:15" x14ac:dyDescent="0.15">
      <c r="A1" s="1" t="s">
        <v>40</v>
      </c>
      <c r="I1" s="1" t="s">
        <v>47</v>
      </c>
    </row>
    <row r="2" spans="1:15" x14ac:dyDescent="0.15">
      <c r="A2" s="8"/>
      <c r="B2" s="5" t="s">
        <v>41</v>
      </c>
      <c r="C2" s="5" t="s">
        <v>42</v>
      </c>
      <c r="D2" s="5" t="s">
        <v>43</v>
      </c>
      <c r="E2" s="5" t="s">
        <v>44</v>
      </c>
      <c r="F2" s="5" t="s">
        <v>45</v>
      </c>
      <c r="G2" s="6" t="s">
        <v>46</v>
      </c>
      <c r="I2" s="8"/>
      <c r="J2" s="5" t="s">
        <v>41</v>
      </c>
      <c r="K2" s="5" t="s">
        <v>42</v>
      </c>
      <c r="L2" s="5" t="s">
        <v>43</v>
      </c>
      <c r="M2" s="5" t="s">
        <v>44</v>
      </c>
      <c r="N2" s="5" t="s">
        <v>45</v>
      </c>
      <c r="O2" s="6" t="s">
        <v>46</v>
      </c>
    </row>
    <row r="3" spans="1:15" x14ac:dyDescent="0.15">
      <c r="A3" s="8">
        <v>1</v>
      </c>
      <c r="B3" s="9" t="str">
        <f>者!B2</f>
        <v>足立</v>
      </c>
      <c r="C3" s="9">
        <f>者!C2</f>
        <v>5329</v>
      </c>
      <c r="D3" s="9">
        <f>者!D2</f>
        <v>5323</v>
      </c>
      <c r="E3" s="9">
        <f>者!E2</f>
        <v>2062</v>
      </c>
      <c r="F3" s="10">
        <f>者!F2</f>
        <v>0.99887408519422027</v>
      </c>
      <c r="G3" s="11">
        <f>者!G2</f>
        <v>0.38737554010896114</v>
      </c>
      <c r="I3" s="8">
        <v>1</v>
      </c>
      <c r="J3" s="9" t="str">
        <f>児!B2</f>
        <v>千代田</v>
      </c>
      <c r="K3" s="9">
        <f>児!C2</f>
        <v>87</v>
      </c>
      <c r="L3" s="9">
        <f>児!D2</f>
        <v>87</v>
      </c>
      <c r="M3" s="9">
        <f>児!E2</f>
        <v>85</v>
      </c>
      <c r="N3" s="10">
        <f>児!F2</f>
        <v>1</v>
      </c>
      <c r="O3" s="11">
        <f>児!G2</f>
        <v>0.97701149425287359</v>
      </c>
    </row>
    <row r="4" spans="1:15" x14ac:dyDescent="0.15">
      <c r="A4" s="8">
        <v>2</v>
      </c>
      <c r="B4" s="9" t="str">
        <f>者!B3</f>
        <v>文京</v>
      </c>
      <c r="C4" s="9">
        <f>者!C3</f>
        <v>993</v>
      </c>
      <c r="D4" s="9">
        <f>者!D3</f>
        <v>982</v>
      </c>
      <c r="E4" s="9">
        <f>者!E3</f>
        <v>359</v>
      </c>
      <c r="F4" s="10">
        <f>者!F3</f>
        <v>0.98892245720040284</v>
      </c>
      <c r="G4" s="11">
        <f>者!G3</f>
        <v>0.36558044806517309</v>
      </c>
      <c r="I4" s="8">
        <v>2</v>
      </c>
      <c r="J4" s="9" t="str">
        <f>児!B3</f>
        <v>新宿</v>
      </c>
      <c r="K4" s="9">
        <f>児!C3</f>
        <v>594</v>
      </c>
      <c r="L4" s="9">
        <f>児!D3</f>
        <v>594</v>
      </c>
      <c r="M4" s="9">
        <f>児!E3</f>
        <v>565</v>
      </c>
      <c r="N4" s="10">
        <f>児!F3</f>
        <v>1</v>
      </c>
      <c r="O4" s="11">
        <f>児!G3</f>
        <v>0.95117845117845112</v>
      </c>
    </row>
    <row r="5" spans="1:15" x14ac:dyDescent="0.15">
      <c r="A5" s="8">
        <v>3</v>
      </c>
      <c r="B5" s="9" t="str">
        <f>者!B4</f>
        <v>新宿</v>
      </c>
      <c r="C5" s="9">
        <f>者!C4</f>
        <v>2009</v>
      </c>
      <c r="D5" s="9">
        <f>者!D4</f>
        <v>2009</v>
      </c>
      <c r="E5" s="9">
        <f>者!E4</f>
        <v>714</v>
      </c>
      <c r="F5" s="10">
        <f>者!F4</f>
        <v>1</v>
      </c>
      <c r="G5" s="11">
        <f>者!G4</f>
        <v>0.35540069686411152</v>
      </c>
      <c r="I5" s="8">
        <v>3</v>
      </c>
      <c r="J5" s="9" t="str">
        <f>児!B4</f>
        <v>墨田</v>
      </c>
      <c r="K5" s="9">
        <f>児!C4</f>
        <v>1034</v>
      </c>
      <c r="L5" s="9">
        <f>児!D4</f>
        <v>1034</v>
      </c>
      <c r="M5" s="9">
        <f>児!E4</f>
        <v>909</v>
      </c>
      <c r="N5" s="10">
        <f>児!F4</f>
        <v>1</v>
      </c>
      <c r="O5" s="11">
        <f>児!G4</f>
        <v>0.879110251450677</v>
      </c>
    </row>
    <row r="6" spans="1:15" x14ac:dyDescent="0.15">
      <c r="A6" s="8">
        <v>4</v>
      </c>
      <c r="B6" s="9" t="str">
        <f>者!B5</f>
        <v>江東</v>
      </c>
      <c r="C6" s="9">
        <f>者!C5</f>
        <v>3039</v>
      </c>
      <c r="D6" s="9">
        <f>者!D5</f>
        <v>3039</v>
      </c>
      <c r="E6" s="9">
        <f>者!E5</f>
        <v>985</v>
      </c>
      <c r="F6" s="10">
        <f>者!F5</f>
        <v>1</v>
      </c>
      <c r="G6" s="11">
        <f>者!G5</f>
        <v>0.32411977624218491</v>
      </c>
      <c r="I6" s="8">
        <v>4</v>
      </c>
      <c r="J6" s="9" t="str">
        <f>児!B5</f>
        <v>大田</v>
      </c>
      <c r="K6" s="9">
        <f>児!C5</f>
        <v>1185</v>
      </c>
      <c r="L6" s="9">
        <f>児!D5</f>
        <v>1185</v>
      </c>
      <c r="M6" s="9">
        <f>児!E5</f>
        <v>774</v>
      </c>
      <c r="N6" s="10">
        <f>児!F5</f>
        <v>1</v>
      </c>
      <c r="O6" s="11">
        <f>児!G5</f>
        <v>0.65316455696202536</v>
      </c>
    </row>
    <row r="7" spans="1:15" x14ac:dyDescent="0.15">
      <c r="A7" s="8">
        <v>5</v>
      </c>
      <c r="B7" s="9" t="str">
        <f>者!B6</f>
        <v>台東</v>
      </c>
      <c r="C7" s="9">
        <f>者!C6</f>
        <v>990</v>
      </c>
      <c r="D7" s="9">
        <f>者!D6</f>
        <v>990</v>
      </c>
      <c r="E7" s="9">
        <f>者!E6</f>
        <v>318</v>
      </c>
      <c r="F7" s="10">
        <f>者!F6</f>
        <v>1</v>
      </c>
      <c r="G7" s="11">
        <f>者!G6</f>
        <v>0.32121212121212123</v>
      </c>
      <c r="I7" s="8">
        <v>5</v>
      </c>
      <c r="J7" s="9" t="str">
        <f>児!B6</f>
        <v>台東</v>
      </c>
      <c r="K7" s="9">
        <f>児!C6</f>
        <v>364</v>
      </c>
      <c r="L7" s="9">
        <f>児!D6</f>
        <v>364</v>
      </c>
      <c r="M7" s="9">
        <f>児!E6</f>
        <v>224</v>
      </c>
      <c r="N7" s="10">
        <f>児!F6</f>
        <v>1</v>
      </c>
      <c r="O7" s="11">
        <f>児!G6</f>
        <v>0.61538461538461542</v>
      </c>
    </row>
    <row r="8" spans="1:15" x14ac:dyDescent="0.15">
      <c r="A8" s="8">
        <v>6</v>
      </c>
      <c r="B8" s="9" t="str">
        <f>者!B7</f>
        <v>世田谷</v>
      </c>
      <c r="C8" s="9">
        <f>者!C7</f>
        <v>4526</v>
      </c>
      <c r="D8" s="9">
        <f>者!D7</f>
        <v>4525</v>
      </c>
      <c r="E8" s="9">
        <f>者!E7</f>
        <v>1330</v>
      </c>
      <c r="F8" s="10">
        <f>者!F7</f>
        <v>0.99977905435262926</v>
      </c>
      <c r="G8" s="11">
        <f>者!G7</f>
        <v>0.29392265193370165</v>
      </c>
      <c r="I8" s="8">
        <v>6</v>
      </c>
      <c r="J8" s="9" t="str">
        <f>児!B7</f>
        <v>足立</v>
      </c>
      <c r="K8" s="9">
        <f>児!C7</f>
        <v>1320</v>
      </c>
      <c r="L8" s="9">
        <f>児!D7</f>
        <v>1320</v>
      </c>
      <c r="M8" s="9">
        <f>児!E7</f>
        <v>638</v>
      </c>
      <c r="N8" s="10">
        <f>児!F7</f>
        <v>1</v>
      </c>
      <c r="O8" s="11">
        <f>児!G7</f>
        <v>0.48333333333333334</v>
      </c>
    </row>
    <row r="9" spans="1:15" x14ac:dyDescent="0.15">
      <c r="A9" s="8">
        <v>7</v>
      </c>
      <c r="B9" s="9" t="str">
        <f>者!B8</f>
        <v>千代田</v>
      </c>
      <c r="C9" s="9">
        <f>者!C8</f>
        <v>238</v>
      </c>
      <c r="D9" s="9">
        <f>者!D8</f>
        <v>233</v>
      </c>
      <c r="E9" s="9">
        <f>者!E8</f>
        <v>62</v>
      </c>
      <c r="F9" s="10">
        <f>者!F8</f>
        <v>0.97899159663865543</v>
      </c>
      <c r="G9" s="11">
        <f>者!G8</f>
        <v>0.26609442060085836</v>
      </c>
      <c r="I9" s="8">
        <v>7</v>
      </c>
      <c r="J9" s="9" t="str">
        <f>児!B8</f>
        <v>豊島</v>
      </c>
      <c r="K9" s="9">
        <f>児!C8</f>
        <v>401</v>
      </c>
      <c r="L9" s="9">
        <f>児!D8</f>
        <v>397</v>
      </c>
      <c r="M9" s="9">
        <f>児!E8</f>
        <v>181</v>
      </c>
      <c r="N9" s="10">
        <f>児!F8</f>
        <v>0.9900249376558603</v>
      </c>
      <c r="O9" s="11">
        <f>児!G8</f>
        <v>0.45591939546599497</v>
      </c>
    </row>
    <row r="10" spans="1:15" x14ac:dyDescent="0.15">
      <c r="A10" s="8">
        <v>8</v>
      </c>
      <c r="B10" s="9" t="str">
        <f>者!B9</f>
        <v>北</v>
      </c>
      <c r="C10" s="9">
        <f>者!C9</f>
        <v>2476</v>
      </c>
      <c r="D10" s="9">
        <f>者!D9</f>
        <v>2429</v>
      </c>
      <c r="E10" s="9">
        <f>者!E9</f>
        <v>599</v>
      </c>
      <c r="F10" s="10">
        <f>者!F9</f>
        <v>0.98101777059773831</v>
      </c>
      <c r="G10" s="11">
        <f>者!G9</f>
        <v>0.24660354055166736</v>
      </c>
      <c r="I10" s="8">
        <v>8</v>
      </c>
      <c r="J10" s="9" t="str">
        <f>児!B9</f>
        <v>文京</v>
      </c>
      <c r="K10" s="9">
        <f>児!C9</f>
        <v>497</v>
      </c>
      <c r="L10" s="9">
        <f>児!D9</f>
        <v>497</v>
      </c>
      <c r="M10" s="9">
        <f>児!E9</f>
        <v>191</v>
      </c>
      <c r="N10" s="10">
        <f>児!F9</f>
        <v>1</v>
      </c>
      <c r="O10" s="11">
        <f>児!G9</f>
        <v>0.38430583501006038</v>
      </c>
    </row>
    <row r="11" spans="1:15" x14ac:dyDescent="0.15">
      <c r="A11" s="8">
        <v>9</v>
      </c>
      <c r="B11" s="9" t="str">
        <f>者!B10</f>
        <v>板橋</v>
      </c>
      <c r="C11" s="9">
        <f>者!C10</f>
        <v>3314</v>
      </c>
      <c r="D11" s="9">
        <f>者!D10</f>
        <v>3276</v>
      </c>
      <c r="E11" s="9">
        <f>者!E10</f>
        <v>735</v>
      </c>
      <c r="F11" s="10">
        <f>者!F10</f>
        <v>0.98853349426674708</v>
      </c>
      <c r="G11" s="11">
        <f>者!G10</f>
        <v>0.22435897435897437</v>
      </c>
      <c r="I11" s="8">
        <v>9</v>
      </c>
      <c r="J11" s="9" t="str">
        <f>児!B10</f>
        <v>世田谷</v>
      </c>
      <c r="K11" s="9">
        <f>児!C10</f>
        <v>2279</v>
      </c>
      <c r="L11" s="9">
        <f>児!D10</f>
        <v>2279</v>
      </c>
      <c r="M11" s="9">
        <f>児!E10</f>
        <v>843</v>
      </c>
      <c r="N11" s="10">
        <f>児!F10</f>
        <v>1</v>
      </c>
      <c r="O11" s="11">
        <f>児!G10</f>
        <v>0.36989907854322074</v>
      </c>
    </row>
    <row r="12" spans="1:15" x14ac:dyDescent="0.15">
      <c r="A12" s="8">
        <v>10</v>
      </c>
      <c r="B12" s="9" t="str">
        <f>者!B11</f>
        <v>合計</v>
      </c>
      <c r="C12" s="9">
        <f>者!C11</f>
        <v>52327</v>
      </c>
      <c r="D12" s="9">
        <f>者!D11</f>
        <v>51910</v>
      </c>
      <c r="E12" s="9">
        <f>者!E11</f>
        <v>9529</v>
      </c>
      <c r="F12" s="10">
        <f>者!F11</f>
        <v>0.99203088271829076</v>
      </c>
      <c r="G12" s="11">
        <f>者!G11</f>
        <v>0.18356771335002889</v>
      </c>
      <c r="I12" s="8">
        <v>10</v>
      </c>
      <c r="J12" s="9" t="str">
        <f>児!B11</f>
        <v>江東</v>
      </c>
      <c r="K12" s="9">
        <f>児!C11</f>
        <v>1667</v>
      </c>
      <c r="L12" s="9">
        <f>児!D11</f>
        <v>1667</v>
      </c>
      <c r="M12" s="9">
        <f>児!E11</f>
        <v>599</v>
      </c>
      <c r="N12" s="10">
        <f>児!F11</f>
        <v>1</v>
      </c>
      <c r="O12" s="11">
        <f>児!G11</f>
        <v>0.35932813437312539</v>
      </c>
    </row>
    <row r="13" spans="1:15" x14ac:dyDescent="0.15">
      <c r="A13" s="8">
        <v>11</v>
      </c>
      <c r="B13" s="9" t="str">
        <f>者!B12</f>
        <v>渋谷</v>
      </c>
      <c r="C13" s="9">
        <f>者!C12</f>
        <v>914</v>
      </c>
      <c r="D13" s="9">
        <f>者!D12</f>
        <v>866</v>
      </c>
      <c r="E13" s="9">
        <f>者!E12</f>
        <v>148</v>
      </c>
      <c r="F13" s="10">
        <f>者!F12</f>
        <v>0.94748358862144422</v>
      </c>
      <c r="G13" s="11">
        <f>者!G12</f>
        <v>0.17090069284064666</v>
      </c>
      <c r="I13" s="8">
        <v>11</v>
      </c>
      <c r="J13" s="9" t="str">
        <f>児!B12</f>
        <v>板橋</v>
      </c>
      <c r="K13" s="9">
        <f>児!C12</f>
        <v>891</v>
      </c>
      <c r="L13" s="9">
        <f>児!D12</f>
        <v>891</v>
      </c>
      <c r="M13" s="9">
        <f>児!E12</f>
        <v>312</v>
      </c>
      <c r="N13" s="10">
        <f>児!F12</f>
        <v>1</v>
      </c>
      <c r="O13" s="11">
        <f>児!G12</f>
        <v>0.35016835016835018</v>
      </c>
    </row>
    <row r="14" spans="1:15" x14ac:dyDescent="0.15">
      <c r="A14" s="8">
        <v>12</v>
      </c>
      <c r="B14" s="9" t="str">
        <f>者!B13</f>
        <v>葛飾</v>
      </c>
      <c r="C14" s="9">
        <f>者!C13</f>
        <v>2843</v>
      </c>
      <c r="D14" s="9">
        <f>者!D13</f>
        <v>2843</v>
      </c>
      <c r="E14" s="9">
        <f>者!E13</f>
        <v>430</v>
      </c>
      <c r="F14" s="10">
        <f>者!F13</f>
        <v>1</v>
      </c>
      <c r="G14" s="11">
        <f>者!G13</f>
        <v>0.15124868097080549</v>
      </c>
      <c r="I14" s="8">
        <v>12</v>
      </c>
      <c r="J14" s="9" t="str">
        <f>児!B13</f>
        <v>北</v>
      </c>
      <c r="K14" s="9">
        <f>児!C13</f>
        <v>586</v>
      </c>
      <c r="L14" s="9">
        <f>児!D13</f>
        <v>586</v>
      </c>
      <c r="M14" s="9">
        <f>児!E13</f>
        <v>195</v>
      </c>
      <c r="N14" s="10">
        <f>児!F13</f>
        <v>1</v>
      </c>
      <c r="O14" s="11">
        <f>児!G13</f>
        <v>0.33276450511945393</v>
      </c>
    </row>
    <row r="15" spans="1:15" x14ac:dyDescent="0.15">
      <c r="A15" s="8">
        <v>13</v>
      </c>
      <c r="B15" s="9" t="str">
        <f>者!B14</f>
        <v>豊島</v>
      </c>
      <c r="C15" s="9">
        <f>者!C14</f>
        <v>1196</v>
      </c>
      <c r="D15" s="9">
        <f>者!D14</f>
        <v>1157</v>
      </c>
      <c r="E15" s="9">
        <f>者!E14</f>
        <v>163</v>
      </c>
      <c r="F15" s="10">
        <f>者!F14</f>
        <v>0.96739130434782605</v>
      </c>
      <c r="G15" s="11">
        <f>者!G14</f>
        <v>0.14088159031979255</v>
      </c>
      <c r="I15" s="8">
        <v>13</v>
      </c>
      <c r="J15" s="9" t="str">
        <f>児!B14</f>
        <v>中野</v>
      </c>
      <c r="K15" s="9">
        <f>児!C14</f>
        <v>841</v>
      </c>
      <c r="L15" s="9">
        <f>児!D14</f>
        <v>841</v>
      </c>
      <c r="M15" s="9">
        <f>児!E14</f>
        <v>274</v>
      </c>
      <c r="N15" s="10">
        <f>児!F14</f>
        <v>1</v>
      </c>
      <c r="O15" s="11">
        <f>児!G14</f>
        <v>0.32580261593341259</v>
      </c>
    </row>
    <row r="16" spans="1:15" x14ac:dyDescent="0.15">
      <c r="A16" s="8">
        <v>14</v>
      </c>
      <c r="B16" s="9" t="str">
        <f>者!B15</f>
        <v>大田</v>
      </c>
      <c r="C16" s="9">
        <f>者!C15</f>
        <v>3641</v>
      </c>
      <c r="D16" s="9">
        <f>者!D15</f>
        <v>3641</v>
      </c>
      <c r="E16" s="9">
        <f>者!E15</f>
        <v>502</v>
      </c>
      <c r="F16" s="10">
        <f>者!F15</f>
        <v>1</v>
      </c>
      <c r="G16" s="11">
        <f>者!G15</f>
        <v>0.13787421038176326</v>
      </c>
      <c r="I16" s="8">
        <v>14</v>
      </c>
      <c r="J16" s="9" t="str">
        <f>児!B15</f>
        <v>合計</v>
      </c>
      <c r="K16" s="9">
        <f>児!C15</f>
        <v>21109</v>
      </c>
      <c r="L16" s="9">
        <f>児!D15</f>
        <v>20970</v>
      </c>
      <c r="M16" s="9">
        <f>児!E15</f>
        <v>6753</v>
      </c>
      <c r="N16" s="10">
        <f>児!F15</f>
        <v>0.99341513098678291</v>
      </c>
      <c r="O16" s="11">
        <f>児!G15</f>
        <v>0.32203147353361944</v>
      </c>
    </row>
    <row r="17" spans="1:15" x14ac:dyDescent="0.15">
      <c r="A17" s="8">
        <v>15</v>
      </c>
      <c r="B17" s="9" t="str">
        <f>者!B16</f>
        <v>練馬</v>
      </c>
      <c r="C17" s="9">
        <f>者!C16</f>
        <v>4496</v>
      </c>
      <c r="D17" s="9">
        <f>者!D16</f>
        <v>4496</v>
      </c>
      <c r="E17" s="9">
        <f>者!E16</f>
        <v>524</v>
      </c>
      <c r="F17" s="10">
        <f>者!F16</f>
        <v>1</v>
      </c>
      <c r="G17" s="11">
        <f>者!G16</f>
        <v>0.11654804270462633</v>
      </c>
      <c r="I17" s="8">
        <v>15</v>
      </c>
      <c r="J17" s="9" t="str">
        <f>児!B16</f>
        <v>渋谷</v>
      </c>
      <c r="K17" s="9">
        <f>児!C16</f>
        <v>376</v>
      </c>
      <c r="L17" s="9">
        <f>児!D16</f>
        <v>371</v>
      </c>
      <c r="M17" s="9">
        <f>児!E16</f>
        <v>118</v>
      </c>
      <c r="N17" s="10">
        <f>児!F16</f>
        <v>0.98670212765957444</v>
      </c>
      <c r="O17" s="11">
        <f>児!G16</f>
        <v>0.31805929919137466</v>
      </c>
    </row>
    <row r="18" spans="1:15" x14ac:dyDescent="0.15">
      <c r="A18" s="8">
        <v>16</v>
      </c>
      <c r="B18" s="9" t="str">
        <f>者!B17</f>
        <v>中野</v>
      </c>
      <c r="C18" s="9">
        <f>者!C17</f>
        <v>1737</v>
      </c>
      <c r="D18" s="9">
        <f>者!D17</f>
        <v>1687</v>
      </c>
      <c r="E18" s="9">
        <f>者!E17</f>
        <v>168</v>
      </c>
      <c r="F18" s="10">
        <f>者!F17</f>
        <v>0.97121473805411629</v>
      </c>
      <c r="G18" s="11">
        <f>者!G17</f>
        <v>9.9585062240663894E-2</v>
      </c>
      <c r="I18" s="8">
        <v>16</v>
      </c>
      <c r="J18" s="9" t="str">
        <f>児!B17</f>
        <v>葛飾</v>
      </c>
      <c r="K18" s="9">
        <f>児!C17</f>
        <v>1301</v>
      </c>
      <c r="L18" s="9">
        <f>児!D17</f>
        <v>1301</v>
      </c>
      <c r="M18" s="9">
        <f>児!E17</f>
        <v>397</v>
      </c>
      <c r="N18" s="10">
        <f>児!F17</f>
        <v>1</v>
      </c>
      <c r="O18" s="11">
        <f>児!G17</f>
        <v>0.30514988470407378</v>
      </c>
    </row>
    <row r="19" spans="1:15" x14ac:dyDescent="0.15">
      <c r="A19" s="8">
        <v>17</v>
      </c>
      <c r="B19" s="9" t="str">
        <f>者!B18</f>
        <v>江戸川</v>
      </c>
      <c r="C19" s="9">
        <f>者!C18</f>
        <v>4496</v>
      </c>
      <c r="D19" s="9">
        <f>者!D18</f>
        <v>4490</v>
      </c>
      <c r="E19" s="9">
        <f>者!E18</f>
        <v>249</v>
      </c>
      <c r="F19" s="10">
        <f>者!F18</f>
        <v>0.99866548042704628</v>
      </c>
      <c r="G19" s="11">
        <f>者!G18</f>
        <v>5.5456570155902003E-2</v>
      </c>
      <c r="I19" s="8">
        <v>17</v>
      </c>
      <c r="J19" s="9" t="str">
        <f>児!B18</f>
        <v>目黒</v>
      </c>
      <c r="K19" s="9">
        <f>児!C18</f>
        <v>533</v>
      </c>
      <c r="L19" s="9">
        <f>児!D18</f>
        <v>533</v>
      </c>
      <c r="M19" s="9">
        <f>児!E18</f>
        <v>128</v>
      </c>
      <c r="N19" s="10">
        <f>児!F18</f>
        <v>1</v>
      </c>
      <c r="O19" s="11">
        <f>児!G18</f>
        <v>0.24015009380863039</v>
      </c>
    </row>
    <row r="20" spans="1:15" x14ac:dyDescent="0.15">
      <c r="A20" s="8">
        <v>18</v>
      </c>
      <c r="B20" s="9" t="str">
        <f>者!B19</f>
        <v>墨田</v>
      </c>
      <c r="C20" s="9">
        <f>者!C19</f>
        <v>1626</v>
      </c>
      <c r="D20" s="9">
        <f>者!D19</f>
        <v>1626</v>
      </c>
      <c r="E20" s="9">
        <f>者!E19</f>
        <v>86</v>
      </c>
      <c r="F20" s="10">
        <f>者!F19</f>
        <v>1</v>
      </c>
      <c r="G20" s="11">
        <f>者!G19</f>
        <v>5.2890528905289051E-2</v>
      </c>
      <c r="I20" s="8">
        <v>18</v>
      </c>
      <c r="J20" s="9" t="str">
        <f>児!B19</f>
        <v>港</v>
      </c>
      <c r="K20" s="9">
        <f>児!C19</f>
        <v>377</v>
      </c>
      <c r="L20" s="9">
        <f>児!D19</f>
        <v>377</v>
      </c>
      <c r="M20" s="9">
        <f>児!E19</f>
        <v>59</v>
      </c>
      <c r="N20" s="10">
        <f>児!F19</f>
        <v>1</v>
      </c>
      <c r="O20" s="11">
        <f>児!G19</f>
        <v>0.15649867374005305</v>
      </c>
    </row>
    <row r="21" spans="1:15" x14ac:dyDescent="0.15">
      <c r="A21" s="8">
        <v>19</v>
      </c>
      <c r="B21" s="9" t="str">
        <f>者!B20</f>
        <v>目黒</v>
      </c>
      <c r="C21" s="9">
        <f>者!C20</f>
        <v>1120</v>
      </c>
      <c r="D21" s="9">
        <f>者!D20</f>
        <v>1074</v>
      </c>
      <c r="E21" s="9">
        <f>者!E20</f>
        <v>41</v>
      </c>
      <c r="F21" s="10">
        <f>者!F20</f>
        <v>0.95892857142857146</v>
      </c>
      <c r="G21" s="11">
        <f>者!G20</f>
        <v>3.8175046554934824E-2</v>
      </c>
      <c r="I21" s="8">
        <v>19</v>
      </c>
      <c r="J21" s="9" t="str">
        <f>児!B20</f>
        <v>江戸川</v>
      </c>
      <c r="K21" s="9">
        <f>児!C20</f>
        <v>2231</v>
      </c>
      <c r="L21" s="9">
        <f>児!D20</f>
        <v>2230</v>
      </c>
      <c r="M21" s="9">
        <f>児!E20</f>
        <v>229</v>
      </c>
      <c r="N21" s="10">
        <f>児!F20</f>
        <v>0.99955177050649935</v>
      </c>
      <c r="O21" s="11">
        <f>児!G20</f>
        <v>0.10269058295964126</v>
      </c>
    </row>
    <row r="22" spans="1:15" x14ac:dyDescent="0.15">
      <c r="A22" s="8">
        <v>20</v>
      </c>
      <c r="B22" s="9" t="str">
        <f>者!B21</f>
        <v>港</v>
      </c>
      <c r="C22" s="9">
        <f>者!C21</f>
        <v>1116</v>
      </c>
      <c r="D22" s="9">
        <f>者!D21</f>
        <v>1062</v>
      </c>
      <c r="E22" s="9">
        <f>者!E21</f>
        <v>23</v>
      </c>
      <c r="F22" s="10">
        <f>者!F21</f>
        <v>0.95161290322580649</v>
      </c>
      <c r="G22" s="11">
        <f>者!G21</f>
        <v>2.1657250470809793E-2</v>
      </c>
      <c r="I22" s="8">
        <v>20</v>
      </c>
      <c r="J22" s="9" t="str">
        <f>児!B21</f>
        <v>中央</v>
      </c>
      <c r="K22" s="9">
        <f>児!C21</f>
        <v>255</v>
      </c>
      <c r="L22" s="9">
        <f>児!D21</f>
        <v>255</v>
      </c>
      <c r="M22" s="9">
        <f>児!E21</f>
        <v>9</v>
      </c>
      <c r="N22" s="10">
        <f>児!F21</f>
        <v>1</v>
      </c>
      <c r="O22" s="11">
        <f>児!G21</f>
        <v>3.5294117647058823E-2</v>
      </c>
    </row>
    <row r="23" spans="1:15" x14ac:dyDescent="0.15">
      <c r="A23" s="8">
        <v>21</v>
      </c>
      <c r="B23" s="9" t="str">
        <f>者!B22</f>
        <v>荒川</v>
      </c>
      <c r="C23" s="9">
        <f>者!C22</f>
        <v>1239</v>
      </c>
      <c r="D23" s="9">
        <f>者!D22</f>
        <v>1239</v>
      </c>
      <c r="E23" s="9">
        <f>者!E22</f>
        <v>21</v>
      </c>
      <c r="F23" s="10">
        <f>者!F22</f>
        <v>1</v>
      </c>
      <c r="G23" s="11">
        <f>者!G22</f>
        <v>1.6949152542372881E-2</v>
      </c>
      <c r="I23" s="8">
        <v>21</v>
      </c>
      <c r="J23" s="9" t="str">
        <f>児!B22</f>
        <v>練馬</v>
      </c>
      <c r="K23" s="9">
        <f>児!C22</f>
        <v>1884</v>
      </c>
      <c r="L23" s="9">
        <f>児!D22</f>
        <v>1884</v>
      </c>
      <c r="M23" s="9">
        <f>児!E22</f>
        <v>21</v>
      </c>
      <c r="N23" s="10">
        <f>児!F22</f>
        <v>1</v>
      </c>
      <c r="O23" s="11">
        <f>児!G22</f>
        <v>1.1146496815286623E-2</v>
      </c>
    </row>
    <row r="24" spans="1:15" x14ac:dyDescent="0.15">
      <c r="A24" s="8">
        <v>22</v>
      </c>
      <c r="B24" s="9" t="str">
        <f>者!B23</f>
        <v>中央</v>
      </c>
      <c r="C24" s="9">
        <f>者!C23</f>
        <v>512</v>
      </c>
      <c r="D24" s="9">
        <f>者!D23</f>
        <v>512</v>
      </c>
      <c r="E24" s="9">
        <f>者!E23</f>
        <v>2</v>
      </c>
      <c r="F24" s="10">
        <f>者!F23</f>
        <v>1</v>
      </c>
      <c r="G24" s="11">
        <f>者!G23</f>
        <v>3.90625E-3</v>
      </c>
      <c r="I24" s="8">
        <v>22</v>
      </c>
      <c r="J24" s="9" t="str">
        <f>児!B23</f>
        <v>荒川</v>
      </c>
      <c r="K24" s="9">
        <f>児!C23</f>
        <v>409</v>
      </c>
      <c r="L24" s="9">
        <f>児!D23</f>
        <v>409</v>
      </c>
      <c r="M24" s="9">
        <f>児!E23</f>
        <v>2</v>
      </c>
      <c r="N24" s="10">
        <f>児!F23</f>
        <v>1</v>
      </c>
      <c r="O24" s="11">
        <f>児!G23</f>
        <v>4.8899755501222494E-3</v>
      </c>
    </row>
    <row r="25" spans="1:15" x14ac:dyDescent="0.15">
      <c r="A25" s="8">
        <v>23</v>
      </c>
      <c r="B25" s="9" t="str">
        <f>者!B24</f>
        <v>品川</v>
      </c>
      <c r="C25" s="9">
        <f>者!C24</f>
        <v>1723</v>
      </c>
      <c r="D25" s="9">
        <f>者!D24</f>
        <v>1658</v>
      </c>
      <c r="E25" s="9">
        <f>者!E24</f>
        <v>5</v>
      </c>
      <c r="F25" s="10">
        <f>者!F24</f>
        <v>0.96227510156703422</v>
      </c>
      <c r="G25" s="11">
        <f>者!G24</f>
        <v>3.0156815440289505E-3</v>
      </c>
      <c r="I25" s="8">
        <v>23</v>
      </c>
      <c r="J25" s="9" t="str">
        <f>児!B24</f>
        <v>品川</v>
      </c>
      <c r="K25" s="9">
        <f>児!C24</f>
        <v>633</v>
      </c>
      <c r="L25" s="9">
        <f>児!D24</f>
        <v>504</v>
      </c>
      <c r="M25" s="9">
        <f>児!E24</f>
        <v>0</v>
      </c>
      <c r="N25" s="10">
        <f>児!F24</f>
        <v>0.79620853080568721</v>
      </c>
      <c r="O25" s="11">
        <f>児!G24</f>
        <v>0</v>
      </c>
    </row>
    <row r="26" spans="1:15" x14ac:dyDescent="0.15">
      <c r="A26" s="8">
        <v>24</v>
      </c>
      <c r="B26" s="9" t="str">
        <f>者!B25</f>
        <v>杉並</v>
      </c>
      <c r="C26" s="9">
        <f>者!C25</f>
        <v>2754</v>
      </c>
      <c r="D26" s="9">
        <f>者!D25</f>
        <v>2753</v>
      </c>
      <c r="E26" s="9">
        <f>者!E25</f>
        <v>3</v>
      </c>
      <c r="F26" s="10">
        <f>者!F25</f>
        <v>0.99963689179375459</v>
      </c>
      <c r="G26" s="11">
        <f>者!G25</f>
        <v>1.0897203051216855E-3</v>
      </c>
      <c r="I26" s="8">
        <v>24</v>
      </c>
      <c r="J26" s="9" t="str">
        <f>児!B25</f>
        <v>杉並</v>
      </c>
      <c r="K26" s="9">
        <f>児!C25</f>
        <v>1364</v>
      </c>
      <c r="L26" s="9">
        <f>児!D25</f>
        <v>1364</v>
      </c>
      <c r="M26" s="9">
        <f>児!E25</f>
        <v>0</v>
      </c>
      <c r="N26" s="10">
        <f>児!F25</f>
        <v>1</v>
      </c>
      <c r="O26" s="11">
        <f>児!G25</f>
        <v>0</v>
      </c>
    </row>
  </sheetData>
  <sheetProtection sheet="1" objects="1" scenarios="1" selectLockedCells="1"/>
  <phoneticPr fontId="8"/>
  <printOptions horizontalCentered="1"/>
  <pageMargins left="0.59055118110236227" right="0.59055118110236227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E26" sqref="E26"/>
    </sheetView>
  </sheetViews>
  <sheetFormatPr defaultRowHeight="13.5" x14ac:dyDescent="0.15"/>
  <cols>
    <col min="1" max="1" width="3.75" style="19" customWidth="1"/>
    <col min="2" max="16384" width="9" style="19"/>
  </cols>
  <sheetData>
    <row r="1" spans="1:7" x14ac:dyDescent="0.15">
      <c r="A1" s="19" t="s">
        <v>55</v>
      </c>
      <c r="B1" s="19" t="s">
        <v>34</v>
      </c>
      <c r="C1" s="19" t="s">
        <v>35</v>
      </c>
      <c r="D1" s="19" t="s">
        <v>36</v>
      </c>
      <c r="E1" s="19" t="s">
        <v>37</v>
      </c>
      <c r="F1" s="19" t="s">
        <v>38</v>
      </c>
      <c r="G1" s="19" t="s">
        <v>39</v>
      </c>
    </row>
    <row r="2" spans="1:7" x14ac:dyDescent="0.15">
      <c r="A2" s="19">
        <v>21</v>
      </c>
      <c r="B2" s="20" t="s">
        <v>30</v>
      </c>
      <c r="C2" s="22">
        <v>5329</v>
      </c>
      <c r="D2" s="22">
        <v>5323</v>
      </c>
      <c r="E2" s="22">
        <v>2062</v>
      </c>
      <c r="F2" s="23">
        <f t="shared" ref="F2:F25" si="0">D2/C2</f>
        <v>0.99887408519422027</v>
      </c>
      <c r="G2" s="23">
        <f t="shared" ref="G2:G25" si="1">E2/D2</f>
        <v>0.38737554010896114</v>
      </c>
    </row>
    <row r="3" spans="1:7" x14ac:dyDescent="0.15">
      <c r="A3" s="19">
        <v>5</v>
      </c>
      <c r="B3" s="20" t="s">
        <v>14</v>
      </c>
      <c r="C3" s="22">
        <v>993</v>
      </c>
      <c r="D3" s="22">
        <v>982</v>
      </c>
      <c r="E3" s="22">
        <v>359</v>
      </c>
      <c r="F3" s="23">
        <f t="shared" si="0"/>
        <v>0.98892245720040284</v>
      </c>
      <c r="G3" s="23">
        <f t="shared" si="1"/>
        <v>0.36558044806517309</v>
      </c>
    </row>
    <row r="4" spans="1:7" x14ac:dyDescent="0.15">
      <c r="A4" s="19">
        <v>4</v>
      </c>
      <c r="B4" s="20" t="s">
        <v>13</v>
      </c>
      <c r="C4" s="22">
        <v>2009</v>
      </c>
      <c r="D4" s="22">
        <v>2009</v>
      </c>
      <c r="E4" s="22">
        <v>714</v>
      </c>
      <c r="F4" s="23">
        <f t="shared" si="0"/>
        <v>1</v>
      </c>
      <c r="G4" s="23">
        <f t="shared" si="1"/>
        <v>0.35540069686411152</v>
      </c>
    </row>
    <row r="5" spans="1:7" x14ac:dyDescent="0.15">
      <c r="A5" s="19">
        <v>8</v>
      </c>
      <c r="B5" s="20" t="s">
        <v>17</v>
      </c>
      <c r="C5" s="22">
        <v>3039</v>
      </c>
      <c r="D5" s="22">
        <v>3039</v>
      </c>
      <c r="E5" s="22">
        <v>985</v>
      </c>
      <c r="F5" s="23">
        <f t="shared" si="0"/>
        <v>1</v>
      </c>
      <c r="G5" s="23">
        <f t="shared" si="1"/>
        <v>0.32411977624218491</v>
      </c>
    </row>
    <row r="6" spans="1:7" x14ac:dyDescent="0.15">
      <c r="A6" s="19">
        <v>6</v>
      </c>
      <c r="B6" s="20" t="s">
        <v>15</v>
      </c>
      <c r="C6" s="22">
        <v>990</v>
      </c>
      <c r="D6" s="22">
        <v>990</v>
      </c>
      <c r="E6" s="22">
        <v>318</v>
      </c>
      <c r="F6" s="23">
        <f t="shared" si="0"/>
        <v>1</v>
      </c>
      <c r="G6" s="23">
        <f t="shared" si="1"/>
        <v>0.32121212121212123</v>
      </c>
    </row>
    <row r="7" spans="1:7" x14ac:dyDescent="0.15">
      <c r="A7" s="19">
        <v>12</v>
      </c>
      <c r="B7" s="20" t="s">
        <v>21</v>
      </c>
      <c r="C7" s="22">
        <v>4526</v>
      </c>
      <c r="D7" s="22">
        <v>4525</v>
      </c>
      <c r="E7" s="22">
        <v>1330</v>
      </c>
      <c r="F7" s="23">
        <f t="shared" si="0"/>
        <v>0.99977905435262926</v>
      </c>
      <c r="G7" s="23">
        <f t="shared" si="1"/>
        <v>0.29392265193370165</v>
      </c>
    </row>
    <row r="8" spans="1:7" x14ac:dyDescent="0.15">
      <c r="A8" s="19">
        <v>1</v>
      </c>
      <c r="B8" s="21" t="s">
        <v>10</v>
      </c>
      <c r="C8" s="22">
        <v>238</v>
      </c>
      <c r="D8" s="22">
        <v>233</v>
      </c>
      <c r="E8" s="22">
        <v>62</v>
      </c>
      <c r="F8" s="23">
        <f t="shared" si="0"/>
        <v>0.97899159663865543</v>
      </c>
      <c r="G8" s="23">
        <f t="shared" si="1"/>
        <v>0.26609442060085836</v>
      </c>
    </row>
    <row r="9" spans="1:7" x14ac:dyDescent="0.15">
      <c r="A9" s="19">
        <v>17</v>
      </c>
      <c r="B9" s="20" t="s">
        <v>26</v>
      </c>
      <c r="C9" s="22">
        <v>2476</v>
      </c>
      <c r="D9" s="22">
        <v>2429</v>
      </c>
      <c r="E9" s="22">
        <v>599</v>
      </c>
      <c r="F9" s="23">
        <f t="shared" si="0"/>
        <v>0.98101777059773831</v>
      </c>
      <c r="G9" s="23">
        <f t="shared" si="1"/>
        <v>0.24660354055166736</v>
      </c>
    </row>
    <row r="10" spans="1:7" x14ac:dyDescent="0.15">
      <c r="A10" s="19">
        <v>19</v>
      </c>
      <c r="B10" s="20" t="s">
        <v>28</v>
      </c>
      <c r="C10" s="22">
        <v>3314</v>
      </c>
      <c r="D10" s="22">
        <v>3276</v>
      </c>
      <c r="E10" s="22">
        <v>735</v>
      </c>
      <c r="F10" s="23">
        <f t="shared" si="0"/>
        <v>0.98853349426674708</v>
      </c>
      <c r="G10" s="23">
        <f t="shared" si="1"/>
        <v>0.22435897435897437</v>
      </c>
    </row>
    <row r="11" spans="1:7" x14ac:dyDescent="0.15">
      <c r="A11" s="19">
        <v>24</v>
      </c>
      <c r="B11" s="20" t="s">
        <v>33</v>
      </c>
      <c r="C11" s="22">
        <v>52327</v>
      </c>
      <c r="D11" s="22">
        <v>51910</v>
      </c>
      <c r="E11" s="22">
        <v>9529</v>
      </c>
      <c r="F11" s="23">
        <f t="shared" si="0"/>
        <v>0.99203088271829076</v>
      </c>
      <c r="G11" s="23">
        <f t="shared" si="1"/>
        <v>0.18356771335002889</v>
      </c>
    </row>
    <row r="12" spans="1:7" x14ac:dyDescent="0.15">
      <c r="A12" s="19">
        <v>13</v>
      </c>
      <c r="B12" s="20" t="s">
        <v>22</v>
      </c>
      <c r="C12" s="22">
        <v>914</v>
      </c>
      <c r="D12" s="22">
        <v>866</v>
      </c>
      <c r="E12" s="22">
        <v>148</v>
      </c>
      <c r="F12" s="23">
        <f t="shared" si="0"/>
        <v>0.94748358862144422</v>
      </c>
      <c r="G12" s="23">
        <f t="shared" si="1"/>
        <v>0.17090069284064666</v>
      </c>
    </row>
    <row r="13" spans="1:7" x14ac:dyDescent="0.15">
      <c r="A13" s="19">
        <v>22</v>
      </c>
      <c r="B13" s="20" t="s">
        <v>31</v>
      </c>
      <c r="C13" s="22">
        <v>2843</v>
      </c>
      <c r="D13" s="22">
        <v>2843</v>
      </c>
      <c r="E13" s="22">
        <v>430</v>
      </c>
      <c r="F13" s="23">
        <f t="shared" si="0"/>
        <v>1</v>
      </c>
      <c r="G13" s="23">
        <f t="shared" si="1"/>
        <v>0.15124868097080549</v>
      </c>
    </row>
    <row r="14" spans="1:7" x14ac:dyDescent="0.15">
      <c r="A14" s="19">
        <v>16</v>
      </c>
      <c r="B14" s="20" t="s">
        <v>25</v>
      </c>
      <c r="C14" s="22">
        <v>1196</v>
      </c>
      <c r="D14" s="22">
        <v>1157</v>
      </c>
      <c r="E14" s="22">
        <v>163</v>
      </c>
      <c r="F14" s="23">
        <f t="shared" si="0"/>
        <v>0.96739130434782605</v>
      </c>
      <c r="G14" s="23">
        <f t="shared" si="1"/>
        <v>0.14088159031979255</v>
      </c>
    </row>
    <row r="15" spans="1:7" x14ac:dyDescent="0.15">
      <c r="A15" s="19">
        <v>11</v>
      </c>
      <c r="B15" s="20" t="s">
        <v>20</v>
      </c>
      <c r="C15" s="22">
        <v>3641</v>
      </c>
      <c r="D15" s="22">
        <v>3641</v>
      </c>
      <c r="E15" s="22">
        <v>502</v>
      </c>
      <c r="F15" s="23">
        <f t="shared" si="0"/>
        <v>1</v>
      </c>
      <c r="G15" s="23">
        <f t="shared" si="1"/>
        <v>0.13787421038176326</v>
      </c>
    </row>
    <row r="16" spans="1:7" x14ac:dyDescent="0.15">
      <c r="A16" s="19">
        <v>20</v>
      </c>
      <c r="B16" s="20" t="s">
        <v>29</v>
      </c>
      <c r="C16" s="22">
        <v>4496</v>
      </c>
      <c r="D16" s="22">
        <v>4496</v>
      </c>
      <c r="E16" s="22">
        <v>524</v>
      </c>
      <c r="F16" s="23">
        <f t="shared" si="0"/>
        <v>1</v>
      </c>
      <c r="G16" s="23">
        <f t="shared" si="1"/>
        <v>0.11654804270462633</v>
      </c>
    </row>
    <row r="17" spans="1:7" x14ac:dyDescent="0.15">
      <c r="A17" s="19">
        <v>14</v>
      </c>
      <c r="B17" s="20" t="s">
        <v>24</v>
      </c>
      <c r="C17" s="22">
        <v>1737</v>
      </c>
      <c r="D17" s="22">
        <v>1687</v>
      </c>
      <c r="E17" s="22">
        <v>168</v>
      </c>
      <c r="F17" s="23">
        <f t="shared" si="0"/>
        <v>0.97121473805411629</v>
      </c>
      <c r="G17" s="23">
        <f t="shared" si="1"/>
        <v>9.9585062240663894E-2</v>
      </c>
    </row>
    <row r="18" spans="1:7" x14ac:dyDescent="0.15">
      <c r="A18" s="19">
        <v>23</v>
      </c>
      <c r="B18" s="20" t="s">
        <v>32</v>
      </c>
      <c r="C18" s="22">
        <v>4496</v>
      </c>
      <c r="D18" s="22">
        <v>4490</v>
      </c>
      <c r="E18" s="22">
        <v>249</v>
      </c>
      <c r="F18" s="23">
        <f t="shared" si="0"/>
        <v>0.99866548042704628</v>
      </c>
      <c r="G18" s="23">
        <f t="shared" si="1"/>
        <v>5.5456570155902003E-2</v>
      </c>
    </row>
    <row r="19" spans="1:7" x14ac:dyDescent="0.15">
      <c r="A19" s="19">
        <v>7</v>
      </c>
      <c r="B19" s="20" t="s">
        <v>16</v>
      </c>
      <c r="C19" s="22">
        <v>1626</v>
      </c>
      <c r="D19" s="22">
        <v>1626</v>
      </c>
      <c r="E19" s="22">
        <v>86</v>
      </c>
      <c r="F19" s="23">
        <f t="shared" si="0"/>
        <v>1</v>
      </c>
      <c r="G19" s="23">
        <f t="shared" si="1"/>
        <v>5.2890528905289051E-2</v>
      </c>
    </row>
    <row r="20" spans="1:7" x14ac:dyDescent="0.15">
      <c r="A20" s="19">
        <v>10</v>
      </c>
      <c r="B20" s="20" t="s">
        <v>19</v>
      </c>
      <c r="C20" s="22">
        <v>1120</v>
      </c>
      <c r="D20" s="22">
        <v>1074</v>
      </c>
      <c r="E20" s="22">
        <v>41</v>
      </c>
      <c r="F20" s="23">
        <f t="shared" si="0"/>
        <v>0.95892857142857146</v>
      </c>
      <c r="G20" s="23">
        <f t="shared" si="1"/>
        <v>3.8175046554934824E-2</v>
      </c>
    </row>
    <row r="21" spans="1:7" x14ac:dyDescent="0.15">
      <c r="A21" s="19">
        <v>3</v>
      </c>
      <c r="B21" s="21" t="s">
        <v>12</v>
      </c>
      <c r="C21" s="22">
        <v>1116</v>
      </c>
      <c r="D21" s="22">
        <v>1062</v>
      </c>
      <c r="E21" s="22">
        <v>23</v>
      </c>
      <c r="F21" s="23">
        <f t="shared" si="0"/>
        <v>0.95161290322580649</v>
      </c>
      <c r="G21" s="23">
        <f t="shared" si="1"/>
        <v>2.1657250470809793E-2</v>
      </c>
    </row>
    <row r="22" spans="1:7" x14ac:dyDescent="0.15">
      <c r="A22" s="19">
        <v>18</v>
      </c>
      <c r="B22" s="20" t="s">
        <v>27</v>
      </c>
      <c r="C22" s="22">
        <v>1239</v>
      </c>
      <c r="D22" s="22">
        <v>1239</v>
      </c>
      <c r="E22" s="22">
        <v>21</v>
      </c>
      <c r="F22" s="23">
        <f t="shared" si="0"/>
        <v>1</v>
      </c>
      <c r="G22" s="23">
        <f t="shared" si="1"/>
        <v>1.6949152542372881E-2</v>
      </c>
    </row>
    <row r="23" spans="1:7" x14ac:dyDescent="0.15">
      <c r="A23" s="19">
        <v>2</v>
      </c>
      <c r="B23" s="21" t="s">
        <v>11</v>
      </c>
      <c r="C23" s="22">
        <v>512</v>
      </c>
      <c r="D23" s="22">
        <v>512</v>
      </c>
      <c r="E23" s="22">
        <v>2</v>
      </c>
      <c r="F23" s="23">
        <f t="shared" si="0"/>
        <v>1</v>
      </c>
      <c r="G23" s="23">
        <f t="shared" si="1"/>
        <v>3.90625E-3</v>
      </c>
    </row>
    <row r="24" spans="1:7" x14ac:dyDescent="0.15">
      <c r="A24" s="19">
        <v>9</v>
      </c>
      <c r="B24" s="20" t="s">
        <v>18</v>
      </c>
      <c r="C24" s="22">
        <v>1723</v>
      </c>
      <c r="D24" s="22">
        <v>1658</v>
      </c>
      <c r="E24" s="22">
        <v>5</v>
      </c>
      <c r="F24" s="23">
        <f t="shared" si="0"/>
        <v>0.96227510156703422</v>
      </c>
      <c r="G24" s="23">
        <f t="shared" si="1"/>
        <v>3.0156815440289505E-3</v>
      </c>
    </row>
    <row r="25" spans="1:7" x14ac:dyDescent="0.15">
      <c r="A25" s="19">
        <v>15</v>
      </c>
      <c r="B25" s="20" t="s">
        <v>23</v>
      </c>
      <c r="C25" s="22">
        <v>2754</v>
      </c>
      <c r="D25" s="22">
        <v>2753</v>
      </c>
      <c r="E25" s="22">
        <v>3</v>
      </c>
      <c r="F25" s="23">
        <f t="shared" si="0"/>
        <v>0.99963689179375459</v>
      </c>
      <c r="G25" s="23">
        <f t="shared" si="1"/>
        <v>1.0897203051216855E-3</v>
      </c>
    </row>
  </sheetData>
  <sheetProtection sort="0" autoFilter="0"/>
  <autoFilter ref="A1:G1">
    <sortState ref="A2:G25">
      <sortCondition descending="1" ref="G1"/>
    </sortState>
  </autoFilter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E26" sqref="E26"/>
    </sheetView>
  </sheetViews>
  <sheetFormatPr defaultRowHeight="13.5" x14ac:dyDescent="0.15"/>
  <cols>
    <col min="1" max="1" width="3.75" customWidth="1"/>
  </cols>
  <sheetData>
    <row r="1" spans="1:7" x14ac:dyDescent="0.15">
      <c r="A1" t="s">
        <v>54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</row>
    <row r="2" spans="1:7" x14ac:dyDescent="0.15">
      <c r="A2">
        <v>1</v>
      </c>
      <c r="B2" s="3" t="s">
        <v>10</v>
      </c>
      <c r="C2" s="24">
        <v>87</v>
      </c>
      <c r="D2" s="24">
        <v>87</v>
      </c>
      <c r="E2" s="24">
        <v>85</v>
      </c>
      <c r="F2" s="25">
        <f t="shared" ref="F2:F25" si="0">D2/C2</f>
        <v>1</v>
      </c>
      <c r="G2" s="25">
        <f t="shared" ref="G2:G25" si="1">E2/D2</f>
        <v>0.97701149425287359</v>
      </c>
    </row>
    <row r="3" spans="1:7" x14ac:dyDescent="0.15">
      <c r="A3">
        <v>4</v>
      </c>
      <c r="B3" s="4" t="s">
        <v>13</v>
      </c>
      <c r="C3" s="24">
        <v>594</v>
      </c>
      <c r="D3" s="24">
        <v>594</v>
      </c>
      <c r="E3" s="24">
        <v>565</v>
      </c>
      <c r="F3" s="25">
        <f t="shared" si="0"/>
        <v>1</v>
      </c>
      <c r="G3" s="25">
        <f t="shared" si="1"/>
        <v>0.95117845117845112</v>
      </c>
    </row>
    <row r="4" spans="1:7" x14ac:dyDescent="0.15">
      <c r="A4">
        <v>7</v>
      </c>
      <c r="B4" s="4" t="s">
        <v>16</v>
      </c>
      <c r="C4" s="24">
        <v>1034</v>
      </c>
      <c r="D4" s="24">
        <v>1034</v>
      </c>
      <c r="E4" s="24">
        <v>909</v>
      </c>
      <c r="F4" s="25">
        <f t="shared" si="0"/>
        <v>1</v>
      </c>
      <c r="G4" s="25">
        <f t="shared" si="1"/>
        <v>0.879110251450677</v>
      </c>
    </row>
    <row r="5" spans="1:7" x14ac:dyDescent="0.15">
      <c r="A5">
        <v>11</v>
      </c>
      <c r="B5" s="4" t="s">
        <v>20</v>
      </c>
      <c r="C5" s="24">
        <v>1185</v>
      </c>
      <c r="D5" s="24">
        <v>1185</v>
      </c>
      <c r="E5" s="24">
        <v>774</v>
      </c>
      <c r="F5" s="25">
        <f t="shared" si="0"/>
        <v>1</v>
      </c>
      <c r="G5" s="25">
        <f t="shared" si="1"/>
        <v>0.65316455696202536</v>
      </c>
    </row>
    <row r="6" spans="1:7" x14ac:dyDescent="0.15">
      <c r="A6">
        <v>6</v>
      </c>
      <c r="B6" s="4" t="s">
        <v>15</v>
      </c>
      <c r="C6" s="24">
        <v>364</v>
      </c>
      <c r="D6" s="24">
        <v>364</v>
      </c>
      <c r="E6" s="24">
        <v>224</v>
      </c>
      <c r="F6" s="25">
        <f t="shared" si="0"/>
        <v>1</v>
      </c>
      <c r="G6" s="25">
        <f t="shared" si="1"/>
        <v>0.61538461538461542</v>
      </c>
    </row>
    <row r="7" spans="1:7" x14ac:dyDescent="0.15">
      <c r="A7">
        <v>21</v>
      </c>
      <c r="B7" s="4" t="s">
        <v>30</v>
      </c>
      <c r="C7" s="24">
        <v>1320</v>
      </c>
      <c r="D7" s="24">
        <v>1320</v>
      </c>
      <c r="E7" s="24">
        <v>638</v>
      </c>
      <c r="F7" s="25">
        <f t="shared" si="0"/>
        <v>1</v>
      </c>
      <c r="G7" s="25">
        <f t="shared" si="1"/>
        <v>0.48333333333333334</v>
      </c>
    </row>
    <row r="8" spans="1:7" x14ac:dyDescent="0.15">
      <c r="A8">
        <v>16</v>
      </c>
      <c r="B8" s="4" t="s">
        <v>25</v>
      </c>
      <c r="C8" s="24">
        <v>401</v>
      </c>
      <c r="D8" s="24">
        <v>397</v>
      </c>
      <c r="E8" s="24">
        <v>181</v>
      </c>
      <c r="F8" s="25">
        <f t="shared" si="0"/>
        <v>0.9900249376558603</v>
      </c>
      <c r="G8" s="25">
        <f t="shared" si="1"/>
        <v>0.45591939546599497</v>
      </c>
    </row>
    <row r="9" spans="1:7" x14ac:dyDescent="0.15">
      <c r="A9">
        <v>5</v>
      </c>
      <c r="B9" s="4" t="s">
        <v>14</v>
      </c>
      <c r="C9" s="24">
        <v>497</v>
      </c>
      <c r="D9" s="24">
        <v>497</v>
      </c>
      <c r="E9" s="24">
        <v>191</v>
      </c>
      <c r="F9" s="25">
        <f t="shared" si="0"/>
        <v>1</v>
      </c>
      <c r="G9" s="25">
        <f t="shared" si="1"/>
        <v>0.38430583501006038</v>
      </c>
    </row>
    <row r="10" spans="1:7" x14ac:dyDescent="0.15">
      <c r="A10">
        <v>12</v>
      </c>
      <c r="B10" s="4" t="s">
        <v>21</v>
      </c>
      <c r="C10" s="24">
        <v>2279</v>
      </c>
      <c r="D10" s="24">
        <v>2279</v>
      </c>
      <c r="E10" s="24">
        <v>843</v>
      </c>
      <c r="F10" s="25">
        <f t="shared" si="0"/>
        <v>1</v>
      </c>
      <c r="G10" s="25">
        <f t="shared" si="1"/>
        <v>0.36989907854322074</v>
      </c>
    </row>
    <row r="11" spans="1:7" x14ac:dyDescent="0.15">
      <c r="A11">
        <v>8</v>
      </c>
      <c r="B11" s="4" t="s">
        <v>17</v>
      </c>
      <c r="C11" s="24">
        <v>1667</v>
      </c>
      <c r="D11" s="24">
        <v>1667</v>
      </c>
      <c r="E11" s="24">
        <v>599</v>
      </c>
      <c r="F11" s="25">
        <f t="shared" si="0"/>
        <v>1</v>
      </c>
      <c r="G11" s="25">
        <f t="shared" si="1"/>
        <v>0.35932813437312539</v>
      </c>
    </row>
    <row r="12" spans="1:7" x14ac:dyDescent="0.15">
      <c r="A12">
        <v>19</v>
      </c>
      <c r="B12" s="4" t="s">
        <v>28</v>
      </c>
      <c r="C12" s="24">
        <v>891</v>
      </c>
      <c r="D12" s="24">
        <v>891</v>
      </c>
      <c r="E12" s="24">
        <v>312</v>
      </c>
      <c r="F12" s="25">
        <f t="shared" si="0"/>
        <v>1</v>
      </c>
      <c r="G12" s="25">
        <f t="shared" si="1"/>
        <v>0.35016835016835018</v>
      </c>
    </row>
    <row r="13" spans="1:7" x14ac:dyDescent="0.15">
      <c r="A13">
        <v>17</v>
      </c>
      <c r="B13" s="4" t="s">
        <v>26</v>
      </c>
      <c r="C13" s="24">
        <v>586</v>
      </c>
      <c r="D13" s="24">
        <v>586</v>
      </c>
      <c r="E13" s="24">
        <v>195</v>
      </c>
      <c r="F13" s="25">
        <f t="shared" si="0"/>
        <v>1</v>
      </c>
      <c r="G13" s="25">
        <f t="shared" si="1"/>
        <v>0.33276450511945393</v>
      </c>
    </row>
    <row r="14" spans="1:7" x14ac:dyDescent="0.15">
      <c r="A14">
        <v>14</v>
      </c>
      <c r="B14" s="4" t="s">
        <v>24</v>
      </c>
      <c r="C14" s="24">
        <v>841</v>
      </c>
      <c r="D14" s="24">
        <v>841</v>
      </c>
      <c r="E14" s="24">
        <v>274</v>
      </c>
      <c r="F14" s="25">
        <f t="shared" si="0"/>
        <v>1</v>
      </c>
      <c r="G14" s="25">
        <f t="shared" si="1"/>
        <v>0.32580261593341259</v>
      </c>
    </row>
    <row r="15" spans="1:7" x14ac:dyDescent="0.15">
      <c r="A15">
        <v>24</v>
      </c>
      <c r="B15" s="4" t="s">
        <v>33</v>
      </c>
      <c r="C15" s="24">
        <v>21109</v>
      </c>
      <c r="D15" s="24">
        <v>20970</v>
      </c>
      <c r="E15" s="24">
        <v>6753</v>
      </c>
      <c r="F15" s="25">
        <f t="shared" si="0"/>
        <v>0.99341513098678291</v>
      </c>
      <c r="G15" s="25">
        <f t="shared" si="1"/>
        <v>0.32203147353361944</v>
      </c>
    </row>
    <row r="16" spans="1:7" x14ac:dyDescent="0.15">
      <c r="A16">
        <v>13</v>
      </c>
      <c r="B16" s="4" t="s">
        <v>22</v>
      </c>
      <c r="C16" s="24">
        <v>376</v>
      </c>
      <c r="D16" s="24">
        <v>371</v>
      </c>
      <c r="E16" s="24">
        <v>118</v>
      </c>
      <c r="F16" s="25">
        <f t="shared" si="0"/>
        <v>0.98670212765957444</v>
      </c>
      <c r="G16" s="25">
        <f t="shared" si="1"/>
        <v>0.31805929919137466</v>
      </c>
    </row>
    <row r="17" spans="1:7" x14ac:dyDescent="0.15">
      <c r="A17">
        <v>22</v>
      </c>
      <c r="B17" s="4" t="s">
        <v>31</v>
      </c>
      <c r="C17" s="24">
        <v>1301</v>
      </c>
      <c r="D17" s="24">
        <v>1301</v>
      </c>
      <c r="E17" s="24">
        <v>397</v>
      </c>
      <c r="F17" s="25">
        <f t="shared" si="0"/>
        <v>1</v>
      </c>
      <c r="G17" s="25">
        <f t="shared" si="1"/>
        <v>0.30514988470407378</v>
      </c>
    </row>
    <row r="18" spans="1:7" x14ac:dyDescent="0.15">
      <c r="A18">
        <v>10</v>
      </c>
      <c r="B18" s="4" t="s">
        <v>19</v>
      </c>
      <c r="C18" s="24">
        <v>533</v>
      </c>
      <c r="D18" s="24">
        <v>533</v>
      </c>
      <c r="E18" s="24">
        <v>128</v>
      </c>
      <c r="F18" s="25">
        <f t="shared" si="0"/>
        <v>1</v>
      </c>
      <c r="G18" s="25">
        <f t="shared" si="1"/>
        <v>0.24015009380863039</v>
      </c>
    </row>
    <row r="19" spans="1:7" x14ac:dyDescent="0.15">
      <c r="A19">
        <v>3</v>
      </c>
      <c r="B19" s="3" t="s">
        <v>12</v>
      </c>
      <c r="C19" s="24">
        <v>377</v>
      </c>
      <c r="D19" s="24">
        <v>377</v>
      </c>
      <c r="E19" s="24">
        <v>59</v>
      </c>
      <c r="F19" s="25">
        <f t="shared" si="0"/>
        <v>1</v>
      </c>
      <c r="G19" s="25">
        <f t="shared" si="1"/>
        <v>0.15649867374005305</v>
      </c>
    </row>
    <row r="20" spans="1:7" x14ac:dyDescent="0.15">
      <c r="A20">
        <v>23</v>
      </c>
      <c r="B20" s="4" t="s">
        <v>32</v>
      </c>
      <c r="C20" s="24">
        <v>2231</v>
      </c>
      <c r="D20" s="24">
        <v>2230</v>
      </c>
      <c r="E20" s="24">
        <v>229</v>
      </c>
      <c r="F20" s="25">
        <f t="shared" si="0"/>
        <v>0.99955177050649935</v>
      </c>
      <c r="G20" s="25">
        <f t="shared" si="1"/>
        <v>0.10269058295964126</v>
      </c>
    </row>
    <row r="21" spans="1:7" x14ac:dyDescent="0.15">
      <c r="A21">
        <v>2</v>
      </c>
      <c r="B21" s="3" t="s">
        <v>11</v>
      </c>
      <c r="C21" s="24">
        <v>255</v>
      </c>
      <c r="D21" s="24">
        <v>255</v>
      </c>
      <c r="E21" s="24">
        <v>9</v>
      </c>
      <c r="F21" s="25">
        <f t="shared" si="0"/>
        <v>1</v>
      </c>
      <c r="G21" s="25">
        <f t="shared" si="1"/>
        <v>3.5294117647058823E-2</v>
      </c>
    </row>
    <row r="22" spans="1:7" x14ac:dyDescent="0.15">
      <c r="A22">
        <v>20</v>
      </c>
      <c r="B22" s="4" t="s">
        <v>29</v>
      </c>
      <c r="C22" s="24">
        <v>1884</v>
      </c>
      <c r="D22" s="24">
        <v>1884</v>
      </c>
      <c r="E22" s="24">
        <v>21</v>
      </c>
      <c r="F22" s="25">
        <f t="shared" si="0"/>
        <v>1</v>
      </c>
      <c r="G22" s="25">
        <f t="shared" si="1"/>
        <v>1.1146496815286623E-2</v>
      </c>
    </row>
    <row r="23" spans="1:7" x14ac:dyDescent="0.15">
      <c r="A23">
        <v>18</v>
      </c>
      <c r="B23" s="4" t="s">
        <v>27</v>
      </c>
      <c r="C23" s="24">
        <v>409</v>
      </c>
      <c r="D23" s="24">
        <v>409</v>
      </c>
      <c r="E23" s="24">
        <v>2</v>
      </c>
      <c r="F23" s="25">
        <f t="shared" si="0"/>
        <v>1</v>
      </c>
      <c r="G23" s="25">
        <f t="shared" si="1"/>
        <v>4.8899755501222494E-3</v>
      </c>
    </row>
    <row r="24" spans="1:7" x14ac:dyDescent="0.15">
      <c r="A24">
        <v>9</v>
      </c>
      <c r="B24" s="4" t="s">
        <v>18</v>
      </c>
      <c r="C24" s="24">
        <v>633</v>
      </c>
      <c r="D24" s="24">
        <v>504</v>
      </c>
      <c r="E24" s="24">
        <v>0</v>
      </c>
      <c r="F24" s="25">
        <f t="shared" si="0"/>
        <v>0.79620853080568721</v>
      </c>
      <c r="G24" s="25">
        <f t="shared" si="1"/>
        <v>0</v>
      </c>
    </row>
    <row r="25" spans="1:7" x14ac:dyDescent="0.15">
      <c r="A25">
        <v>15</v>
      </c>
      <c r="B25" s="4" t="s">
        <v>23</v>
      </c>
      <c r="C25" s="24">
        <v>1364</v>
      </c>
      <c r="D25" s="24">
        <v>1364</v>
      </c>
      <c r="E25" s="24">
        <v>0</v>
      </c>
      <c r="F25" s="25">
        <f t="shared" si="0"/>
        <v>1</v>
      </c>
      <c r="G25" s="25">
        <f t="shared" si="1"/>
        <v>0</v>
      </c>
    </row>
  </sheetData>
  <autoFilter ref="A1:G1">
    <sortState ref="A2:G25">
      <sortCondition descending="1" ref="G1"/>
    </sortState>
  </autoFilter>
  <phoneticPr fontId="8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G1" sqref="G1:I23"/>
    </sheetView>
  </sheetViews>
  <sheetFormatPr defaultRowHeight="13.5" x14ac:dyDescent="0.15"/>
  <sheetData>
    <row r="1" spans="1:10" ht="14.25" x14ac:dyDescent="0.15">
      <c r="A1" s="26">
        <v>1</v>
      </c>
      <c r="B1" s="27" t="s">
        <v>56</v>
      </c>
      <c r="C1" s="27">
        <v>238</v>
      </c>
      <c r="D1" s="27">
        <v>233</v>
      </c>
      <c r="E1" s="27">
        <v>62</v>
      </c>
      <c r="F1" s="28">
        <v>0.97899999999999998</v>
      </c>
      <c r="G1" s="27">
        <v>87</v>
      </c>
      <c r="H1" s="27">
        <v>87</v>
      </c>
      <c r="I1" s="27">
        <v>85</v>
      </c>
      <c r="J1" s="28">
        <v>1</v>
      </c>
    </row>
    <row r="2" spans="1:10" x14ac:dyDescent="0.15">
      <c r="A2" s="27">
        <v>2</v>
      </c>
      <c r="B2" s="27" t="s">
        <v>57</v>
      </c>
      <c r="C2" s="27">
        <v>512</v>
      </c>
      <c r="D2" s="27">
        <v>512</v>
      </c>
      <c r="E2" s="27">
        <v>2</v>
      </c>
      <c r="F2" s="28">
        <v>1</v>
      </c>
      <c r="G2" s="27">
        <v>255</v>
      </c>
      <c r="H2" s="27">
        <v>255</v>
      </c>
      <c r="I2" s="27">
        <v>9</v>
      </c>
      <c r="J2" s="28">
        <v>1</v>
      </c>
    </row>
    <row r="3" spans="1:10" x14ac:dyDescent="0.15">
      <c r="A3" s="27">
        <v>3</v>
      </c>
      <c r="B3" s="27" t="s">
        <v>58</v>
      </c>
      <c r="C3" s="29">
        <v>1116</v>
      </c>
      <c r="D3" s="29">
        <v>1062</v>
      </c>
      <c r="E3" s="27">
        <v>23</v>
      </c>
      <c r="F3" s="28">
        <v>0.95199999999999996</v>
      </c>
      <c r="G3" s="27">
        <v>377</v>
      </c>
      <c r="H3" s="27">
        <v>377</v>
      </c>
      <c r="I3" s="27">
        <v>59</v>
      </c>
      <c r="J3" s="28">
        <v>1</v>
      </c>
    </row>
    <row r="4" spans="1:10" x14ac:dyDescent="0.15">
      <c r="A4" s="27">
        <v>4</v>
      </c>
      <c r="B4" s="27" t="s">
        <v>59</v>
      </c>
      <c r="C4" s="29">
        <v>2009</v>
      </c>
      <c r="D4" s="29">
        <v>2009</v>
      </c>
      <c r="E4" s="27">
        <v>714</v>
      </c>
      <c r="F4" s="28">
        <v>1</v>
      </c>
      <c r="G4" s="27">
        <v>594</v>
      </c>
      <c r="H4" s="27">
        <v>594</v>
      </c>
      <c r="I4" s="27">
        <v>565</v>
      </c>
      <c r="J4" s="28">
        <v>1</v>
      </c>
    </row>
    <row r="5" spans="1:10" x14ac:dyDescent="0.15">
      <c r="A5" s="27">
        <v>5</v>
      </c>
      <c r="B5" s="27" t="s">
        <v>60</v>
      </c>
      <c r="C5" s="27">
        <v>993</v>
      </c>
      <c r="D5" s="27">
        <v>982</v>
      </c>
      <c r="E5" s="27">
        <v>359</v>
      </c>
      <c r="F5" s="28">
        <v>0.98899999999999999</v>
      </c>
      <c r="G5" s="27">
        <v>497</v>
      </c>
      <c r="H5" s="27">
        <v>497</v>
      </c>
      <c r="I5" s="27">
        <v>191</v>
      </c>
      <c r="J5" s="28">
        <v>1</v>
      </c>
    </row>
    <row r="6" spans="1:10" x14ac:dyDescent="0.15">
      <c r="A6" s="27">
        <v>6</v>
      </c>
      <c r="B6" s="27" t="s">
        <v>61</v>
      </c>
      <c r="C6" s="27">
        <v>990</v>
      </c>
      <c r="D6" s="27">
        <v>990</v>
      </c>
      <c r="E6" s="27">
        <v>318</v>
      </c>
      <c r="F6" s="28">
        <v>1</v>
      </c>
      <c r="G6" s="27">
        <v>364</v>
      </c>
      <c r="H6" s="27">
        <v>364</v>
      </c>
      <c r="I6" s="27">
        <v>224</v>
      </c>
      <c r="J6" s="28">
        <v>1</v>
      </c>
    </row>
    <row r="7" spans="1:10" x14ac:dyDescent="0.15">
      <c r="A7" s="27">
        <v>7</v>
      </c>
      <c r="B7" s="27" t="s">
        <v>62</v>
      </c>
      <c r="C7" s="29">
        <v>1626</v>
      </c>
      <c r="D7" s="29">
        <v>1626</v>
      </c>
      <c r="E7" s="27">
        <v>86</v>
      </c>
      <c r="F7" s="28">
        <v>1</v>
      </c>
      <c r="G7" s="29">
        <v>1034</v>
      </c>
      <c r="H7" s="29">
        <v>1034</v>
      </c>
      <c r="I7" s="29">
        <v>909</v>
      </c>
      <c r="J7" s="28">
        <v>1</v>
      </c>
    </row>
    <row r="8" spans="1:10" x14ac:dyDescent="0.15">
      <c r="A8" s="27">
        <v>8</v>
      </c>
      <c r="B8" s="27" t="s">
        <v>63</v>
      </c>
      <c r="C8" s="29">
        <v>3039</v>
      </c>
      <c r="D8" s="29">
        <v>3039</v>
      </c>
      <c r="E8" s="27">
        <v>985</v>
      </c>
      <c r="F8" s="28">
        <v>1</v>
      </c>
      <c r="G8" s="29">
        <v>1667</v>
      </c>
      <c r="H8" s="29">
        <v>1667</v>
      </c>
      <c r="I8" s="27">
        <v>599</v>
      </c>
      <c r="J8" s="28">
        <v>1</v>
      </c>
    </row>
    <row r="9" spans="1:10" x14ac:dyDescent="0.15">
      <c r="A9" s="27">
        <v>9</v>
      </c>
      <c r="B9" s="27" t="s">
        <v>64</v>
      </c>
      <c r="C9" s="29">
        <v>1723</v>
      </c>
      <c r="D9" s="29">
        <v>1658</v>
      </c>
      <c r="E9" s="27">
        <v>5</v>
      </c>
      <c r="F9" s="28">
        <v>0.96199999999999997</v>
      </c>
      <c r="G9" s="27">
        <v>633</v>
      </c>
      <c r="H9" s="27">
        <v>504</v>
      </c>
      <c r="I9" s="27">
        <v>0</v>
      </c>
      <c r="J9" s="28">
        <v>0.79600000000000004</v>
      </c>
    </row>
    <row r="10" spans="1:10" x14ac:dyDescent="0.15">
      <c r="A10" s="27">
        <v>10</v>
      </c>
      <c r="B10" s="27" t="s">
        <v>65</v>
      </c>
      <c r="C10" s="29">
        <v>1120</v>
      </c>
      <c r="D10" s="29">
        <v>1074</v>
      </c>
      <c r="E10" s="27">
        <v>41</v>
      </c>
      <c r="F10" s="28">
        <v>0.95899999999999996</v>
      </c>
      <c r="G10" s="27">
        <v>533</v>
      </c>
      <c r="H10" s="27">
        <v>533</v>
      </c>
      <c r="I10" s="27">
        <v>128</v>
      </c>
      <c r="J10" s="28">
        <v>1</v>
      </c>
    </row>
    <row r="11" spans="1:10" x14ac:dyDescent="0.15">
      <c r="A11" s="27">
        <v>11</v>
      </c>
      <c r="B11" s="27" t="s">
        <v>66</v>
      </c>
      <c r="C11" s="29">
        <v>3641</v>
      </c>
      <c r="D11" s="29">
        <v>3641</v>
      </c>
      <c r="E11" s="27">
        <v>502</v>
      </c>
      <c r="F11" s="28">
        <v>1</v>
      </c>
      <c r="G11" s="29">
        <v>1185</v>
      </c>
      <c r="H11" s="29">
        <v>1185</v>
      </c>
      <c r="I11" s="27">
        <v>774</v>
      </c>
      <c r="J11" s="28">
        <v>1</v>
      </c>
    </row>
    <row r="12" spans="1:10" x14ac:dyDescent="0.15">
      <c r="A12" s="27">
        <v>12</v>
      </c>
      <c r="B12" s="27" t="s">
        <v>67</v>
      </c>
      <c r="C12" s="29">
        <v>4526</v>
      </c>
      <c r="D12" s="29">
        <v>4525</v>
      </c>
      <c r="E12" s="29">
        <v>1330</v>
      </c>
      <c r="F12" s="28">
        <v>1</v>
      </c>
      <c r="G12" s="29">
        <v>2279</v>
      </c>
      <c r="H12" s="29">
        <v>2279</v>
      </c>
      <c r="I12" s="27">
        <v>843</v>
      </c>
      <c r="J12" s="28">
        <v>1</v>
      </c>
    </row>
    <row r="13" spans="1:10" x14ac:dyDescent="0.15">
      <c r="A13" s="27">
        <v>13</v>
      </c>
      <c r="B13" s="27" t="s">
        <v>78</v>
      </c>
      <c r="C13" s="27">
        <v>914</v>
      </c>
      <c r="D13" s="27">
        <v>866</v>
      </c>
      <c r="E13" s="27">
        <v>148</v>
      </c>
      <c r="F13" s="28">
        <v>0.94699999999999995</v>
      </c>
      <c r="G13" s="27">
        <v>376</v>
      </c>
      <c r="H13" s="27">
        <v>371</v>
      </c>
      <c r="I13" s="27">
        <v>118</v>
      </c>
      <c r="J13" s="28">
        <v>0.98699999999999999</v>
      </c>
    </row>
    <row r="14" spans="1:10" x14ac:dyDescent="0.15">
      <c r="A14" s="27">
        <v>14</v>
      </c>
      <c r="B14" s="27" t="s">
        <v>68</v>
      </c>
      <c r="C14" s="29">
        <v>1737</v>
      </c>
      <c r="D14" s="29">
        <v>1687</v>
      </c>
      <c r="E14" s="27">
        <v>168</v>
      </c>
      <c r="F14" s="28">
        <v>0.97099999999999997</v>
      </c>
      <c r="G14" s="27">
        <v>841</v>
      </c>
      <c r="H14" s="27">
        <v>841</v>
      </c>
      <c r="I14" s="27">
        <v>274</v>
      </c>
      <c r="J14" s="28">
        <v>1</v>
      </c>
    </row>
    <row r="15" spans="1:10" x14ac:dyDescent="0.15">
      <c r="A15" s="27">
        <v>15</v>
      </c>
      <c r="B15" s="27" t="s">
        <v>69</v>
      </c>
      <c r="C15" s="29">
        <v>2754</v>
      </c>
      <c r="D15" s="29">
        <v>2753</v>
      </c>
      <c r="E15" s="27">
        <v>3</v>
      </c>
      <c r="F15" s="28">
        <v>1</v>
      </c>
      <c r="G15" s="29">
        <v>1364</v>
      </c>
      <c r="H15" s="29">
        <v>1364</v>
      </c>
      <c r="I15" s="27">
        <v>0</v>
      </c>
      <c r="J15" s="28">
        <v>1</v>
      </c>
    </row>
    <row r="16" spans="1:10" x14ac:dyDescent="0.15">
      <c r="A16" s="27">
        <v>16</v>
      </c>
      <c r="B16" s="27" t="s">
        <v>70</v>
      </c>
      <c r="C16" s="29">
        <v>1196</v>
      </c>
      <c r="D16" s="29">
        <v>1157</v>
      </c>
      <c r="E16" s="27">
        <v>163</v>
      </c>
      <c r="F16" s="28">
        <v>0.96699999999999997</v>
      </c>
      <c r="G16" s="27">
        <v>401</v>
      </c>
      <c r="H16" s="27">
        <v>397</v>
      </c>
      <c r="I16" s="27">
        <v>181</v>
      </c>
      <c r="J16" s="28">
        <v>0.99</v>
      </c>
    </row>
    <row r="17" spans="1:10" x14ac:dyDescent="0.15">
      <c r="A17" s="27">
        <v>17</v>
      </c>
      <c r="B17" s="27" t="s">
        <v>71</v>
      </c>
      <c r="C17" s="29">
        <v>2476</v>
      </c>
      <c r="D17" s="29">
        <v>2429</v>
      </c>
      <c r="E17" s="27">
        <v>599</v>
      </c>
      <c r="F17" s="28">
        <v>0.98099999999999998</v>
      </c>
      <c r="G17" s="27">
        <v>586</v>
      </c>
      <c r="H17" s="27">
        <v>586</v>
      </c>
      <c r="I17" s="27">
        <v>195</v>
      </c>
      <c r="J17" s="28">
        <v>1</v>
      </c>
    </row>
    <row r="18" spans="1:10" x14ac:dyDescent="0.15">
      <c r="A18" s="27">
        <v>18</v>
      </c>
      <c r="B18" s="27" t="s">
        <v>72</v>
      </c>
      <c r="C18" s="29">
        <v>1239</v>
      </c>
      <c r="D18" s="29">
        <v>1239</v>
      </c>
      <c r="E18" s="27">
        <v>21</v>
      </c>
      <c r="F18" s="28">
        <v>1</v>
      </c>
      <c r="G18" s="27">
        <v>409</v>
      </c>
      <c r="H18" s="27">
        <v>409</v>
      </c>
      <c r="I18" s="27">
        <v>2</v>
      </c>
      <c r="J18" s="28">
        <v>1</v>
      </c>
    </row>
    <row r="19" spans="1:10" x14ac:dyDescent="0.15">
      <c r="A19" s="27">
        <v>19</v>
      </c>
      <c r="B19" s="27" t="s">
        <v>73</v>
      </c>
      <c r="C19" s="29">
        <v>3314</v>
      </c>
      <c r="D19" s="29">
        <v>3276</v>
      </c>
      <c r="E19" s="27">
        <v>735</v>
      </c>
      <c r="F19" s="28">
        <v>0.98899999999999999</v>
      </c>
      <c r="G19" s="27">
        <v>891</v>
      </c>
      <c r="H19" s="27">
        <v>891</v>
      </c>
      <c r="I19" s="27">
        <v>312</v>
      </c>
      <c r="J19" s="28">
        <v>1</v>
      </c>
    </row>
    <row r="20" spans="1:10" x14ac:dyDescent="0.15">
      <c r="A20" s="27">
        <v>20</v>
      </c>
      <c r="B20" s="27" t="s">
        <v>74</v>
      </c>
      <c r="C20" s="29">
        <v>4496</v>
      </c>
      <c r="D20" s="29">
        <v>4496</v>
      </c>
      <c r="E20" s="27">
        <v>524</v>
      </c>
      <c r="F20" s="28">
        <v>1</v>
      </c>
      <c r="G20" s="29">
        <v>1884</v>
      </c>
      <c r="H20" s="29">
        <v>1884</v>
      </c>
      <c r="I20" s="27">
        <v>21</v>
      </c>
      <c r="J20" s="28">
        <v>1</v>
      </c>
    </row>
    <row r="21" spans="1:10" x14ac:dyDescent="0.15">
      <c r="A21" s="27">
        <v>21</v>
      </c>
      <c r="B21" s="27" t="s">
        <v>75</v>
      </c>
      <c r="C21" s="29">
        <v>5329</v>
      </c>
      <c r="D21" s="29">
        <v>5323</v>
      </c>
      <c r="E21" s="29">
        <v>2062</v>
      </c>
      <c r="F21" s="28">
        <v>0.999</v>
      </c>
      <c r="G21" s="29">
        <v>1320</v>
      </c>
      <c r="H21" s="29">
        <v>1320</v>
      </c>
      <c r="I21" s="27">
        <v>638</v>
      </c>
      <c r="J21" s="28">
        <v>1</v>
      </c>
    </row>
    <row r="22" spans="1:10" x14ac:dyDescent="0.15">
      <c r="A22" s="27">
        <v>22</v>
      </c>
      <c r="B22" s="27" t="s">
        <v>76</v>
      </c>
      <c r="C22" s="29">
        <v>2843</v>
      </c>
      <c r="D22" s="29">
        <v>2843</v>
      </c>
      <c r="E22" s="27">
        <v>430</v>
      </c>
      <c r="F22" s="28">
        <v>1</v>
      </c>
      <c r="G22" s="29">
        <v>1301</v>
      </c>
      <c r="H22" s="29">
        <v>1301</v>
      </c>
      <c r="I22" s="27">
        <v>397</v>
      </c>
      <c r="J22" s="28">
        <v>1</v>
      </c>
    </row>
    <row r="23" spans="1:10" x14ac:dyDescent="0.15">
      <c r="A23" s="27">
        <v>23</v>
      </c>
      <c r="B23" s="27" t="s">
        <v>77</v>
      </c>
      <c r="C23" s="29">
        <v>4496</v>
      </c>
      <c r="D23" s="29">
        <v>4490</v>
      </c>
      <c r="E23" s="27">
        <v>249</v>
      </c>
      <c r="F23" s="28">
        <v>0.999</v>
      </c>
      <c r="G23" s="29">
        <v>2231</v>
      </c>
      <c r="H23" s="29">
        <v>2230</v>
      </c>
      <c r="I23" s="27">
        <v>229</v>
      </c>
      <c r="J23" s="28">
        <v>1</v>
      </c>
    </row>
  </sheetData>
  <phoneticPr fontId="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資料</vt:lpstr>
      <vt:lpstr>てもち セルフ率</vt:lpstr>
      <vt:lpstr>者</vt:lpstr>
      <vt:lpstr>児</vt:lpstr>
      <vt:lpstr>すなば</vt:lpstr>
      <vt:lpstr>'てもち セルフ率'!Print_Area</vt:lpstr>
      <vt:lpstr>資料!Print_Area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　</cp:lastModifiedBy>
  <cp:lastPrinted>2018-10-23T00:43:33Z</cp:lastPrinted>
  <dcterms:created xsi:type="dcterms:W3CDTF">2014-05-30T05:06:22Z</dcterms:created>
  <dcterms:modified xsi:type="dcterms:W3CDTF">2019-02-18T00:45:59Z</dcterms:modified>
</cp:coreProperties>
</file>