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38\障がい者福祉課\地域生活推進係\自立支援協議会\☆H29～30（第6期）\02相談支援部会\29年度\第3回\02 資料\"/>
    </mc:Choice>
  </mc:AlternateContent>
  <bookViews>
    <workbookView xWindow="600" yWindow="105" windowWidth="19320" windowHeight="8040"/>
  </bookViews>
  <sheets>
    <sheet name="H29.9末" sheetId="11" r:id="rId1"/>
    <sheet name="てもち セルフ率" sheetId="14" r:id="rId2"/>
    <sheet name="者" sheetId="12" r:id="rId3"/>
    <sheet name="児" sheetId="13" r:id="rId4"/>
    <sheet name="すなば" sheetId="15" r:id="rId5"/>
  </sheets>
  <definedNames>
    <definedName name="_xlnm._FilterDatabase" localSheetId="3" hidden="1">児!$A$1:$F$1</definedName>
    <definedName name="_xlnm._FilterDatabase" localSheetId="2" hidden="1">者!$A$1:$F$1</definedName>
    <definedName name="_xlnm.Print_Area" localSheetId="0">H29.9末!$A$1:$P$16</definedName>
  </definedNames>
  <calcPr calcId="152511"/>
</workbook>
</file>

<file path=xl/calcChain.xml><?xml version="1.0" encoding="utf-8"?>
<calcChain xmlns="http://schemas.openxmlformats.org/spreadsheetml/2006/main">
  <c r="A12" i="12" l="1"/>
  <c r="B13" i="14" s="1"/>
  <c r="B21" i="13"/>
  <c r="C21" i="13"/>
  <c r="D21" i="13"/>
  <c r="B18" i="13"/>
  <c r="C18" i="13"/>
  <c r="L17" i="14" s="1"/>
  <c r="D18" i="13"/>
  <c r="M19" i="14" s="1"/>
  <c r="B3" i="13"/>
  <c r="K4" i="14" s="1"/>
  <c r="C3" i="13"/>
  <c r="L4" i="14" s="1"/>
  <c r="D3" i="13"/>
  <c r="M4" i="14" s="1"/>
  <c r="B12" i="13"/>
  <c r="K13" i="14" s="1"/>
  <c r="C12" i="13"/>
  <c r="L13" i="14" s="1"/>
  <c r="D12" i="13"/>
  <c r="B5" i="13"/>
  <c r="K6" i="14" s="1"/>
  <c r="C5" i="13"/>
  <c r="L6" i="14" s="1"/>
  <c r="D5" i="13"/>
  <c r="M6" i="14" s="1"/>
  <c r="B4" i="13"/>
  <c r="K5" i="14" s="1"/>
  <c r="C4" i="13"/>
  <c r="L5" i="14" s="1"/>
  <c r="D4" i="13"/>
  <c r="M5" i="14" s="1"/>
  <c r="B16" i="13"/>
  <c r="K19" i="14" s="1"/>
  <c r="C16" i="13"/>
  <c r="D16" i="13"/>
  <c r="F16" i="13" s="1"/>
  <c r="B24" i="13"/>
  <c r="K25" i="14" s="1"/>
  <c r="C24" i="13"/>
  <c r="L25" i="14" s="1"/>
  <c r="D24" i="13"/>
  <c r="M25" i="14" s="1"/>
  <c r="B19" i="13"/>
  <c r="K20" i="14" s="1"/>
  <c r="C19" i="13"/>
  <c r="L20" i="14" s="1"/>
  <c r="D19" i="13"/>
  <c r="M20" i="14" s="1"/>
  <c r="B6" i="13"/>
  <c r="K7" i="14" s="1"/>
  <c r="C6" i="13"/>
  <c r="L7" i="14" s="1"/>
  <c r="D6" i="13"/>
  <c r="M7" i="14" s="1"/>
  <c r="B14" i="13"/>
  <c r="C14" i="13"/>
  <c r="D14" i="13"/>
  <c r="B17" i="13"/>
  <c r="K18" i="14" s="1"/>
  <c r="C17" i="13"/>
  <c r="L18" i="14" s="1"/>
  <c r="D17" i="13"/>
  <c r="B10" i="13"/>
  <c r="K11" i="14" s="1"/>
  <c r="C10" i="13"/>
  <c r="L11" i="14" s="1"/>
  <c r="D10" i="13"/>
  <c r="F10" i="13" s="1"/>
  <c r="O11" i="14" s="1"/>
  <c r="B25" i="13"/>
  <c r="K26" i="14" s="1"/>
  <c r="C25" i="13"/>
  <c r="L26" i="14" s="1"/>
  <c r="D25" i="13"/>
  <c r="B8" i="13"/>
  <c r="K9" i="14" s="1"/>
  <c r="C8" i="13"/>
  <c r="L9" i="14" s="1"/>
  <c r="D8" i="13"/>
  <c r="F8" i="13" s="1"/>
  <c r="O9" i="14" s="1"/>
  <c r="B11" i="13"/>
  <c r="K12" i="14" s="1"/>
  <c r="C11" i="13"/>
  <c r="L12" i="14" s="1"/>
  <c r="D11" i="13"/>
  <c r="M12" i="14" s="1"/>
  <c r="B23" i="13"/>
  <c r="K22" i="14" s="1"/>
  <c r="C23" i="13"/>
  <c r="D23" i="13"/>
  <c r="M22" i="14" s="1"/>
  <c r="B9" i="13"/>
  <c r="K10" i="14" s="1"/>
  <c r="C9" i="13"/>
  <c r="L10" i="14" s="1"/>
  <c r="D9" i="13"/>
  <c r="M10" i="14" s="1"/>
  <c r="B22" i="13"/>
  <c r="K23" i="14" s="1"/>
  <c r="C22" i="13"/>
  <c r="L23" i="14" s="1"/>
  <c r="D22" i="13"/>
  <c r="M23" i="14" s="1"/>
  <c r="B7" i="13"/>
  <c r="K8" i="14" s="1"/>
  <c r="C7" i="13"/>
  <c r="L8" i="14" s="1"/>
  <c r="D7" i="13"/>
  <c r="M8" i="14" s="1"/>
  <c r="B13" i="13"/>
  <c r="K15" i="14" s="1"/>
  <c r="C13" i="13"/>
  <c r="L15" i="14" s="1"/>
  <c r="D13" i="13"/>
  <c r="B20" i="13"/>
  <c r="K21" i="14" s="1"/>
  <c r="C20" i="13"/>
  <c r="L21" i="14" s="1"/>
  <c r="D20" i="13"/>
  <c r="M21" i="14" s="1"/>
  <c r="C2" i="13"/>
  <c r="L3" i="14" s="1"/>
  <c r="D2" i="13"/>
  <c r="M3" i="14" s="1"/>
  <c r="B2" i="13"/>
  <c r="K3" i="14" s="1"/>
  <c r="A21" i="13"/>
  <c r="J22" i="14" s="1"/>
  <c r="A18" i="13"/>
  <c r="J19" i="14" s="1"/>
  <c r="A3" i="13"/>
  <c r="J4" i="14" s="1"/>
  <c r="A12" i="13"/>
  <c r="J13" i="14" s="1"/>
  <c r="A5" i="13"/>
  <c r="J6" i="14" s="1"/>
  <c r="A4" i="13"/>
  <c r="J5" i="14" s="1"/>
  <c r="A16" i="13"/>
  <c r="J17" i="14" s="1"/>
  <c r="A24" i="13"/>
  <c r="J25" i="14" s="1"/>
  <c r="A19" i="13"/>
  <c r="J20" i="14" s="1"/>
  <c r="A6" i="13"/>
  <c r="J7" i="14" s="1"/>
  <c r="A14" i="13"/>
  <c r="J15" i="14" s="1"/>
  <c r="A17" i="13"/>
  <c r="J18" i="14" s="1"/>
  <c r="A10" i="13"/>
  <c r="J11" i="14" s="1"/>
  <c r="A25" i="13"/>
  <c r="J26" i="14" s="1"/>
  <c r="A8" i="13"/>
  <c r="J9" i="14" s="1"/>
  <c r="A11" i="13"/>
  <c r="J12" i="14" s="1"/>
  <c r="A23" i="13"/>
  <c r="J24" i="14" s="1"/>
  <c r="A9" i="13"/>
  <c r="J10" i="14" s="1"/>
  <c r="A22" i="13"/>
  <c r="J23" i="14" s="1"/>
  <c r="A7" i="13"/>
  <c r="J8" i="14" s="1"/>
  <c r="A13" i="13"/>
  <c r="J14" i="14" s="1"/>
  <c r="A20" i="13"/>
  <c r="J21" i="14" s="1"/>
  <c r="A15" i="13"/>
  <c r="J16" i="14" s="1"/>
  <c r="A2" i="13"/>
  <c r="J3" i="14" s="1"/>
  <c r="A23" i="12"/>
  <c r="B24" i="14" s="1"/>
  <c r="B23" i="12"/>
  <c r="C24" i="14" s="1"/>
  <c r="C23" i="12"/>
  <c r="D24" i="14" s="1"/>
  <c r="D23" i="12"/>
  <c r="E24" i="14" s="1"/>
  <c r="A22" i="12"/>
  <c r="B23" i="14" s="1"/>
  <c r="B22" i="12"/>
  <c r="C23" i="14" s="1"/>
  <c r="C22" i="12"/>
  <c r="D23" i="14" s="1"/>
  <c r="D22" i="12"/>
  <c r="E23" i="14" s="1"/>
  <c r="A3" i="12"/>
  <c r="B4" i="14" s="1"/>
  <c r="B3" i="12"/>
  <c r="C4" i="14" s="1"/>
  <c r="C3" i="12"/>
  <c r="D4" i="14" s="1"/>
  <c r="D3" i="12"/>
  <c r="E4" i="14" s="1"/>
  <c r="A5" i="12"/>
  <c r="B6" i="14" s="1"/>
  <c r="B5" i="12"/>
  <c r="C5" i="12"/>
  <c r="D5" i="12"/>
  <c r="A6" i="12"/>
  <c r="B7" i="14" s="1"/>
  <c r="B6" i="12"/>
  <c r="C6" i="14" s="1"/>
  <c r="C6" i="12"/>
  <c r="D6" i="14" s="1"/>
  <c r="D6" i="12"/>
  <c r="E6" i="14" s="1"/>
  <c r="A21" i="12"/>
  <c r="B22" i="14" s="1"/>
  <c r="B21" i="12"/>
  <c r="C21" i="12"/>
  <c r="D21" i="12"/>
  <c r="A11" i="12"/>
  <c r="B12" i="14" s="1"/>
  <c r="B11" i="12"/>
  <c r="C11" i="12"/>
  <c r="D11" i="12"/>
  <c r="A24" i="12"/>
  <c r="B25" i="14" s="1"/>
  <c r="B24" i="12"/>
  <c r="C25" i="14" s="1"/>
  <c r="C24" i="12"/>
  <c r="D25" i="14" s="1"/>
  <c r="D24" i="12"/>
  <c r="E25" i="14" s="1"/>
  <c r="A19" i="12"/>
  <c r="B20" i="14" s="1"/>
  <c r="B19" i="12"/>
  <c r="C20" i="14" s="1"/>
  <c r="C19" i="12"/>
  <c r="D19" i="12"/>
  <c r="A14" i="12"/>
  <c r="B15" i="14" s="1"/>
  <c r="B14" i="12"/>
  <c r="C14" i="12"/>
  <c r="D14" i="12"/>
  <c r="A8" i="12"/>
  <c r="B9" i="14" s="1"/>
  <c r="B8" i="12"/>
  <c r="C9" i="14" s="1"/>
  <c r="C8" i="12"/>
  <c r="D9" i="14" s="1"/>
  <c r="D8" i="12"/>
  <c r="E9" i="14" s="1"/>
  <c r="A17" i="12"/>
  <c r="B18" i="14" s="1"/>
  <c r="B17" i="12"/>
  <c r="C17" i="12"/>
  <c r="D18" i="14" s="1"/>
  <c r="D17" i="12"/>
  <c r="A15" i="12"/>
  <c r="B16" i="14" s="1"/>
  <c r="B15" i="12"/>
  <c r="C15" i="12"/>
  <c r="D15" i="12"/>
  <c r="A25" i="12"/>
  <c r="B26" i="14" s="1"/>
  <c r="B25" i="12"/>
  <c r="C26" i="14" s="1"/>
  <c r="C25" i="12"/>
  <c r="D26" i="14" s="1"/>
  <c r="D25" i="12"/>
  <c r="E26" i="14" s="1"/>
  <c r="A10" i="12"/>
  <c r="B11" i="14" s="1"/>
  <c r="B10" i="12"/>
  <c r="C11" i="14" s="1"/>
  <c r="C10" i="12"/>
  <c r="D11" i="14" s="1"/>
  <c r="D10" i="12"/>
  <c r="E11" i="14" s="1"/>
  <c r="A7" i="12"/>
  <c r="B8" i="14" s="1"/>
  <c r="B7" i="12"/>
  <c r="C8" i="14" s="1"/>
  <c r="C7" i="12"/>
  <c r="D8" i="14" s="1"/>
  <c r="D7" i="12"/>
  <c r="E8" i="14" s="1"/>
  <c r="A20" i="12"/>
  <c r="B21" i="14" s="1"/>
  <c r="B20" i="12"/>
  <c r="C22" i="14" s="1"/>
  <c r="C20" i="12"/>
  <c r="D22" i="14" s="1"/>
  <c r="D20" i="12"/>
  <c r="E22" i="14" s="1"/>
  <c r="A9" i="12"/>
  <c r="B10" i="14" s="1"/>
  <c r="B9" i="12"/>
  <c r="C10" i="14" s="1"/>
  <c r="C9" i="12"/>
  <c r="D10" i="14" s="1"/>
  <c r="D9" i="12"/>
  <c r="E10" i="14" s="1"/>
  <c r="A16" i="12"/>
  <c r="B17" i="14" s="1"/>
  <c r="B16" i="12"/>
  <c r="C17" i="14" s="1"/>
  <c r="C16" i="12"/>
  <c r="D17" i="14" s="1"/>
  <c r="D16" i="12"/>
  <c r="E17" i="14" s="1"/>
  <c r="A4" i="12"/>
  <c r="B5" i="14" s="1"/>
  <c r="B4" i="12"/>
  <c r="C4" i="12"/>
  <c r="D4" i="12"/>
  <c r="A13" i="12"/>
  <c r="B14" i="14" s="1"/>
  <c r="B13" i="12"/>
  <c r="C13" i="12"/>
  <c r="D13" i="12"/>
  <c r="A18" i="12"/>
  <c r="B19" i="14" s="1"/>
  <c r="B18" i="12"/>
  <c r="C18" i="14" s="1"/>
  <c r="C18" i="12"/>
  <c r="D18" i="12"/>
  <c r="E18" i="14" s="1"/>
  <c r="B2" i="12"/>
  <c r="C2" i="12"/>
  <c r="D2" i="12"/>
  <c r="E3" i="14" s="1"/>
  <c r="A2" i="12"/>
  <c r="B3" i="14" s="1"/>
  <c r="M15" i="14" l="1"/>
  <c r="F14" i="12"/>
  <c r="F21" i="12"/>
  <c r="F5" i="12"/>
  <c r="D7" i="14"/>
  <c r="F17" i="13"/>
  <c r="O18" i="14" s="1"/>
  <c r="L14" i="14"/>
  <c r="F12" i="13"/>
  <c r="O13" i="14" s="1"/>
  <c r="K17" i="14"/>
  <c r="L19" i="14"/>
  <c r="K14" i="14"/>
  <c r="M24" i="14"/>
  <c r="M17" i="14"/>
  <c r="F25" i="13"/>
  <c r="O26" i="14" s="1"/>
  <c r="F6" i="13"/>
  <c r="O7" i="14" s="1"/>
  <c r="L24" i="14"/>
  <c r="M26" i="14"/>
  <c r="L22" i="14"/>
  <c r="M18" i="14"/>
  <c r="M13" i="14"/>
  <c r="M14" i="14"/>
  <c r="K24" i="14"/>
  <c r="E14" i="14"/>
  <c r="C7" i="14"/>
  <c r="D3" i="14"/>
  <c r="D19" i="14"/>
  <c r="D21" i="14"/>
  <c r="D16" i="14"/>
  <c r="D20" i="14"/>
  <c r="D5" i="14"/>
  <c r="D14" i="14"/>
  <c r="C3" i="14"/>
  <c r="C19" i="14"/>
  <c r="C21" i="14"/>
  <c r="C16" i="14"/>
  <c r="C15" i="14"/>
  <c r="E21" i="14"/>
  <c r="E19" i="14"/>
  <c r="E15" i="14"/>
  <c r="C14" i="14"/>
  <c r="D15" i="14"/>
  <c r="E7" i="14"/>
  <c r="C5" i="14"/>
  <c r="M9" i="14"/>
  <c r="M11" i="14"/>
  <c r="F20" i="13"/>
  <c r="O21" i="14" s="1"/>
  <c r="F13" i="13"/>
  <c r="F7" i="13"/>
  <c r="O8" i="14" s="1"/>
  <c r="F22" i="13"/>
  <c r="O23" i="14" s="1"/>
  <c r="F9" i="13"/>
  <c r="O10" i="14" s="1"/>
  <c r="F23" i="13"/>
  <c r="F11" i="13"/>
  <c r="O12" i="14" s="1"/>
  <c r="F14" i="13"/>
  <c r="O14" i="14" s="1"/>
  <c r="F19" i="13"/>
  <c r="O20" i="14" s="1"/>
  <c r="F24" i="13"/>
  <c r="O25" i="14" s="1"/>
  <c r="F4" i="13"/>
  <c r="O5" i="14" s="1"/>
  <c r="F5" i="13"/>
  <c r="O6" i="14" s="1"/>
  <c r="F3" i="13"/>
  <c r="O4" i="14" s="1"/>
  <c r="F18" i="13"/>
  <c r="O17" i="14" s="1"/>
  <c r="F21" i="13"/>
  <c r="E16" i="14"/>
  <c r="E20" i="14"/>
  <c r="E5" i="14"/>
  <c r="F18" i="12"/>
  <c r="F4" i="12"/>
  <c r="G3" i="14" s="1"/>
  <c r="F9" i="12"/>
  <c r="G10" i="14" s="1"/>
  <c r="F7" i="12"/>
  <c r="G8" i="14" s="1"/>
  <c r="F25" i="12"/>
  <c r="G26" i="14" s="1"/>
  <c r="F17" i="12"/>
  <c r="G21" i="14" s="1"/>
  <c r="F24" i="12"/>
  <c r="G25" i="14" s="1"/>
  <c r="F22" i="12"/>
  <c r="G23" i="14" s="1"/>
  <c r="F2" i="12"/>
  <c r="F13" i="12"/>
  <c r="F20" i="12"/>
  <c r="G22" i="14" s="1"/>
  <c r="F15" i="12"/>
  <c r="G19" i="14" s="1"/>
  <c r="F19" i="12"/>
  <c r="G15" i="14" s="1"/>
  <c r="F6" i="12"/>
  <c r="G6" i="14" s="1"/>
  <c r="F23" i="12"/>
  <c r="G24" i="14" s="1"/>
  <c r="F16" i="12"/>
  <c r="G17" i="14" s="1"/>
  <c r="F10" i="12"/>
  <c r="G11" i="14" s="1"/>
  <c r="F8" i="12"/>
  <c r="G9" i="14" s="1"/>
  <c r="F11" i="12"/>
  <c r="F3" i="12"/>
  <c r="G4" i="14" s="1"/>
  <c r="F2" i="13"/>
  <c r="O3" i="14" s="1"/>
  <c r="F39" i="11"/>
  <c r="E18" i="12" s="1"/>
  <c r="O22" i="14" l="1"/>
  <c r="O19" i="14"/>
  <c r="O24" i="14"/>
  <c r="O15" i="14"/>
  <c r="G5" i="14"/>
  <c r="G7" i="14"/>
  <c r="G18" i="14"/>
  <c r="G20" i="14"/>
  <c r="G14" i="14"/>
  <c r="G16" i="14"/>
  <c r="C12" i="11"/>
  <c r="K12" i="11" l="1"/>
  <c r="L12" i="11"/>
  <c r="J12" i="11"/>
  <c r="F12" i="11"/>
  <c r="D12" i="11"/>
  <c r="E12" i="11"/>
  <c r="F17" i="11"/>
  <c r="M17" i="11"/>
  <c r="M18" i="11"/>
  <c r="E21" i="13" s="1"/>
  <c r="M19" i="11"/>
  <c r="E18" i="13" s="1"/>
  <c r="M20" i="11"/>
  <c r="E3" i="13" s="1"/>
  <c r="N4" i="14" s="1"/>
  <c r="M21" i="11"/>
  <c r="E12" i="13" s="1"/>
  <c r="N13" i="14" s="1"/>
  <c r="M22" i="11"/>
  <c r="E5" i="13" s="1"/>
  <c r="N6" i="14" s="1"/>
  <c r="M23" i="11"/>
  <c r="E4" i="13" s="1"/>
  <c r="N5" i="14" s="1"/>
  <c r="M24" i="11"/>
  <c r="E16" i="13" s="1"/>
  <c r="N19" i="14" s="1"/>
  <c r="M25" i="11"/>
  <c r="E24" i="13" s="1"/>
  <c r="N25" i="14" s="1"/>
  <c r="M26" i="11"/>
  <c r="E19" i="13" s="1"/>
  <c r="N20" i="14" s="1"/>
  <c r="M27" i="11"/>
  <c r="E6" i="13" s="1"/>
  <c r="N7" i="14" s="1"/>
  <c r="M28" i="11"/>
  <c r="E14" i="13" s="1"/>
  <c r="M29" i="11"/>
  <c r="E17" i="13" s="1"/>
  <c r="N18" i="14" s="1"/>
  <c r="M30" i="11"/>
  <c r="E10" i="13" s="1"/>
  <c r="N11" i="14" s="1"/>
  <c r="M31" i="11"/>
  <c r="E25" i="13" s="1"/>
  <c r="N26" i="14" s="1"/>
  <c r="M32" i="11"/>
  <c r="E8" i="13" s="1"/>
  <c r="N9" i="14" s="1"/>
  <c r="M33" i="11"/>
  <c r="E11" i="13" s="1"/>
  <c r="N12" i="14" s="1"/>
  <c r="M34" i="11"/>
  <c r="E23" i="13" s="1"/>
  <c r="N22" i="14" s="1"/>
  <c r="M35" i="11"/>
  <c r="E9" i="13" s="1"/>
  <c r="N10" i="14" s="1"/>
  <c r="M36" i="11"/>
  <c r="E22" i="13" s="1"/>
  <c r="N23" i="14" s="1"/>
  <c r="M37" i="11"/>
  <c r="E7" i="13" s="1"/>
  <c r="N8" i="14" s="1"/>
  <c r="M38" i="11"/>
  <c r="E13" i="13" s="1"/>
  <c r="N15" i="14" s="1"/>
  <c r="M39" i="11"/>
  <c r="E20" i="13" s="1"/>
  <c r="N21" i="14" s="1"/>
  <c r="F18" i="11"/>
  <c r="E23" i="12" s="1"/>
  <c r="F24" i="14" s="1"/>
  <c r="F19" i="11"/>
  <c r="E22" i="12" s="1"/>
  <c r="F23" i="14" s="1"/>
  <c r="F20" i="11"/>
  <c r="E3" i="12" s="1"/>
  <c r="F4" i="14" s="1"/>
  <c r="F21" i="11"/>
  <c r="E5" i="12" s="1"/>
  <c r="F22" i="11"/>
  <c r="E6" i="12" s="1"/>
  <c r="F23" i="11"/>
  <c r="E21" i="12" s="1"/>
  <c r="F24" i="11"/>
  <c r="E11" i="12" s="1"/>
  <c r="F25" i="11"/>
  <c r="E24" i="12" s="1"/>
  <c r="F25" i="14" s="1"/>
  <c r="F26" i="11"/>
  <c r="E19" i="12" s="1"/>
  <c r="F27" i="11"/>
  <c r="E14" i="12" s="1"/>
  <c r="F28" i="11"/>
  <c r="E8" i="12" s="1"/>
  <c r="F9" i="14" s="1"/>
  <c r="F29" i="11"/>
  <c r="E17" i="12" s="1"/>
  <c r="F30" i="11"/>
  <c r="E15" i="12" s="1"/>
  <c r="F19" i="14" s="1"/>
  <c r="F31" i="11"/>
  <c r="E25" i="12" s="1"/>
  <c r="F26" i="14" s="1"/>
  <c r="F32" i="11"/>
  <c r="E10" i="12" s="1"/>
  <c r="F11" i="14" s="1"/>
  <c r="F33" i="11"/>
  <c r="E7" i="12" s="1"/>
  <c r="F8" i="14" s="1"/>
  <c r="F34" i="11"/>
  <c r="E20" i="12" s="1"/>
  <c r="F35" i="11"/>
  <c r="E9" i="12" s="1"/>
  <c r="F10" i="14" s="1"/>
  <c r="F36" i="11"/>
  <c r="E16" i="12" s="1"/>
  <c r="F17" i="14" s="1"/>
  <c r="F37" i="11"/>
  <c r="E4" i="12" s="1"/>
  <c r="F38" i="11"/>
  <c r="E13" i="12" s="1"/>
  <c r="E2" i="13" l="1"/>
  <c r="N3" i="14" s="1"/>
  <c r="J10" i="11"/>
  <c r="F22" i="14"/>
  <c r="F15" i="14"/>
  <c r="F6" i="14"/>
  <c r="E2" i="12"/>
  <c r="C10" i="11"/>
  <c r="N24" i="14"/>
  <c r="N14" i="14"/>
  <c r="N17" i="14"/>
  <c r="F14" i="14"/>
  <c r="F16" i="14"/>
  <c r="F20" i="14"/>
  <c r="F7" i="14"/>
  <c r="F3" i="14"/>
  <c r="F21" i="14"/>
  <c r="F18" i="14"/>
  <c r="F5" i="14"/>
  <c r="E11" i="11"/>
  <c r="F11" i="11"/>
  <c r="J11" i="11"/>
  <c r="M11" i="11"/>
  <c r="C11" i="11"/>
  <c r="L11" i="11"/>
  <c r="D11" i="11"/>
  <c r="K11" i="11"/>
  <c r="M15" i="11"/>
  <c r="F15" i="11"/>
  <c r="D40" i="11" l="1"/>
  <c r="C12" i="12" s="1"/>
  <c r="D13" i="14" s="1"/>
  <c r="E40" i="11"/>
  <c r="J40" i="11"/>
  <c r="K40" i="11"/>
  <c r="L40" i="11"/>
  <c r="C40" i="11"/>
  <c r="M12" i="11"/>
  <c r="L9" i="11" l="1"/>
  <c r="D15" i="13"/>
  <c r="M16" i="14" s="1"/>
  <c r="K9" i="11"/>
  <c r="C15" i="13"/>
  <c r="J9" i="11"/>
  <c r="B15" i="13"/>
  <c r="K16" i="14" s="1"/>
  <c r="E9" i="11"/>
  <c r="D12" i="12"/>
  <c r="D12" i="14"/>
  <c r="C9" i="11"/>
  <c r="B12" i="12"/>
  <c r="F40" i="11"/>
  <c r="D9" i="11"/>
  <c r="M40" i="11"/>
  <c r="F10" i="11"/>
  <c r="E12" i="14" l="1"/>
  <c r="E13" i="14"/>
  <c r="C12" i="14"/>
  <c r="C13" i="14"/>
  <c r="L16" i="14"/>
  <c r="F15" i="13"/>
  <c r="O16" i="14" s="1"/>
  <c r="M9" i="11"/>
  <c r="E15" i="13"/>
  <c r="N16" i="14" s="1"/>
  <c r="F12" i="12"/>
  <c r="F9" i="11"/>
  <c r="E12" i="12"/>
  <c r="G12" i="14" l="1"/>
  <c r="G13" i="14"/>
  <c r="F12" i="14"/>
  <c r="F13" i="14"/>
</calcChain>
</file>

<file path=xl/sharedStrings.xml><?xml version="1.0" encoding="utf-8"?>
<sst xmlns="http://schemas.openxmlformats.org/spreadsheetml/2006/main" count="86" uniqueCount="60">
  <si>
    <t>障害者総合支援法分</t>
    <rPh sb="0" eb="3">
      <t>ショウガイシャ</t>
    </rPh>
    <rPh sb="3" eb="5">
      <t>ソウゴウ</t>
    </rPh>
    <rPh sb="5" eb="7">
      <t>シエン</t>
    </rPh>
    <rPh sb="7" eb="8">
      <t>ホウ</t>
    </rPh>
    <rPh sb="8" eb="9">
      <t>ブン</t>
    </rPh>
    <phoneticPr fontId="1"/>
  </si>
  <si>
    <t>児童福祉法分</t>
    <rPh sb="0" eb="2">
      <t>ジドウ</t>
    </rPh>
    <rPh sb="2" eb="4">
      <t>フクシ</t>
    </rPh>
    <rPh sb="4" eb="5">
      <t>ホウ</t>
    </rPh>
    <rPh sb="5" eb="6">
      <t>ブン</t>
    </rPh>
    <phoneticPr fontId="1"/>
  </si>
  <si>
    <t>東京都合計</t>
    <rPh sb="0" eb="3">
      <t>トウキョウト</t>
    </rPh>
    <rPh sb="3" eb="5">
      <t>ゴウケイ</t>
    </rPh>
    <phoneticPr fontId="1"/>
  </si>
  <si>
    <t>板橋区</t>
    <rPh sb="0" eb="3">
      <t>イタバシク</t>
    </rPh>
    <phoneticPr fontId="1"/>
  </si>
  <si>
    <t>達成率</t>
    <rPh sb="0" eb="3">
      <t>タッセイリツ</t>
    </rPh>
    <phoneticPr fontId="1"/>
  </si>
  <si>
    <t>区　分</t>
    <rPh sb="0" eb="1">
      <t>ク</t>
    </rPh>
    <rPh sb="2" eb="3">
      <t>ブン</t>
    </rPh>
    <phoneticPr fontId="1"/>
  </si>
  <si>
    <t>全国合計</t>
    <rPh sb="0" eb="2">
      <t>ゼンコク</t>
    </rPh>
    <rPh sb="2" eb="4">
      <t>ゴウケイ</t>
    </rPh>
    <phoneticPr fontId="1"/>
  </si>
  <si>
    <t>達成率</t>
    <rPh sb="0" eb="3">
      <t>タッセイリツ</t>
    </rPh>
    <phoneticPr fontId="2"/>
  </si>
  <si>
    <t>合　計</t>
    <rPh sb="0" eb="1">
      <t>ゴウ</t>
    </rPh>
    <rPh sb="2" eb="3">
      <t>ケイ</t>
    </rPh>
    <phoneticPr fontId="2"/>
  </si>
  <si>
    <t>受給
者数</t>
    <rPh sb="0" eb="2">
      <t>ジュキュウ</t>
    </rPh>
    <rPh sb="3" eb="4">
      <t>シャ</t>
    </rPh>
    <rPh sb="4" eb="5">
      <t>スウ</t>
    </rPh>
    <phoneticPr fontId="1"/>
  </si>
  <si>
    <t>セルフ
プラン
内人数</t>
    <rPh sb="8" eb="9">
      <t>ウチ</t>
    </rPh>
    <rPh sb="9" eb="11">
      <t>ニンズウ</t>
    </rPh>
    <phoneticPr fontId="1"/>
  </si>
  <si>
    <t>計画案
作成済
人　数</t>
    <rPh sb="0" eb="2">
      <t>ケイカク</t>
    </rPh>
    <rPh sb="2" eb="3">
      <t>アン</t>
    </rPh>
    <rPh sb="4" eb="6">
      <t>サクセイ</t>
    </rPh>
    <rPh sb="6" eb="7">
      <t>ズ</t>
    </rPh>
    <rPh sb="8" eb="9">
      <t>ニン</t>
    </rPh>
    <rPh sb="10" eb="11">
      <t>スウ</t>
    </rPh>
    <phoneticPr fontId="1"/>
  </si>
  <si>
    <t>23区</t>
    <rPh sb="2" eb="3">
      <t>ク</t>
    </rPh>
    <phoneticPr fontId="2"/>
  </si>
  <si>
    <t>計画相談の進捗状況</t>
    <rPh sb="0" eb="2">
      <t>ケイカク</t>
    </rPh>
    <rPh sb="2" eb="4">
      <t>ソウダン</t>
    </rPh>
    <rPh sb="5" eb="7">
      <t>シンチョク</t>
    </rPh>
    <rPh sb="7" eb="9">
      <t>ジョウキョウ</t>
    </rPh>
    <phoneticPr fontId="1"/>
  </si>
  <si>
    <t>千代田</t>
    <rPh sb="0" eb="3">
      <t>チヨダ</t>
    </rPh>
    <phoneticPr fontId="3"/>
  </si>
  <si>
    <t>中央</t>
    <rPh sb="0" eb="2">
      <t>チュウオウ</t>
    </rPh>
    <phoneticPr fontId="3"/>
  </si>
  <si>
    <t>港</t>
    <rPh sb="0" eb="1">
      <t>ミナト</t>
    </rPh>
    <phoneticPr fontId="3"/>
  </si>
  <si>
    <t>新宿</t>
    <rPh sb="0" eb="2">
      <t>シンジュク</t>
    </rPh>
    <phoneticPr fontId="3"/>
  </si>
  <si>
    <t>文京</t>
    <rPh sb="0" eb="2">
      <t>ブンキョウ</t>
    </rPh>
    <phoneticPr fontId="3"/>
  </si>
  <si>
    <t>台東</t>
    <rPh sb="0" eb="2">
      <t>タイトウ</t>
    </rPh>
    <phoneticPr fontId="3"/>
  </si>
  <si>
    <t>墨田</t>
    <rPh sb="0" eb="2">
      <t>スミダ</t>
    </rPh>
    <phoneticPr fontId="3"/>
  </si>
  <si>
    <t>江東</t>
    <rPh sb="0" eb="2">
      <t>コウトウ</t>
    </rPh>
    <phoneticPr fontId="3"/>
  </si>
  <si>
    <t>品川</t>
    <rPh sb="0" eb="2">
      <t>シナガワ</t>
    </rPh>
    <phoneticPr fontId="3"/>
  </si>
  <si>
    <t>目黒</t>
    <rPh sb="0" eb="2">
      <t>メグロ</t>
    </rPh>
    <phoneticPr fontId="3"/>
  </si>
  <si>
    <t>大田</t>
    <rPh sb="0" eb="2">
      <t>オオタ</t>
    </rPh>
    <phoneticPr fontId="3"/>
  </si>
  <si>
    <t>世田谷</t>
    <rPh sb="0" eb="3">
      <t>セタガヤ</t>
    </rPh>
    <phoneticPr fontId="3"/>
  </si>
  <si>
    <t>渋谷</t>
    <rPh sb="0" eb="2">
      <t>シブヤ</t>
    </rPh>
    <phoneticPr fontId="3"/>
  </si>
  <si>
    <t>杉並</t>
    <rPh sb="0" eb="2">
      <t>スギナミ</t>
    </rPh>
    <phoneticPr fontId="3"/>
  </si>
  <si>
    <t>中野</t>
    <rPh sb="0" eb="2">
      <t>ナカノ</t>
    </rPh>
    <phoneticPr fontId="3"/>
  </si>
  <si>
    <t>豊島</t>
    <rPh sb="0" eb="2">
      <t>トシマ</t>
    </rPh>
    <phoneticPr fontId="3"/>
  </si>
  <si>
    <t>北</t>
    <rPh sb="0" eb="1">
      <t>キタ</t>
    </rPh>
    <phoneticPr fontId="3"/>
  </si>
  <si>
    <t>荒川</t>
    <rPh sb="0" eb="2">
      <t>アラカワ</t>
    </rPh>
    <phoneticPr fontId="3"/>
  </si>
  <si>
    <t>板橋</t>
    <rPh sb="0" eb="2">
      <t>イタバシ</t>
    </rPh>
    <phoneticPr fontId="3"/>
  </si>
  <si>
    <t>練馬</t>
    <rPh sb="0" eb="2">
      <t>ネリマ</t>
    </rPh>
    <phoneticPr fontId="3"/>
  </si>
  <si>
    <t>足立</t>
    <rPh sb="0" eb="2">
      <t>アダチ</t>
    </rPh>
    <phoneticPr fontId="3"/>
  </si>
  <si>
    <t>葛飾</t>
    <rPh sb="0" eb="2">
      <t>カツシカ</t>
    </rPh>
    <phoneticPr fontId="3"/>
  </si>
  <si>
    <t>江戸川</t>
    <rPh sb="0" eb="3">
      <t>エドガワ</t>
    </rPh>
    <phoneticPr fontId="3"/>
  </si>
  <si>
    <t>合計</t>
    <rPh sb="0" eb="2">
      <t>ゴウケイ</t>
    </rPh>
    <phoneticPr fontId="3"/>
  </si>
  <si>
    <t>達成率
最高区</t>
    <rPh sb="0" eb="3">
      <t>タッセイリツ</t>
    </rPh>
    <rPh sb="4" eb="6">
      <t>サイコウ</t>
    </rPh>
    <rPh sb="6" eb="7">
      <t>ク</t>
    </rPh>
    <phoneticPr fontId="1"/>
  </si>
  <si>
    <t>達成率
最低区</t>
    <rPh sb="0" eb="3">
      <t>タッセイリツ</t>
    </rPh>
    <rPh sb="4" eb="6">
      <t>サイテイ</t>
    </rPh>
    <rPh sb="6" eb="7">
      <t>ク</t>
    </rPh>
    <phoneticPr fontId="1"/>
  </si>
  <si>
    <t>区名</t>
    <rPh sb="0" eb="1">
      <t>ク</t>
    </rPh>
    <rPh sb="1" eb="2">
      <t>メイ</t>
    </rPh>
    <phoneticPr fontId="8"/>
  </si>
  <si>
    <t>受給者</t>
    <rPh sb="0" eb="3">
      <t>ジュキュウシャ</t>
    </rPh>
    <phoneticPr fontId="8"/>
  </si>
  <si>
    <t>作成済</t>
    <rPh sb="0" eb="2">
      <t>サクセイ</t>
    </rPh>
    <rPh sb="2" eb="3">
      <t>スミ</t>
    </rPh>
    <phoneticPr fontId="8"/>
  </si>
  <si>
    <t>セルフ</t>
    <phoneticPr fontId="8"/>
  </si>
  <si>
    <t>達成率</t>
    <rPh sb="0" eb="3">
      <t>タッセイリツ</t>
    </rPh>
    <phoneticPr fontId="8"/>
  </si>
  <si>
    <t>セルフ率</t>
    <rPh sb="3" eb="4">
      <t>リツ</t>
    </rPh>
    <phoneticPr fontId="8"/>
  </si>
  <si>
    <t>総合支援法分（者）セルフプラン率</t>
    <rPh sb="0" eb="2">
      <t>ソウゴウ</t>
    </rPh>
    <rPh sb="2" eb="4">
      <t>シエン</t>
    </rPh>
    <rPh sb="4" eb="5">
      <t>ホウ</t>
    </rPh>
    <rPh sb="5" eb="6">
      <t>ブン</t>
    </rPh>
    <rPh sb="7" eb="8">
      <t>シャ</t>
    </rPh>
    <rPh sb="15" eb="16">
      <t>リツ</t>
    </rPh>
    <phoneticPr fontId="8"/>
  </si>
  <si>
    <t>区</t>
    <rPh sb="0" eb="1">
      <t>ク</t>
    </rPh>
    <phoneticPr fontId="8"/>
  </si>
  <si>
    <t>受給者数</t>
    <rPh sb="0" eb="3">
      <t>ジュキュウシャ</t>
    </rPh>
    <rPh sb="3" eb="4">
      <t>スウ</t>
    </rPh>
    <phoneticPr fontId="8"/>
  </si>
  <si>
    <t>計画作成済</t>
    <rPh sb="0" eb="2">
      <t>ケイカク</t>
    </rPh>
    <rPh sb="2" eb="4">
      <t>サクセイ</t>
    </rPh>
    <rPh sb="4" eb="5">
      <t>スミ</t>
    </rPh>
    <phoneticPr fontId="8"/>
  </si>
  <si>
    <t>内セルフプラン</t>
    <rPh sb="0" eb="1">
      <t>ウチ</t>
    </rPh>
    <phoneticPr fontId="8"/>
  </si>
  <si>
    <t>計画作成達成率</t>
    <rPh sb="0" eb="2">
      <t>ケイカク</t>
    </rPh>
    <rPh sb="2" eb="4">
      <t>サクセイ</t>
    </rPh>
    <rPh sb="4" eb="7">
      <t>タッセイリツ</t>
    </rPh>
    <phoneticPr fontId="8"/>
  </si>
  <si>
    <t>セルフプラン率</t>
    <rPh sb="6" eb="7">
      <t>リツ</t>
    </rPh>
    <phoneticPr fontId="8"/>
  </si>
  <si>
    <t>児童福祉法分（児）セルフプラン率</t>
    <rPh sb="0" eb="2">
      <t>ジドウ</t>
    </rPh>
    <rPh sb="2" eb="4">
      <t>フクシ</t>
    </rPh>
    <rPh sb="4" eb="5">
      <t>ホウ</t>
    </rPh>
    <rPh sb="5" eb="6">
      <t>ブン</t>
    </rPh>
    <rPh sb="7" eb="8">
      <t>ジ</t>
    </rPh>
    <rPh sb="15" eb="16">
      <t>リツ</t>
    </rPh>
    <phoneticPr fontId="8"/>
  </si>
  <si>
    <t>２８年
12月末</t>
    <rPh sb="2" eb="3">
      <t>ネン</t>
    </rPh>
    <rPh sb="6" eb="7">
      <t>ガツ</t>
    </rPh>
    <rPh sb="7" eb="8">
      <t>マツ</t>
    </rPh>
    <phoneticPr fontId="1"/>
  </si>
  <si>
    <t>○平成29年9月末現在</t>
    <rPh sb="1" eb="3">
      <t>ヘイセイ</t>
    </rPh>
    <rPh sb="5" eb="6">
      <t>ネン</t>
    </rPh>
    <rPh sb="7" eb="9">
      <t>ガツマツ</t>
    </rPh>
    <rPh sb="9" eb="11">
      <t>ゲンザイ</t>
    </rPh>
    <phoneticPr fontId="3"/>
  </si>
  <si>
    <t>○平成29年12月末現在</t>
    <rPh sb="1" eb="3">
      <t>ヘイセイ</t>
    </rPh>
    <rPh sb="5" eb="6">
      <t>ネン</t>
    </rPh>
    <rPh sb="8" eb="10">
      <t>ガツマツ</t>
    </rPh>
    <rPh sb="10" eb="12">
      <t>ゲンザイ</t>
    </rPh>
    <phoneticPr fontId="3"/>
  </si>
  <si>
    <t>平成２９年９月末</t>
    <rPh sb="0" eb="2">
      <t>ヘイセイ</t>
    </rPh>
    <rPh sb="4" eb="5">
      <t>ネン</t>
    </rPh>
    <rPh sb="6" eb="7">
      <t>ガツ</t>
    </rPh>
    <rPh sb="7" eb="8">
      <t>マツ</t>
    </rPh>
    <phoneticPr fontId="1"/>
  </si>
  <si>
    <t>２９年
６月末</t>
    <rPh sb="2" eb="3">
      <t>ネン</t>
    </rPh>
    <rPh sb="5" eb="7">
      <t>ガツマツ</t>
    </rPh>
    <phoneticPr fontId="2"/>
  </si>
  <si>
    <t>２９年
３月末</t>
    <rPh sb="2" eb="3">
      <t>ネン</t>
    </rPh>
    <rPh sb="5" eb="6">
      <t>ガツ</t>
    </rPh>
    <rPh sb="6" eb="7">
      <t>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</si>
</sst>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;&quot;△ &quot;#,##0"/>
    <numFmt numFmtId="178" formatCode="&quot;23区中　&quot;0&quot;区&quot;"/>
    <numFmt numFmtId="179" formatCode="0_);[Red]\(0\)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P創英角ｺﾞｼｯｸUB"/>
      <family val="3"/>
      <charset val="128"/>
    </font>
    <font>
      <sz val="14"/>
      <color theme="1"/>
      <name val="HGSｺﾞｼｯｸM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0" xfId="0" applyBorder="1">
      <alignment vertical="center"/>
    </xf>
    <xf numFmtId="38" fontId="4" fillId="0" borderId="0" xfId="2" applyFont="1">
      <alignment vertical="center"/>
    </xf>
    <xf numFmtId="38" fontId="4" fillId="2" borderId="0" xfId="2" applyFont="1" applyFill="1">
      <alignment vertical="center"/>
    </xf>
    <xf numFmtId="177" fontId="5" fillId="0" borderId="4" xfId="0" applyNumberFormat="1" applyFont="1" applyBorder="1" applyAlignment="1">
      <alignment horizontal="right" vertical="center" shrinkToFit="1"/>
    </xf>
    <xf numFmtId="177" fontId="5" fillId="0" borderId="9" xfId="0" applyNumberFormat="1" applyFont="1" applyBorder="1" applyAlignment="1">
      <alignment horizontal="right" vertical="center" shrinkToFit="1"/>
    </xf>
    <xf numFmtId="176" fontId="5" fillId="0" borderId="12" xfId="1" applyNumberFormat="1" applyFont="1" applyBorder="1" applyAlignment="1">
      <alignment vertical="center" shrinkToFit="1"/>
    </xf>
    <xf numFmtId="177" fontId="5" fillId="0" borderId="4" xfId="0" applyNumberFormat="1" applyFont="1" applyBorder="1" applyAlignment="1">
      <alignment vertical="center" shrinkToFit="1"/>
    </xf>
    <xf numFmtId="177" fontId="5" fillId="0" borderId="9" xfId="0" applyNumberFormat="1" applyFont="1" applyBorder="1" applyAlignment="1">
      <alignment vertical="center" shrinkToFit="1"/>
    </xf>
    <xf numFmtId="176" fontId="5" fillId="0" borderId="12" xfId="0" applyNumberFormat="1" applyFont="1" applyBorder="1" applyAlignment="1">
      <alignment vertical="center" shrinkToFit="1"/>
    </xf>
    <xf numFmtId="177" fontId="5" fillId="0" borderId="8" xfId="0" applyNumberFormat="1" applyFont="1" applyBorder="1" applyAlignment="1">
      <alignment vertical="center" shrinkToFit="1"/>
    </xf>
    <xf numFmtId="177" fontId="5" fillId="0" borderId="10" xfId="0" applyNumberFormat="1" applyFont="1" applyBorder="1" applyAlignment="1">
      <alignment vertical="center" shrinkToFit="1"/>
    </xf>
    <xf numFmtId="176" fontId="5" fillId="0" borderId="13" xfId="0" applyNumberFormat="1" applyFont="1" applyBorder="1" applyAlignment="1">
      <alignment vertical="center" shrinkToFit="1"/>
    </xf>
    <xf numFmtId="176" fontId="5" fillId="0" borderId="14" xfId="0" applyNumberFormat="1" applyFont="1" applyBorder="1" applyAlignment="1">
      <alignment vertical="center" shrinkToFit="1"/>
    </xf>
    <xf numFmtId="177" fontId="5" fillId="0" borderId="25" xfId="0" applyNumberFormat="1" applyFont="1" applyBorder="1" applyAlignment="1">
      <alignment vertical="center" shrinkToFit="1"/>
    </xf>
    <xf numFmtId="177" fontId="5" fillId="0" borderId="26" xfId="0" applyNumberFormat="1" applyFont="1" applyBorder="1" applyAlignment="1">
      <alignment vertical="center" shrinkToFit="1"/>
    </xf>
    <xf numFmtId="176" fontId="5" fillId="0" borderId="28" xfId="0" applyNumberFormat="1" applyFont="1" applyBorder="1" applyAlignment="1">
      <alignment vertical="center" shrinkToFit="1"/>
    </xf>
    <xf numFmtId="176" fontId="5" fillId="0" borderId="27" xfId="0" applyNumberFormat="1" applyFont="1" applyBorder="1" applyAlignment="1">
      <alignment vertical="center" shrinkToFit="1"/>
    </xf>
    <xf numFmtId="177" fontId="5" fillId="0" borderId="23" xfId="0" applyNumberFormat="1" applyFont="1" applyBorder="1" applyAlignment="1">
      <alignment vertical="center" shrinkToFit="1"/>
    </xf>
    <xf numFmtId="177" fontId="5" fillId="0" borderId="24" xfId="0" applyNumberFormat="1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>
      <alignment vertical="center"/>
    </xf>
    <xf numFmtId="177" fontId="5" fillId="0" borderId="20" xfId="0" applyNumberFormat="1" applyFont="1" applyBorder="1" applyAlignment="1">
      <alignment vertical="center" shrinkToFit="1"/>
    </xf>
    <xf numFmtId="177" fontId="5" fillId="0" borderId="21" xfId="0" applyNumberFormat="1" applyFont="1" applyBorder="1" applyAlignment="1">
      <alignment vertical="center" shrinkToFit="1"/>
    </xf>
    <xf numFmtId="176" fontId="5" fillId="0" borderId="45" xfId="0" applyNumberFormat="1" applyFont="1" applyBorder="1" applyAlignment="1">
      <alignment vertical="center" shrinkToFit="1"/>
    </xf>
    <xf numFmtId="0" fontId="5" fillId="0" borderId="0" xfId="0" applyFont="1" applyBorder="1">
      <alignment vertical="center"/>
    </xf>
    <xf numFmtId="176" fontId="5" fillId="0" borderId="48" xfId="0" applyNumberFormat="1" applyFont="1" applyBorder="1" applyAlignment="1">
      <alignment vertical="center" shrinkToFit="1"/>
    </xf>
    <xf numFmtId="177" fontId="5" fillId="0" borderId="49" xfId="0" applyNumberFormat="1" applyFont="1" applyBorder="1" applyAlignment="1">
      <alignment vertical="center" shrinkToFit="1"/>
    </xf>
    <xf numFmtId="177" fontId="5" fillId="0" borderId="50" xfId="0" applyNumberFormat="1" applyFont="1" applyBorder="1" applyAlignment="1">
      <alignment vertical="center" shrinkToFit="1"/>
    </xf>
    <xf numFmtId="176" fontId="5" fillId="0" borderId="51" xfId="0" applyNumberFormat="1" applyFont="1" applyBorder="1" applyAlignment="1">
      <alignment vertical="center" shrinkToFit="1"/>
    </xf>
    <xf numFmtId="176" fontId="5" fillId="0" borderId="52" xfId="0" applyNumberFormat="1" applyFont="1" applyBorder="1" applyAlignment="1">
      <alignment vertical="center" shrinkToFit="1"/>
    </xf>
    <xf numFmtId="176" fontId="5" fillId="0" borderId="53" xfId="0" applyNumberFormat="1" applyFont="1" applyBorder="1" applyAlignment="1">
      <alignment vertical="center" shrinkToFit="1"/>
    </xf>
    <xf numFmtId="0" fontId="5" fillId="0" borderId="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7" fillId="0" borderId="56" xfId="0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7" fillId="0" borderId="55" xfId="0" applyFont="1" applyBorder="1" applyAlignment="1">
      <alignment vertical="center" shrinkToFit="1"/>
    </xf>
    <xf numFmtId="0" fontId="7" fillId="0" borderId="56" xfId="0" applyFont="1" applyBorder="1" applyAlignment="1">
      <alignment vertical="center" shrinkToFit="1"/>
    </xf>
    <xf numFmtId="176" fontId="7" fillId="0" borderId="56" xfId="0" applyNumberFormat="1" applyFont="1" applyBorder="1" applyAlignment="1">
      <alignment vertical="center" shrinkToFit="1"/>
    </xf>
    <xf numFmtId="176" fontId="7" fillId="0" borderId="57" xfId="0" applyNumberFormat="1" applyFont="1" applyBorder="1" applyAlignment="1">
      <alignment vertical="center" shrinkToFit="1"/>
    </xf>
    <xf numFmtId="0" fontId="5" fillId="0" borderId="14" xfId="0" applyFont="1" applyBorder="1" applyAlignment="1">
      <alignment horizontal="center" vertical="center" wrapText="1"/>
    </xf>
    <xf numFmtId="10" fontId="0" fillId="0" borderId="0" xfId="0" applyNumberFormat="1">
      <alignment vertical="center"/>
    </xf>
    <xf numFmtId="3" fontId="0" fillId="0" borderId="0" xfId="0" applyNumberFormat="1">
      <alignment vertical="center"/>
    </xf>
    <xf numFmtId="10" fontId="4" fillId="2" borderId="0" xfId="1" applyNumberFormat="1" applyFont="1" applyFill="1">
      <alignment vertical="center"/>
    </xf>
    <xf numFmtId="10" fontId="4" fillId="2" borderId="0" xfId="2" applyNumberFormat="1" applyFont="1" applyFill="1">
      <alignment vertical="center"/>
    </xf>
    <xf numFmtId="0" fontId="5" fillId="0" borderId="4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76" fontId="5" fillId="0" borderId="46" xfId="0" applyNumberFormat="1" applyFont="1" applyBorder="1" applyAlignment="1">
      <alignment horizontal="center" vertical="center" shrinkToFit="1"/>
    </xf>
    <xf numFmtId="176" fontId="5" fillId="0" borderId="47" xfId="0" applyNumberFormat="1" applyFont="1" applyBorder="1" applyAlignment="1">
      <alignment horizontal="center" vertical="center" shrinkToFit="1"/>
    </xf>
    <xf numFmtId="176" fontId="5" fillId="0" borderId="22" xfId="0" applyNumberFormat="1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8" fontId="5" fillId="0" borderId="42" xfId="0" applyNumberFormat="1" applyFont="1" applyBorder="1" applyAlignment="1">
      <alignment horizontal="center" vertical="center" shrinkToFit="1"/>
    </xf>
    <xf numFmtId="178" fontId="5" fillId="0" borderId="43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471170</xdr:colOff>
      <xdr:row>0</xdr:row>
      <xdr:rowOff>0</xdr:rowOff>
    </xdr:from>
    <xdr:to>
      <xdr:col>16</xdr:col>
      <xdr:colOff>0</xdr:colOff>
      <xdr:row>1</xdr:row>
      <xdr:rowOff>144781</xdr:rowOff>
    </xdr:to>
    <xdr:grpSp>
      <xdr:nvGrpSpPr>
        <xdr:cNvPr id="26" name="グループ化 25"/>
        <xdr:cNvGrpSpPr/>
      </xdr:nvGrpSpPr>
      <xdr:grpSpPr>
        <a:xfrm>
          <a:off x="8138795" y="0"/>
          <a:ext cx="2195830" cy="430531"/>
          <a:chOff x="0" y="0"/>
          <a:chExt cx="2196145" cy="430792"/>
        </a:xfrm>
      </xdr:grpSpPr>
      <xdr:sp macro="" textlink="">
        <xdr:nvSpPr>
          <xdr:cNvPr id="27" name="テキスト ボックス 1"/>
          <xdr:cNvSpPr txBox="1"/>
        </xdr:nvSpPr>
        <xdr:spPr>
          <a:xfrm>
            <a:off x="0" y="214792"/>
            <a:ext cx="2196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style>
          <a:lnRef idx="0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rot="0" spcFirstLastPara="0" vert="horz" wrap="square" lIns="72000" tIns="0" rIns="72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平成</a:t>
            </a:r>
            <a:r>
              <a:rPr lang="en-US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29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年度第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回</a:t>
            </a:r>
            <a:r>
              <a:rPr lang="ja-JP" altLang="en-US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相談支援部会</a:t>
            </a:r>
            <a:endParaRPr lang="en-US" altLang="ja-JP" sz="900" kern="10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28" name="テキスト ボックス 5"/>
          <xdr:cNvSpPr txBox="1"/>
        </xdr:nvSpPr>
        <xdr:spPr>
          <a:xfrm>
            <a:off x="0" y="0"/>
            <a:ext cx="1620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txBody>
          <a:bodyPr rot="0" spcFirstLastPara="0" vert="horz" wrap="square" lIns="36000" tIns="0" rIns="36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平成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30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年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2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月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14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日（</a:t>
            </a:r>
            <a:r>
              <a:rPr lang="ja-JP" altLang="en-US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水</a:t>
            </a: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）</a:t>
            </a:r>
            <a:endParaRPr lang="ja-JP" sz="1050" kern="10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29" name="テキスト ボックス 6"/>
          <xdr:cNvSpPr txBox="1"/>
        </xdr:nvSpPr>
        <xdr:spPr>
          <a:xfrm>
            <a:off x="1620145" y="0"/>
            <a:ext cx="576000" cy="216000"/>
          </a:xfrm>
          <a:prstGeom prst="rect">
            <a:avLst/>
          </a:prstGeom>
          <a:solidFill>
            <a:sysClr val="window" lastClr="FFFFFF"/>
          </a:solidFill>
          <a:ln w="6350">
            <a:solidFill>
              <a:prstClr val="black"/>
            </a:solidFill>
          </a:ln>
          <a:effectLst/>
        </xdr:spPr>
        <xdr:txBody>
          <a:bodyPr rot="0" spcFirstLastPara="0" vert="horz" wrap="square" lIns="72000" tIns="0" rIns="7200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資料</a:t>
            </a:r>
            <a:r>
              <a:rPr lang="en-US" altLang="ja-JP" sz="900" kern="100">
                <a:effectLst/>
                <a:latin typeface="HGSｺﾞｼｯｸM" panose="020B0600000000000000" pitchFamily="50" charset="-128"/>
                <a:ea typeface="HGSｺﾞｼｯｸM" panose="020B0600000000000000" pitchFamily="50" charset="-128"/>
                <a:cs typeface="Times New Roman" panose="02020603050405020304" pitchFamily="18" charset="0"/>
              </a:rPr>
              <a:t>2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view="pageBreakPreview" zoomScaleNormal="100" zoomScaleSheetLayoutView="100" workbookViewId="0"/>
  </sheetViews>
  <sheetFormatPr defaultRowHeight="13.5" x14ac:dyDescent="0.15"/>
  <cols>
    <col min="1" max="1" width="4.375" customWidth="1"/>
    <col min="2" max="16" width="8.75" customWidth="1"/>
  </cols>
  <sheetData>
    <row r="1" spans="1:16" ht="22.5" customHeight="1" x14ac:dyDescent="0.15">
      <c r="A1" s="31" t="s">
        <v>13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ht="22.5" customHeight="1" x14ac:dyDescent="0.15">
      <c r="A2" s="33"/>
      <c r="B2" s="33"/>
      <c r="C2" s="32"/>
      <c r="D2" s="32"/>
      <c r="E2" s="32"/>
      <c r="F2" s="32"/>
      <c r="G2" s="32"/>
      <c r="H2" s="33"/>
      <c r="I2" s="33"/>
      <c r="J2" s="33"/>
      <c r="K2" s="33"/>
      <c r="L2" s="33"/>
      <c r="M2" s="33"/>
      <c r="N2" s="33"/>
      <c r="O2" s="33"/>
      <c r="P2" s="33"/>
    </row>
    <row r="3" spans="1:16" ht="22.5" customHeight="1" thickBot="1" x14ac:dyDescent="0.2">
      <c r="A3" s="33" t="s">
        <v>55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ht="33.75" customHeight="1" x14ac:dyDescent="0.15">
      <c r="A4" s="69" t="s">
        <v>5</v>
      </c>
      <c r="B4" s="70"/>
      <c r="C4" s="75" t="s">
        <v>0</v>
      </c>
      <c r="D4" s="76"/>
      <c r="E4" s="76"/>
      <c r="F4" s="76"/>
      <c r="G4" s="76"/>
      <c r="H4" s="76"/>
      <c r="I4" s="77"/>
      <c r="J4" s="78" t="s">
        <v>1</v>
      </c>
      <c r="K4" s="76"/>
      <c r="L4" s="76"/>
      <c r="M4" s="76"/>
      <c r="N4" s="76"/>
      <c r="O4" s="76"/>
      <c r="P4" s="77"/>
    </row>
    <row r="5" spans="1:16" ht="57" customHeight="1" x14ac:dyDescent="0.15">
      <c r="A5" s="71"/>
      <c r="B5" s="72"/>
      <c r="C5" s="79" t="s">
        <v>57</v>
      </c>
      <c r="D5" s="80"/>
      <c r="E5" s="80"/>
      <c r="F5" s="81"/>
      <c r="G5" s="22" t="s">
        <v>58</v>
      </c>
      <c r="H5" s="23" t="s">
        <v>59</v>
      </c>
      <c r="I5" s="24" t="s">
        <v>54</v>
      </c>
      <c r="J5" s="79" t="s">
        <v>57</v>
      </c>
      <c r="K5" s="80"/>
      <c r="L5" s="80"/>
      <c r="M5" s="81"/>
      <c r="N5" s="57" t="s">
        <v>58</v>
      </c>
      <c r="O5" s="23" t="s">
        <v>59</v>
      </c>
      <c r="P5" s="24" t="s">
        <v>54</v>
      </c>
    </row>
    <row r="6" spans="1:16" ht="57" customHeight="1" thickBot="1" x14ac:dyDescent="0.2">
      <c r="A6" s="73"/>
      <c r="B6" s="74"/>
      <c r="C6" s="25" t="s">
        <v>9</v>
      </c>
      <c r="D6" s="26" t="s">
        <v>11</v>
      </c>
      <c r="E6" s="26" t="s">
        <v>10</v>
      </c>
      <c r="F6" s="27" t="s">
        <v>7</v>
      </c>
      <c r="G6" s="27" t="s">
        <v>7</v>
      </c>
      <c r="H6" s="28" t="s">
        <v>4</v>
      </c>
      <c r="I6" s="29" t="s">
        <v>4</v>
      </c>
      <c r="J6" s="25" t="s">
        <v>9</v>
      </c>
      <c r="K6" s="26" t="s">
        <v>11</v>
      </c>
      <c r="L6" s="26" t="s">
        <v>10</v>
      </c>
      <c r="M6" s="27" t="s">
        <v>7</v>
      </c>
      <c r="N6" s="27" t="s">
        <v>7</v>
      </c>
      <c r="O6" s="28" t="s">
        <v>4</v>
      </c>
      <c r="P6" s="29" t="s">
        <v>4</v>
      </c>
    </row>
    <row r="7" spans="1:16" ht="33.75" customHeight="1" x14ac:dyDescent="0.15">
      <c r="A7" s="82" t="s">
        <v>6</v>
      </c>
      <c r="B7" s="83"/>
      <c r="C7" s="4">
        <v>940484</v>
      </c>
      <c r="D7" s="5">
        <v>926341</v>
      </c>
      <c r="E7" s="5">
        <v>155682</v>
      </c>
      <c r="F7" s="6">
        <v>0.98499999999999999</v>
      </c>
      <c r="G7" s="6">
        <v>0.98199999999999998</v>
      </c>
      <c r="H7" s="6">
        <v>0.97599999999999998</v>
      </c>
      <c r="I7" s="6">
        <v>0.97099999999999997</v>
      </c>
      <c r="J7" s="7">
        <v>307205</v>
      </c>
      <c r="K7" s="8">
        <v>305615</v>
      </c>
      <c r="L7" s="8">
        <v>86936</v>
      </c>
      <c r="M7" s="9">
        <v>0.995</v>
      </c>
      <c r="N7" s="9">
        <v>0.995</v>
      </c>
      <c r="O7" s="9">
        <v>0.99299999999999999</v>
      </c>
      <c r="P7" s="9">
        <v>0.99099999999999999</v>
      </c>
    </row>
    <row r="8" spans="1:16" ht="33.75" customHeight="1" x14ac:dyDescent="0.15">
      <c r="A8" s="82" t="s">
        <v>2</v>
      </c>
      <c r="B8" s="83"/>
      <c r="C8" s="7">
        <v>80481</v>
      </c>
      <c r="D8" s="8">
        <v>78767</v>
      </c>
      <c r="E8" s="8">
        <v>17069</v>
      </c>
      <c r="F8" s="6">
        <v>0.97899999999999998</v>
      </c>
      <c r="G8" s="6">
        <v>0.97399999999999998</v>
      </c>
      <c r="H8" s="6">
        <v>0.96899999999999997</v>
      </c>
      <c r="I8" s="6">
        <v>0.95699999999999996</v>
      </c>
      <c r="J8" s="7">
        <v>28144</v>
      </c>
      <c r="K8" s="8">
        <v>27875</v>
      </c>
      <c r="L8" s="8">
        <v>10149</v>
      </c>
      <c r="M8" s="9">
        <v>0.99</v>
      </c>
      <c r="N8" s="9">
        <v>0.99099999999999999</v>
      </c>
      <c r="O8" s="9">
        <v>0.98699999999999999</v>
      </c>
      <c r="P8" s="9">
        <v>0.98099999999999998</v>
      </c>
    </row>
    <row r="9" spans="1:16" ht="33.75" customHeight="1" x14ac:dyDescent="0.15">
      <c r="A9" s="86" t="s">
        <v>12</v>
      </c>
      <c r="B9" s="30" t="s">
        <v>8</v>
      </c>
      <c r="C9" s="10">
        <f>C40</f>
        <v>50915</v>
      </c>
      <c r="D9" s="11">
        <f>D40</f>
        <v>49920</v>
      </c>
      <c r="E9" s="11">
        <f>E40</f>
        <v>9852</v>
      </c>
      <c r="F9" s="12">
        <f>F40</f>
        <v>0.98045762545418835</v>
      </c>
      <c r="G9" s="12">
        <v>0.97570770113350869</v>
      </c>
      <c r="H9" s="12">
        <v>0.96881778202296376</v>
      </c>
      <c r="I9" s="12">
        <v>0.95356105379144551</v>
      </c>
      <c r="J9" s="10">
        <f>J40</f>
        <v>19556</v>
      </c>
      <c r="K9" s="11">
        <f t="shared" ref="K9:L9" si="0">K40</f>
        <v>19364</v>
      </c>
      <c r="L9" s="11">
        <f t="shared" si="0"/>
        <v>6073</v>
      </c>
      <c r="M9" s="12">
        <f>M40</f>
        <v>0.99018204131724274</v>
      </c>
      <c r="N9" s="12">
        <v>0.98983718207938709</v>
      </c>
      <c r="O9" s="12">
        <v>0.98532347704095402</v>
      </c>
      <c r="P9" s="12">
        <v>0.97647588496820303</v>
      </c>
    </row>
    <row r="10" spans="1:16" ht="33.75" customHeight="1" x14ac:dyDescent="0.15">
      <c r="A10" s="87"/>
      <c r="B10" s="44" t="s">
        <v>38</v>
      </c>
      <c r="C10" s="84">
        <f>COUNTIF(F17:F39,1)</f>
        <v>5</v>
      </c>
      <c r="D10" s="85"/>
      <c r="E10" s="85"/>
      <c r="F10" s="13">
        <f>MAX(F17:F39)</f>
        <v>1</v>
      </c>
      <c r="G10" s="13">
        <v>1</v>
      </c>
      <c r="H10" s="13">
        <v>1</v>
      </c>
      <c r="I10" s="13">
        <v>0.99858276643990929</v>
      </c>
      <c r="J10" s="84">
        <f>COUNTIF(M17:M39,1)</f>
        <v>17</v>
      </c>
      <c r="K10" s="85"/>
      <c r="L10" s="85"/>
      <c r="M10" s="38">
        <v>1</v>
      </c>
      <c r="N10" s="13">
        <v>1</v>
      </c>
      <c r="O10" s="13">
        <v>1</v>
      </c>
      <c r="P10" s="13">
        <v>1</v>
      </c>
    </row>
    <row r="11" spans="1:16" ht="33.75" customHeight="1" x14ac:dyDescent="0.15">
      <c r="A11" s="88"/>
      <c r="B11" s="45" t="s">
        <v>39</v>
      </c>
      <c r="C11" s="14">
        <f>INDEX(C17:C39,MATCH(MIN(F17:F39),F17:F39,0))</f>
        <v>872</v>
      </c>
      <c r="D11" s="15">
        <f>INDEX(D17:D39,MATCH(MIN(F17:F39),F17:F39,0))</f>
        <v>750</v>
      </c>
      <c r="E11" s="39">
        <f>INDEX(E17:E39,MATCH(MIN(F17:F39),F17:F39,0))</f>
        <v>91</v>
      </c>
      <c r="F11" s="41">
        <f>MIN(F17:F39)</f>
        <v>0.86009174311926606</v>
      </c>
      <c r="G11" s="16">
        <v>0.83116883116883122</v>
      </c>
      <c r="H11" s="16">
        <v>0.76896149358226373</v>
      </c>
      <c r="I11" s="9">
        <v>0.73696407879490156</v>
      </c>
      <c r="J11" s="14">
        <f>INDEX(J17:J39,MATCH(MIN(M17:M39),M17:M39,0))</f>
        <v>564</v>
      </c>
      <c r="K11" s="15">
        <f>INDEX(K17:K39,MATCH(MIN(M17:M39),M17:M39,0))</f>
        <v>406</v>
      </c>
      <c r="L11" s="15">
        <f>INDEX(L17:L39,MATCH(MIN(M17:M39),M17:M39,0))</f>
        <v>0</v>
      </c>
      <c r="M11" s="17">
        <f>MIN(M17:M39)</f>
        <v>0.71985815602836878</v>
      </c>
      <c r="N11" s="9">
        <v>0.69043151969981242</v>
      </c>
      <c r="O11" s="9">
        <v>0.62226640159045721</v>
      </c>
      <c r="P11" s="9">
        <v>0.33175355450236965</v>
      </c>
    </row>
    <row r="12" spans="1:16" ht="33.75" customHeight="1" thickBot="1" x14ac:dyDescent="0.2">
      <c r="A12" s="67" t="s">
        <v>3</v>
      </c>
      <c r="B12" s="68"/>
      <c r="C12" s="18">
        <f>C35</f>
        <v>3248</v>
      </c>
      <c r="D12" s="19">
        <f t="shared" ref="D12:E12" si="1">D35</f>
        <v>3136</v>
      </c>
      <c r="E12" s="40">
        <f t="shared" si="1"/>
        <v>735</v>
      </c>
      <c r="F12" s="42">
        <f>IF(C12=0,"",D12/C12)</f>
        <v>0.96551724137931039</v>
      </c>
      <c r="G12" s="20">
        <v>0.96033728919425354</v>
      </c>
      <c r="H12" s="20">
        <v>0.93805590851334175</v>
      </c>
      <c r="I12" s="21">
        <v>0.92201981463726435</v>
      </c>
      <c r="J12" s="18">
        <f>J35</f>
        <v>801</v>
      </c>
      <c r="K12" s="19">
        <f t="shared" ref="K12:L12" si="2">K35</f>
        <v>795</v>
      </c>
      <c r="L12" s="40">
        <f t="shared" si="2"/>
        <v>298</v>
      </c>
      <c r="M12" s="43">
        <f>IF(J12=0,"",K12/J12)</f>
        <v>0.99250936329588013</v>
      </c>
      <c r="N12" s="21">
        <v>0.99096774193548387</v>
      </c>
      <c r="O12" s="21">
        <v>0.97282608695652173</v>
      </c>
      <c r="P12" s="21">
        <v>0.96181046676096182</v>
      </c>
    </row>
    <row r="13" spans="1:16" ht="11.25" customHeight="1" x14ac:dyDescent="0.15">
      <c r="A13" s="33"/>
      <c r="B13" s="33"/>
      <c r="C13" s="33"/>
      <c r="D13" s="33"/>
      <c r="E13" s="33"/>
      <c r="F13" s="37"/>
      <c r="G13" s="33"/>
      <c r="H13" s="33"/>
      <c r="I13" s="33"/>
      <c r="J13" s="33"/>
      <c r="K13" s="33"/>
      <c r="L13" s="33"/>
      <c r="M13" s="37"/>
      <c r="N13" s="33"/>
      <c r="O13" s="33"/>
      <c r="P13" s="33"/>
    </row>
    <row r="14" spans="1:16" ht="22.5" customHeight="1" thickBot="1" x14ac:dyDescent="0.2">
      <c r="A14" s="33" t="s">
        <v>56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ht="33.75" customHeight="1" thickBot="1" x14ac:dyDescent="0.2">
      <c r="A15" s="62" t="s">
        <v>3</v>
      </c>
      <c r="B15" s="63"/>
      <c r="C15" s="34">
        <v>3268</v>
      </c>
      <c r="D15" s="35">
        <v>3162</v>
      </c>
      <c r="E15" s="35">
        <v>720</v>
      </c>
      <c r="F15" s="36">
        <f>IF(C15=0,"",D15/C15)</f>
        <v>0.96756425948592406</v>
      </c>
      <c r="G15" s="64"/>
      <c r="H15" s="65"/>
      <c r="I15" s="66"/>
      <c r="J15" s="34">
        <v>843</v>
      </c>
      <c r="K15" s="35">
        <v>843</v>
      </c>
      <c r="L15" s="35">
        <v>300</v>
      </c>
      <c r="M15" s="36">
        <f>IF(J15=0,"",K15/J15)</f>
        <v>1</v>
      </c>
      <c r="N15" s="64"/>
      <c r="O15" s="65"/>
      <c r="P15" s="66"/>
    </row>
    <row r="16" spans="1:16" ht="22.5" customHeight="1" x14ac:dyDescent="0.1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2:13" x14ac:dyDescent="0.15">
      <c r="B17" s="46" t="s">
        <v>14</v>
      </c>
      <c r="C17" s="2">
        <v>245</v>
      </c>
      <c r="D17" s="2">
        <v>229</v>
      </c>
      <c r="E17" s="2">
        <v>102</v>
      </c>
      <c r="F17" s="61">
        <f t="shared" ref="F17:F40" si="3">D17/C17</f>
        <v>0.9346938775510204</v>
      </c>
      <c r="G17" s="1"/>
      <c r="J17" s="2">
        <v>82</v>
      </c>
      <c r="K17" s="2">
        <v>82</v>
      </c>
      <c r="L17" s="2">
        <v>81</v>
      </c>
      <c r="M17" s="60">
        <f t="shared" ref="M17:M40" si="4">K17/J17</f>
        <v>1</v>
      </c>
    </row>
    <row r="18" spans="2:13" x14ac:dyDescent="0.15">
      <c r="B18" s="46" t="s">
        <v>15</v>
      </c>
      <c r="C18" s="2">
        <v>506</v>
      </c>
      <c r="D18" s="2">
        <v>506</v>
      </c>
      <c r="E18" s="2">
        <v>2</v>
      </c>
      <c r="F18" s="61">
        <f t="shared" si="3"/>
        <v>1</v>
      </c>
      <c r="J18" s="2">
        <v>210</v>
      </c>
      <c r="K18" s="2">
        <v>210</v>
      </c>
      <c r="L18" s="2">
        <v>8</v>
      </c>
      <c r="M18" s="60">
        <f t="shared" si="4"/>
        <v>1</v>
      </c>
    </row>
    <row r="19" spans="2:13" x14ac:dyDescent="0.15">
      <c r="B19" s="46" t="s">
        <v>16</v>
      </c>
      <c r="C19" s="2">
        <v>1071</v>
      </c>
      <c r="D19" s="2">
        <v>1053</v>
      </c>
      <c r="E19" s="2">
        <v>37</v>
      </c>
      <c r="F19" s="61">
        <f t="shared" si="3"/>
        <v>0.98319327731092432</v>
      </c>
      <c r="J19" s="2">
        <v>317</v>
      </c>
      <c r="K19" s="2">
        <v>315</v>
      </c>
      <c r="L19" s="2">
        <v>58</v>
      </c>
      <c r="M19" s="60">
        <f t="shared" si="4"/>
        <v>0.99369085173501581</v>
      </c>
    </row>
    <row r="20" spans="2:13" x14ac:dyDescent="0.15">
      <c r="B20" s="47" t="s">
        <v>17</v>
      </c>
      <c r="C20" s="2">
        <v>1969</v>
      </c>
      <c r="D20" s="2">
        <v>1969</v>
      </c>
      <c r="E20" s="2">
        <v>819</v>
      </c>
      <c r="F20" s="61">
        <f t="shared" si="3"/>
        <v>1</v>
      </c>
      <c r="J20" s="2">
        <v>575</v>
      </c>
      <c r="K20" s="2">
        <v>575</v>
      </c>
      <c r="L20" s="2">
        <v>544</v>
      </c>
      <c r="M20" s="60">
        <f t="shared" si="4"/>
        <v>1</v>
      </c>
    </row>
    <row r="21" spans="2:13" x14ac:dyDescent="0.15">
      <c r="B21" s="47" t="s">
        <v>18</v>
      </c>
      <c r="C21" s="2">
        <v>974</v>
      </c>
      <c r="D21" s="2">
        <v>883</v>
      </c>
      <c r="E21" s="2">
        <v>352</v>
      </c>
      <c r="F21" s="61">
        <f t="shared" si="3"/>
        <v>0.90657084188911707</v>
      </c>
      <c r="J21" s="2">
        <v>443</v>
      </c>
      <c r="K21" s="2">
        <v>443</v>
      </c>
      <c r="L21" s="2">
        <v>166</v>
      </c>
      <c r="M21" s="60">
        <f t="shared" si="4"/>
        <v>1</v>
      </c>
    </row>
    <row r="22" spans="2:13" x14ac:dyDescent="0.15">
      <c r="B22" s="47" t="s">
        <v>19</v>
      </c>
      <c r="C22" s="2">
        <v>975</v>
      </c>
      <c r="D22" s="2">
        <v>970</v>
      </c>
      <c r="E22" s="2">
        <v>358</v>
      </c>
      <c r="F22" s="61">
        <f t="shared" si="3"/>
        <v>0.99487179487179489</v>
      </c>
      <c r="J22" s="2">
        <v>323</v>
      </c>
      <c r="K22" s="2">
        <v>323</v>
      </c>
      <c r="L22" s="2">
        <v>214</v>
      </c>
      <c r="M22" s="60">
        <f t="shared" si="4"/>
        <v>1</v>
      </c>
    </row>
    <row r="23" spans="2:13" x14ac:dyDescent="0.15">
      <c r="B23" s="47" t="s">
        <v>20</v>
      </c>
      <c r="C23" s="2">
        <v>1628</v>
      </c>
      <c r="D23" s="2">
        <v>1628</v>
      </c>
      <c r="E23" s="2">
        <v>100</v>
      </c>
      <c r="F23" s="61">
        <f t="shared" si="3"/>
        <v>1</v>
      </c>
      <c r="J23" s="2">
        <v>1032</v>
      </c>
      <c r="K23" s="2">
        <v>1032</v>
      </c>
      <c r="L23" s="2">
        <v>910</v>
      </c>
      <c r="M23" s="60">
        <f t="shared" si="4"/>
        <v>1</v>
      </c>
    </row>
    <row r="24" spans="2:13" x14ac:dyDescent="0.15">
      <c r="B24" s="47" t="s">
        <v>21</v>
      </c>
      <c r="C24" s="2">
        <v>2939</v>
      </c>
      <c r="D24" s="2">
        <v>2939</v>
      </c>
      <c r="E24" s="2">
        <v>874</v>
      </c>
      <c r="F24" s="61">
        <f t="shared" si="3"/>
        <v>1</v>
      </c>
      <c r="J24" s="2">
        <v>1460</v>
      </c>
      <c r="K24" s="2">
        <v>1460</v>
      </c>
      <c r="L24" s="2">
        <v>418</v>
      </c>
      <c r="M24" s="60">
        <f t="shared" si="4"/>
        <v>1</v>
      </c>
    </row>
    <row r="25" spans="2:13" x14ac:dyDescent="0.15">
      <c r="B25" s="47" t="s">
        <v>22</v>
      </c>
      <c r="C25" s="2">
        <v>1423</v>
      </c>
      <c r="D25" s="2">
        <v>1397</v>
      </c>
      <c r="E25" s="2">
        <v>5</v>
      </c>
      <c r="F25" s="61">
        <f t="shared" si="3"/>
        <v>0.98172874209416727</v>
      </c>
      <c r="H25" s="1"/>
      <c r="J25" s="2">
        <v>564</v>
      </c>
      <c r="K25" s="2">
        <v>406</v>
      </c>
      <c r="L25" s="2">
        <v>0</v>
      </c>
      <c r="M25" s="60">
        <f t="shared" si="4"/>
        <v>0.71985815602836878</v>
      </c>
    </row>
    <row r="26" spans="2:13" x14ac:dyDescent="0.15">
      <c r="B26" s="47" t="s">
        <v>23</v>
      </c>
      <c r="C26" s="2">
        <v>1109</v>
      </c>
      <c r="D26" s="2">
        <v>1013</v>
      </c>
      <c r="E26" s="2">
        <v>60</v>
      </c>
      <c r="F26" s="61">
        <f t="shared" si="3"/>
        <v>0.91343552750225432</v>
      </c>
      <c r="H26" s="1"/>
      <c r="J26" s="2">
        <v>461</v>
      </c>
      <c r="K26" s="2">
        <v>461</v>
      </c>
      <c r="L26" s="2">
        <v>81</v>
      </c>
      <c r="M26" s="60">
        <f t="shared" si="4"/>
        <v>1</v>
      </c>
    </row>
    <row r="27" spans="2:13" x14ac:dyDescent="0.15">
      <c r="B27" s="47" t="s">
        <v>24</v>
      </c>
      <c r="C27" s="2">
        <v>3556</v>
      </c>
      <c r="D27" s="2">
        <v>3552</v>
      </c>
      <c r="E27" s="2">
        <v>557</v>
      </c>
      <c r="F27" s="61">
        <f t="shared" si="3"/>
        <v>0.99887514060742411</v>
      </c>
      <c r="J27" s="2">
        <v>1058</v>
      </c>
      <c r="K27" s="2">
        <v>1058</v>
      </c>
      <c r="L27" s="2">
        <v>681</v>
      </c>
      <c r="M27" s="60">
        <f t="shared" si="4"/>
        <v>1</v>
      </c>
    </row>
    <row r="28" spans="2:13" x14ac:dyDescent="0.15">
      <c r="B28" s="47" t="s">
        <v>25</v>
      </c>
      <c r="C28" s="2">
        <v>4419</v>
      </c>
      <c r="D28" s="2">
        <v>4356</v>
      </c>
      <c r="E28" s="2">
        <v>1240</v>
      </c>
      <c r="F28" s="61">
        <f t="shared" si="3"/>
        <v>0.98574338085539714</v>
      </c>
      <c r="J28" s="2">
        <v>2216</v>
      </c>
      <c r="K28" s="2">
        <v>2216</v>
      </c>
      <c r="L28" s="2">
        <v>748</v>
      </c>
      <c r="M28" s="60">
        <f t="shared" si="4"/>
        <v>1</v>
      </c>
    </row>
    <row r="29" spans="2:13" x14ac:dyDescent="0.15">
      <c r="B29" s="47" t="s">
        <v>26</v>
      </c>
      <c r="C29" s="2">
        <v>872</v>
      </c>
      <c r="D29" s="2">
        <v>750</v>
      </c>
      <c r="E29" s="2">
        <v>91</v>
      </c>
      <c r="F29" s="61">
        <f t="shared" si="3"/>
        <v>0.86009174311926606</v>
      </c>
      <c r="J29" s="2">
        <v>341</v>
      </c>
      <c r="K29" s="2">
        <v>323</v>
      </c>
      <c r="L29" s="2">
        <v>86</v>
      </c>
      <c r="M29" s="60">
        <f t="shared" si="4"/>
        <v>0.94721407624633436</v>
      </c>
    </row>
    <row r="30" spans="2:13" x14ac:dyDescent="0.15">
      <c r="B30" s="47" t="s">
        <v>28</v>
      </c>
      <c r="C30" s="2">
        <v>1713</v>
      </c>
      <c r="D30" s="2">
        <v>1622</v>
      </c>
      <c r="E30" s="2">
        <v>196</v>
      </c>
      <c r="F30" s="61">
        <f t="shared" si="3"/>
        <v>0.94687682428488029</v>
      </c>
      <c r="J30" s="2">
        <v>673</v>
      </c>
      <c r="K30" s="2">
        <v>673</v>
      </c>
      <c r="L30" s="2">
        <v>256</v>
      </c>
      <c r="M30" s="60">
        <f t="shared" si="4"/>
        <v>1</v>
      </c>
    </row>
    <row r="31" spans="2:13" x14ac:dyDescent="0.15">
      <c r="B31" s="47" t="s">
        <v>27</v>
      </c>
      <c r="C31" s="2">
        <v>2676</v>
      </c>
      <c r="D31" s="2">
        <v>2632</v>
      </c>
      <c r="E31" s="2">
        <v>2</v>
      </c>
      <c r="F31" s="61">
        <f t="shared" si="3"/>
        <v>0.98355754857997013</v>
      </c>
      <c r="J31" s="2">
        <v>1411</v>
      </c>
      <c r="K31" s="2">
        <v>1411</v>
      </c>
      <c r="L31" s="2">
        <v>0</v>
      </c>
      <c r="M31" s="60">
        <f t="shared" si="4"/>
        <v>1</v>
      </c>
    </row>
    <row r="32" spans="2:13" x14ac:dyDescent="0.15">
      <c r="B32" s="47" t="s">
        <v>29</v>
      </c>
      <c r="C32" s="2">
        <v>1144</v>
      </c>
      <c r="D32" s="2">
        <v>1092</v>
      </c>
      <c r="E32" s="2">
        <v>261</v>
      </c>
      <c r="F32" s="61">
        <f t="shared" si="3"/>
        <v>0.95454545454545459</v>
      </c>
      <c r="J32" s="2">
        <v>363</v>
      </c>
      <c r="K32" s="2">
        <v>356</v>
      </c>
      <c r="L32" s="2">
        <v>164</v>
      </c>
      <c r="M32" s="60">
        <f t="shared" si="4"/>
        <v>0.9807162534435262</v>
      </c>
    </row>
    <row r="33" spans="2:13" x14ac:dyDescent="0.15">
      <c r="B33" s="47" t="s">
        <v>30</v>
      </c>
      <c r="C33" s="2">
        <v>2439</v>
      </c>
      <c r="D33" s="2">
        <v>2374</v>
      </c>
      <c r="E33" s="2">
        <v>660</v>
      </c>
      <c r="F33" s="61">
        <f t="shared" si="3"/>
        <v>0.973349733497335</v>
      </c>
      <c r="J33" s="2">
        <v>522</v>
      </c>
      <c r="K33" s="2">
        <v>522</v>
      </c>
      <c r="L33" s="2">
        <v>185</v>
      </c>
      <c r="M33" s="60">
        <f t="shared" si="4"/>
        <v>1</v>
      </c>
    </row>
    <row r="34" spans="2:13" x14ac:dyDescent="0.15">
      <c r="B34" s="47" t="s">
        <v>31</v>
      </c>
      <c r="C34" s="2">
        <v>1209</v>
      </c>
      <c r="D34" s="2">
        <v>1209</v>
      </c>
      <c r="E34" s="2">
        <v>51</v>
      </c>
      <c r="F34" s="61">
        <f t="shared" si="3"/>
        <v>1</v>
      </c>
      <c r="J34" s="2">
        <v>388</v>
      </c>
      <c r="K34" s="2">
        <v>388</v>
      </c>
      <c r="L34" s="2">
        <v>4</v>
      </c>
      <c r="M34" s="60">
        <f t="shared" si="4"/>
        <v>1</v>
      </c>
    </row>
    <row r="35" spans="2:13" x14ac:dyDescent="0.15">
      <c r="B35" s="47" t="s">
        <v>32</v>
      </c>
      <c r="C35" s="2">
        <v>3248</v>
      </c>
      <c r="D35" s="2">
        <v>3136</v>
      </c>
      <c r="E35" s="2">
        <v>735</v>
      </c>
      <c r="F35" s="61">
        <f t="shared" si="3"/>
        <v>0.96551724137931039</v>
      </c>
      <c r="J35" s="2">
        <v>801</v>
      </c>
      <c r="K35" s="2">
        <v>795</v>
      </c>
      <c r="L35" s="2">
        <v>298</v>
      </c>
      <c r="M35" s="60">
        <f t="shared" si="4"/>
        <v>0.99250936329588013</v>
      </c>
    </row>
    <row r="36" spans="2:13" x14ac:dyDescent="0.15">
      <c r="B36" s="47" t="s">
        <v>33</v>
      </c>
      <c r="C36" s="2">
        <v>4438</v>
      </c>
      <c r="D36" s="2">
        <v>4389</v>
      </c>
      <c r="E36" s="2">
        <v>495</v>
      </c>
      <c r="F36" s="61">
        <f t="shared" si="3"/>
        <v>0.98895899053627756</v>
      </c>
      <c r="J36" s="2">
        <v>1833</v>
      </c>
      <c r="K36" s="2">
        <v>1833</v>
      </c>
      <c r="L36" s="2">
        <v>59</v>
      </c>
      <c r="M36" s="60">
        <f t="shared" si="4"/>
        <v>1</v>
      </c>
    </row>
    <row r="37" spans="2:13" x14ac:dyDescent="0.15">
      <c r="B37" s="47" t="s">
        <v>34</v>
      </c>
      <c r="C37" s="2">
        <v>5129</v>
      </c>
      <c r="D37" s="2">
        <v>5058</v>
      </c>
      <c r="E37" s="2">
        <v>1991</v>
      </c>
      <c r="F37" s="61">
        <f t="shared" si="3"/>
        <v>0.9861571456424254</v>
      </c>
      <c r="J37" s="2">
        <v>1195</v>
      </c>
      <c r="K37" s="2">
        <v>1195</v>
      </c>
      <c r="L37" s="2">
        <v>568</v>
      </c>
      <c r="M37" s="60">
        <f t="shared" si="4"/>
        <v>1</v>
      </c>
    </row>
    <row r="38" spans="2:13" x14ac:dyDescent="0.15">
      <c r="B38" s="47" t="s">
        <v>35</v>
      </c>
      <c r="C38" s="2">
        <v>2830</v>
      </c>
      <c r="D38" s="2">
        <v>2784</v>
      </c>
      <c r="E38" s="2">
        <v>516</v>
      </c>
      <c r="F38" s="61">
        <f t="shared" si="3"/>
        <v>0.98374558303886928</v>
      </c>
      <c r="J38" s="2">
        <v>1195</v>
      </c>
      <c r="K38" s="2">
        <v>1195</v>
      </c>
      <c r="L38" s="2">
        <v>374</v>
      </c>
      <c r="M38" s="60">
        <f t="shared" si="4"/>
        <v>1</v>
      </c>
    </row>
    <row r="39" spans="2:13" x14ac:dyDescent="0.15">
      <c r="B39" s="47" t="s">
        <v>36</v>
      </c>
      <c r="C39" s="2">
        <v>4403</v>
      </c>
      <c r="D39" s="2">
        <v>4379</v>
      </c>
      <c r="E39" s="2">
        <v>348</v>
      </c>
      <c r="F39" s="61">
        <f t="shared" si="3"/>
        <v>0.99454917101975926</v>
      </c>
      <c r="J39" s="2">
        <v>2093</v>
      </c>
      <c r="K39" s="2">
        <v>2092</v>
      </c>
      <c r="L39" s="2">
        <v>170</v>
      </c>
      <c r="M39" s="60">
        <f t="shared" si="4"/>
        <v>0.99952221691352128</v>
      </c>
    </row>
    <row r="40" spans="2:13" x14ac:dyDescent="0.15">
      <c r="B40" s="47" t="s">
        <v>37</v>
      </c>
      <c r="C40" s="3">
        <f>SUM(C17:C39)</f>
        <v>50915</v>
      </c>
      <c r="D40" s="3">
        <f t="shared" ref="D40:L40" si="5">SUM(D17:D39)</f>
        <v>49920</v>
      </c>
      <c r="E40" s="3">
        <f t="shared" si="5"/>
        <v>9852</v>
      </c>
      <c r="F40" s="61">
        <f t="shared" si="3"/>
        <v>0.98045762545418835</v>
      </c>
      <c r="J40" s="3">
        <f t="shared" si="5"/>
        <v>19556</v>
      </c>
      <c r="K40" s="3">
        <f t="shared" si="5"/>
        <v>19364</v>
      </c>
      <c r="L40" s="3">
        <f t="shared" si="5"/>
        <v>6073</v>
      </c>
      <c r="M40" s="60">
        <f t="shared" si="4"/>
        <v>0.99018204131724274</v>
      </c>
    </row>
  </sheetData>
  <mergeCells count="14">
    <mergeCell ref="A15:B15"/>
    <mergeCell ref="G15:I15"/>
    <mergeCell ref="N15:P15"/>
    <mergeCell ref="A12:B12"/>
    <mergeCell ref="A4:B6"/>
    <mergeCell ref="C4:I4"/>
    <mergeCell ref="J4:P4"/>
    <mergeCell ref="C5:F5"/>
    <mergeCell ref="J5:M5"/>
    <mergeCell ref="A7:B7"/>
    <mergeCell ref="J10:L10"/>
    <mergeCell ref="A8:B8"/>
    <mergeCell ref="A9:A11"/>
    <mergeCell ref="C10:E10"/>
  </mergeCells>
  <phoneticPr fontId="3"/>
  <pageMargins left="0.5" right="0.18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O16" sqref="O16"/>
    </sheetView>
  </sheetViews>
  <sheetFormatPr defaultRowHeight="17.25" x14ac:dyDescent="0.15"/>
  <cols>
    <col min="1" max="1" width="3.75" style="52" customWidth="1"/>
    <col min="2" max="2" width="7.5" style="52" customWidth="1"/>
    <col min="3" max="7" width="10" style="52" customWidth="1"/>
    <col min="8" max="8" width="6.25" style="52" customWidth="1"/>
    <col min="9" max="9" width="3.75" style="52" customWidth="1"/>
    <col min="10" max="10" width="7.5" style="52" customWidth="1"/>
    <col min="11" max="15" width="10" style="52" customWidth="1"/>
    <col min="16" max="16384" width="9" style="52"/>
  </cols>
  <sheetData>
    <row r="1" spans="1:15" x14ac:dyDescent="0.15">
      <c r="A1" s="32" t="s">
        <v>46</v>
      </c>
      <c r="I1" s="32" t="s">
        <v>53</v>
      </c>
    </row>
    <row r="2" spans="1:15" x14ac:dyDescent="0.15">
      <c r="A2" s="53"/>
      <c r="B2" s="50" t="s">
        <v>47</v>
      </c>
      <c r="C2" s="50" t="s">
        <v>48</v>
      </c>
      <c r="D2" s="50" t="s">
        <v>49</v>
      </c>
      <c r="E2" s="50" t="s">
        <v>50</v>
      </c>
      <c r="F2" s="50" t="s">
        <v>51</v>
      </c>
      <c r="G2" s="51" t="s">
        <v>52</v>
      </c>
      <c r="I2" s="53"/>
      <c r="J2" s="50" t="s">
        <v>47</v>
      </c>
      <c r="K2" s="50" t="s">
        <v>48</v>
      </c>
      <c r="L2" s="50" t="s">
        <v>49</v>
      </c>
      <c r="M2" s="50" t="s">
        <v>50</v>
      </c>
      <c r="N2" s="50" t="s">
        <v>51</v>
      </c>
      <c r="O2" s="51" t="s">
        <v>52</v>
      </c>
    </row>
    <row r="3" spans="1:15" x14ac:dyDescent="0.15">
      <c r="A3" s="53">
        <v>1</v>
      </c>
      <c r="B3" s="54" t="str">
        <f>者!A2</f>
        <v>千代田</v>
      </c>
      <c r="C3" s="54">
        <f>者!B2</f>
        <v>245</v>
      </c>
      <c r="D3" s="54">
        <f>者!C2</f>
        <v>229</v>
      </c>
      <c r="E3" s="54">
        <f>者!D2</f>
        <v>102</v>
      </c>
      <c r="F3" s="55">
        <f>者!E2</f>
        <v>0.9346938775510204</v>
      </c>
      <c r="G3" s="56">
        <f>者!F2</f>
        <v>0.44541484716157204</v>
      </c>
      <c r="I3" s="53">
        <v>1</v>
      </c>
      <c r="J3" s="54" t="str">
        <f>児!A2</f>
        <v>千代田</v>
      </c>
      <c r="K3" s="54">
        <f>児!B2</f>
        <v>82</v>
      </c>
      <c r="L3" s="54">
        <f>児!C2</f>
        <v>82</v>
      </c>
      <c r="M3" s="54">
        <f>児!D2</f>
        <v>81</v>
      </c>
      <c r="N3" s="55">
        <f>児!E2</f>
        <v>1</v>
      </c>
      <c r="O3" s="56">
        <f>児!F2</f>
        <v>0.98780487804878048</v>
      </c>
    </row>
    <row r="4" spans="1:15" x14ac:dyDescent="0.15">
      <c r="A4" s="53">
        <v>2</v>
      </c>
      <c r="B4" s="54" t="str">
        <f>者!A3</f>
        <v>新宿</v>
      </c>
      <c r="C4" s="54">
        <f>者!B3</f>
        <v>1969</v>
      </c>
      <c r="D4" s="54">
        <f>者!C3</f>
        <v>1969</v>
      </c>
      <c r="E4" s="54">
        <f>者!D3</f>
        <v>819</v>
      </c>
      <c r="F4" s="55">
        <f>者!E3</f>
        <v>1</v>
      </c>
      <c r="G4" s="56">
        <f>者!F3</f>
        <v>0.41594718131030978</v>
      </c>
      <c r="I4" s="53">
        <v>2</v>
      </c>
      <c r="J4" s="54" t="str">
        <f>児!A3</f>
        <v>新宿</v>
      </c>
      <c r="K4" s="54">
        <f>児!B3</f>
        <v>575</v>
      </c>
      <c r="L4" s="54">
        <f>児!C3</f>
        <v>575</v>
      </c>
      <c r="M4" s="54">
        <f>児!D3</f>
        <v>544</v>
      </c>
      <c r="N4" s="55">
        <f>児!E3</f>
        <v>1</v>
      </c>
      <c r="O4" s="56">
        <f>児!F3</f>
        <v>0.94608695652173913</v>
      </c>
    </row>
    <row r="5" spans="1:15" x14ac:dyDescent="0.15">
      <c r="A5" s="53">
        <v>3</v>
      </c>
      <c r="B5" s="54" t="str">
        <f>者!A4</f>
        <v>足立</v>
      </c>
      <c r="C5" s="54">
        <f>者!B4</f>
        <v>5129</v>
      </c>
      <c r="D5" s="54">
        <f>者!C4</f>
        <v>5058</v>
      </c>
      <c r="E5" s="54">
        <f>者!D4</f>
        <v>1991</v>
      </c>
      <c r="F5" s="55">
        <f>者!E4</f>
        <v>0.9861571456424254</v>
      </c>
      <c r="G5" s="56">
        <f>者!F4</f>
        <v>0.39363384737050217</v>
      </c>
      <c r="I5" s="53">
        <v>3</v>
      </c>
      <c r="J5" s="54" t="str">
        <f>児!A4</f>
        <v>墨田</v>
      </c>
      <c r="K5" s="54">
        <f>児!B4</f>
        <v>1032</v>
      </c>
      <c r="L5" s="54">
        <f>児!C4</f>
        <v>1032</v>
      </c>
      <c r="M5" s="54">
        <f>児!D4</f>
        <v>910</v>
      </c>
      <c r="N5" s="55">
        <f>児!E4</f>
        <v>1</v>
      </c>
      <c r="O5" s="56">
        <f>児!F4</f>
        <v>0.88178294573643412</v>
      </c>
    </row>
    <row r="6" spans="1:15" x14ac:dyDescent="0.15">
      <c r="A6" s="53">
        <v>4</v>
      </c>
      <c r="B6" s="54" t="str">
        <f>者!A5</f>
        <v>文京</v>
      </c>
      <c r="C6" s="54">
        <f>者!B5</f>
        <v>974</v>
      </c>
      <c r="D6" s="54">
        <f>者!C5</f>
        <v>883</v>
      </c>
      <c r="E6" s="54">
        <f>者!D5</f>
        <v>352</v>
      </c>
      <c r="F6" s="55">
        <f>者!E5</f>
        <v>0.90657084188911707</v>
      </c>
      <c r="G6" s="56">
        <f>者!F5</f>
        <v>0.39864099660249153</v>
      </c>
      <c r="I6" s="53">
        <v>4</v>
      </c>
      <c r="J6" s="54" t="str">
        <f>児!A5</f>
        <v>台東</v>
      </c>
      <c r="K6" s="54">
        <f>児!B5</f>
        <v>323</v>
      </c>
      <c r="L6" s="54">
        <f>児!C5</f>
        <v>323</v>
      </c>
      <c r="M6" s="54">
        <f>児!D5</f>
        <v>214</v>
      </c>
      <c r="N6" s="55">
        <f>児!E5</f>
        <v>1</v>
      </c>
      <c r="O6" s="56">
        <f>児!F5</f>
        <v>0.66253869969040247</v>
      </c>
    </row>
    <row r="7" spans="1:15" x14ac:dyDescent="0.15">
      <c r="A7" s="53">
        <v>5</v>
      </c>
      <c r="B7" s="54" t="str">
        <f>者!A6</f>
        <v>台東</v>
      </c>
      <c r="C7" s="54">
        <f>者!B6</f>
        <v>975</v>
      </c>
      <c r="D7" s="54">
        <f>者!C6</f>
        <v>970</v>
      </c>
      <c r="E7" s="54">
        <f>者!D6</f>
        <v>358</v>
      </c>
      <c r="F7" s="55">
        <f>者!E6</f>
        <v>0.99487179487179489</v>
      </c>
      <c r="G7" s="56">
        <f>者!F6</f>
        <v>0.36907216494845363</v>
      </c>
      <c r="I7" s="53">
        <v>5</v>
      </c>
      <c r="J7" s="54" t="str">
        <f>児!A6</f>
        <v>大田</v>
      </c>
      <c r="K7" s="54">
        <f>児!B6</f>
        <v>1058</v>
      </c>
      <c r="L7" s="54">
        <f>児!C6</f>
        <v>1058</v>
      </c>
      <c r="M7" s="54">
        <f>児!D6</f>
        <v>681</v>
      </c>
      <c r="N7" s="55">
        <f>児!E6</f>
        <v>1</v>
      </c>
      <c r="O7" s="56">
        <f>児!F6</f>
        <v>0.64366729678638945</v>
      </c>
    </row>
    <row r="8" spans="1:15" x14ac:dyDescent="0.15">
      <c r="A8" s="53">
        <v>6</v>
      </c>
      <c r="B8" s="54" t="str">
        <f>者!A7</f>
        <v>北</v>
      </c>
      <c r="C8" s="54">
        <f>者!B7</f>
        <v>2439</v>
      </c>
      <c r="D8" s="54">
        <f>者!C7</f>
        <v>2374</v>
      </c>
      <c r="E8" s="54">
        <f>者!D7</f>
        <v>660</v>
      </c>
      <c r="F8" s="55">
        <f>者!E7</f>
        <v>0.973349733497335</v>
      </c>
      <c r="G8" s="56">
        <f>者!F7</f>
        <v>0.27801179443976409</v>
      </c>
      <c r="I8" s="53">
        <v>6</v>
      </c>
      <c r="J8" s="54" t="str">
        <f>児!A7</f>
        <v>足立</v>
      </c>
      <c r="K8" s="54">
        <f>児!B7</f>
        <v>1195</v>
      </c>
      <c r="L8" s="54">
        <f>児!C7</f>
        <v>1195</v>
      </c>
      <c r="M8" s="54">
        <f>児!D7</f>
        <v>568</v>
      </c>
      <c r="N8" s="55">
        <f>児!E7</f>
        <v>1</v>
      </c>
      <c r="O8" s="56">
        <f>児!F7</f>
        <v>0.47531380753138075</v>
      </c>
    </row>
    <row r="9" spans="1:15" x14ac:dyDescent="0.15">
      <c r="A9" s="53">
        <v>7</v>
      </c>
      <c r="B9" s="54" t="str">
        <f>者!A8</f>
        <v>世田谷</v>
      </c>
      <c r="C9" s="54">
        <f>者!B8</f>
        <v>4419</v>
      </c>
      <c r="D9" s="54">
        <f>者!C8</f>
        <v>4356</v>
      </c>
      <c r="E9" s="54">
        <f>者!D8</f>
        <v>1240</v>
      </c>
      <c r="F9" s="55">
        <f>者!E8</f>
        <v>0.98574338085539714</v>
      </c>
      <c r="G9" s="56">
        <f>者!F8</f>
        <v>0.2846648301193756</v>
      </c>
      <c r="I9" s="53">
        <v>7</v>
      </c>
      <c r="J9" s="54" t="str">
        <f>児!A8</f>
        <v>豊島</v>
      </c>
      <c r="K9" s="54">
        <f>児!B8</f>
        <v>363</v>
      </c>
      <c r="L9" s="54">
        <f>児!C8</f>
        <v>356</v>
      </c>
      <c r="M9" s="54">
        <f>児!D8</f>
        <v>164</v>
      </c>
      <c r="N9" s="55">
        <f>児!E8</f>
        <v>0.9807162534435262</v>
      </c>
      <c r="O9" s="56">
        <f>児!F8</f>
        <v>0.4606741573033708</v>
      </c>
    </row>
    <row r="10" spans="1:15" x14ac:dyDescent="0.15">
      <c r="A10" s="53">
        <v>8</v>
      </c>
      <c r="B10" s="54" t="str">
        <f>者!A9</f>
        <v>板橋</v>
      </c>
      <c r="C10" s="54">
        <f>者!B9</f>
        <v>3248</v>
      </c>
      <c r="D10" s="54">
        <f>者!C9</f>
        <v>3136</v>
      </c>
      <c r="E10" s="54">
        <f>者!D9</f>
        <v>735</v>
      </c>
      <c r="F10" s="55">
        <f>者!E9</f>
        <v>0.96551724137931039</v>
      </c>
      <c r="G10" s="56">
        <f>者!F9</f>
        <v>0.234375</v>
      </c>
      <c r="I10" s="53">
        <v>8</v>
      </c>
      <c r="J10" s="54" t="str">
        <f>児!A9</f>
        <v>板橋</v>
      </c>
      <c r="K10" s="54">
        <f>児!B9</f>
        <v>801</v>
      </c>
      <c r="L10" s="54">
        <f>児!C9</f>
        <v>795</v>
      </c>
      <c r="M10" s="54">
        <f>児!D9</f>
        <v>298</v>
      </c>
      <c r="N10" s="55">
        <f>児!E9</f>
        <v>0.99250936329588013</v>
      </c>
      <c r="O10" s="56">
        <f>児!F9</f>
        <v>0.37484276729559746</v>
      </c>
    </row>
    <row r="11" spans="1:15" x14ac:dyDescent="0.15">
      <c r="A11" s="53">
        <v>9</v>
      </c>
      <c r="B11" s="54" t="str">
        <f>者!A10</f>
        <v>豊島</v>
      </c>
      <c r="C11" s="54">
        <f>者!B10</f>
        <v>1144</v>
      </c>
      <c r="D11" s="54">
        <f>者!C10</f>
        <v>1092</v>
      </c>
      <c r="E11" s="54">
        <f>者!D10</f>
        <v>261</v>
      </c>
      <c r="F11" s="55">
        <f>者!E10</f>
        <v>0.95454545454545459</v>
      </c>
      <c r="G11" s="56">
        <f>者!F10</f>
        <v>0.23901098901098902</v>
      </c>
      <c r="I11" s="53">
        <v>9</v>
      </c>
      <c r="J11" s="54" t="str">
        <f>児!A10</f>
        <v>中野</v>
      </c>
      <c r="K11" s="54">
        <f>児!B10</f>
        <v>673</v>
      </c>
      <c r="L11" s="54">
        <f>児!C10</f>
        <v>673</v>
      </c>
      <c r="M11" s="54">
        <f>児!D10</f>
        <v>256</v>
      </c>
      <c r="N11" s="55">
        <f>児!E10</f>
        <v>1</v>
      </c>
      <c r="O11" s="56">
        <f>児!F10</f>
        <v>0.38038632986627041</v>
      </c>
    </row>
    <row r="12" spans="1:15" x14ac:dyDescent="0.15">
      <c r="A12" s="53">
        <v>10</v>
      </c>
      <c r="B12" s="54" t="str">
        <f>者!A11</f>
        <v>江東</v>
      </c>
      <c r="C12" s="54">
        <f>者!B11</f>
        <v>2939</v>
      </c>
      <c r="D12" s="54">
        <f>者!C11</f>
        <v>2939</v>
      </c>
      <c r="E12" s="54">
        <f>者!D11</f>
        <v>874</v>
      </c>
      <c r="F12" s="55">
        <f>者!E11</f>
        <v>1</v>
      </c>
      <c r="G12" s="56">
        <f>者!F11</f>
        <v>0.29738006124532151</v>
      </c>
      <c r="I12" s="53">
        <v>10</v>
      </c>
      <c r="J12" s="54" t="str">
        <f>児!A11</f>
        <v>北</v>
      </c>
      <c r="K12" s="54">
        <f>児!B11</f>
        <v>522</v>
      </c>
      <c r="L12" s="54">
        <f>児!C11</f>
        <v>522</v>
      </c>
      <c r="M12" s="54">
        <f>児!D11</f>
        <v>185</v>
      </c>
      <c r="N12" s="55">
        <f>児!E11</f>
        <v>1</v>
      </c>
      <c r="O12" s="56">
        <f>児!F11</f>
        <v>0.35440613026819923</v>
      </c>
    </row>
    <row r="13" spans="1:15" x14ac:dyDescent="0.15">
      <c r="A13" s="53">
        <v>11</v>
      </c>
      <c r="B13" s="54" t="str">
        <f>者!A12</f>
        <v>合計</v>
      </c>
      <c r="C13" s="54">
        <f>者!B12</f>
        <v>50915</v>
      </c>
      <c r="D13" s="54">
        <f>者!C12</f>
        <v>49920</v>
      </c>
      <c r="E13" s="54">
        <f>者!D12</f>
        <v>9852</v>
      </c>
      <c r="F13" s="55">
        <f>者!E12</f>
        <v>0.98045762545418835</v>
      </c>
      <c r="G13" s="56">
        <f>者!F12</f>
        <v>0.19735576923076922</v>
      </c>
      <c r="I13" s="53">
        <v>11</v>
      </c>
      <c r="J13" s="54" t="str">
        <f>児!A12</f>
        <v>文京</v>
      </c>
      <c r="K13" s="54">
        <f>児!B12</f>
        <v>443</v>
      </c>
      <c r="L13" s="54">
        <f>児!C12</f>
        <v>443</v>
      </c>
      <c r="M13" s="54">
        <f>児!D12</f>
        <v>166</v>
      </c>
      <c r="N13" s="55">
        <f>児!E12</f>
        <v>1</v>
      </c>
      <c r="O13" s="56">
        <f>児!F12</f>
        <v>0.37471783295711059</v>
      </c>
    </row>
    <row r="14" spans="1:15" x14ac:dyDescent="0.15">
      <c r="A14" s="53">
        <v>12</v>
      </c>
      <c r="B14" s="54" t="str">
        <f>者!A13</f>
        <v>葛飾</v>
      </c>
      <c r="C14" s="54">
        <f>者!B13</f>
        <v>2830</v>
      </c>
      <c r="D14" s="54">
        <f>者!C13</f>
        <v>2784</v>
      </c>
      <c r="E14" s="54">
        <f>者!D13</f>
        <v>516</v>
      </c>
      <c r="F14" s="55">
        <f>者!E13</f>
        <v>0.98374558303886928</v>
      </c>
      <c r="G14" s="56">
        <f>者!F13</f>
        <v>0.18534482758620691</v>
      </c>
      <c r="I14" s="53">
        <v>12</v>
      </c>
      <c r="J14" s="54" t="str">
        <f>児!A13</f>
        <v>葛飾</v>
      </c>
      <c r="K14" s="54">
        <f>児!B13</f>
        <v>1195</v>
      </c>
      <c r="L14" s="54">
        <f>児!C13</f>
        <v>1195</v>
      </c>
      <c r="M14" s="54">
        <f>児!D13</f>
        <v>374</v>
      </c>
      <c r="N14" s="55">
        <f>児!E13</f>
        <v>1</v>
      </c>
      <c r="O14" s="56">
        <f>児!F13</f>
        <v>0.3129707112970711</v>
      </c>
    </row>
    <row r="15" spans="1:15" x14ac:dyDescent="0.15">
      <c r="A15" s="53">
        <v>13</v>
      </c>
      <c r="B15" s="54" t="str">
        <f>者!A14</f>
        <v>大田</v>
      </c>
      <c r="C15" s="54">
        <f>者!B14</f>
        <v>3556</v>
      </c>
      <c r="D15" s="54">
        <f>者!C14</f>
        <v>3552</v>
      </c>
      <c r="E15" s="54">
        <f>者!D14</f>
        <v>557</v>
      </c>
      <c r="F15" s="55">
        <f>者!E14</f>
        <v>0.99887514060742411</v>
      </c>
      <c r="G15" s="56">
        <f>者!F14</f>
        <v>0.15681306306306306</v>
      </c>
      <c r="I15" s="53">
        <v>13</v>
      </c>
      <c r="J15" s="54" t="str">
        <f>児!A14</f>
        <v>世田谷</v>
      </c>
      <c r="K15" s="54">
        <f>児!B14</f>
        <v>2216</v>
      </c>
      <c r="L15" s="54">
        <f>児!C14</f>
        <v>2216</v>
      </c>
      <c r="M15" s="54">
        <f>児!D14</f>
        <v>748</v>
      </c>
      <c r="N15" s="55">
        <f>児!E14</f>
        <v>1</v>
      </c>
      <c r="O15" s="56">
        <f>児!F14</f>
        <v>0.33754512635379064</v>
      </c>
    </row>
    <row r="16" spans="1:15" x14ac:dyDescent="0.15">
      <c r="A16" s="53">
        <v>14</v>
      </c>
      <c r="B16" s="54" t="str">
        <f>者!A15</f>
        <v>中野</v>
      </c>
      <c r="C16" s="54">
        <f>者!B15</f>
        <v>1713</v>
      </c>
      <c r="D16" s="54">
        <f>者!C15</f>
        <v>1622</v>
      </c>
      <c r="E16" s="54">
        <f>者!D15</f>
        <v>196</v>
      </c>
      <c r="F16" s="55">
        <f>者!E15</f>
        <v>0.94687682428488029</v>
      </c>
      <c r="G16" s="56">
        <f>者!F15</f>
        <v>0.12083847102342787</v>
      </c>
      <c r="I16" s="53">
        <v>14</v>
      </c>
      <c r="J16" s="54" t="str">
        <f>児!A15</f>
        <v>合計</v>
      </c>
      <c r="K16" s="54">
        <f>児!B15</f>
        <v>19556</v>
      </c>
      <c r="L16" s="54">
        <f>児!C15</f>
        <v>19364</v>
      </c>
      <c r="M16" s="54">
        <f>児!D15</f>
        <v>6073</v>
      </c>
      <c r="N16" s="55">
        <f>児!E15</f>
        <v>0.99018204131724274</v>
      </c>
      <c r="O16" s="56">
        <f>児!F15</f>
        <v>0.31362321834331752</v>
      </c>
    </row>
    <row r="17" spans="1:15" x14ac:dyDescent="0.15">
      <c r="A17" s="53">
        <v>15</v>
      </c>
      <c r="B17" s="54" t="str">
        <f>者!A16</f>
        <v>練馬</v>
      </c>
      <c r="C17" s="54">
        <f>者!B16</f>
        <v>4438</v>
      </c>
      <c r="D17" s="54">
        <f>者!C16</f>
        <v>4389</v>
      </c>
      <c r="E17" s="54">
        <f>者!D16</f>
        <v>495</v>
      </c>
      <c r="F17" s="55">
        <f>者!E16</f>
        <v>0.98895899053627756</v>
      </c>
      <c r="G17" s="56">
        <f>者!F16</f>
        <v>0.11278195488721804</v>
      </c>
      <c r="I17" s="53">
        <v>15</v>
      </c>
      <c r="J17" s="54" t="str">
        <f>児!A16</f>
        <v>江東</v>
      </c>
      <c r="K17" s="54">
        <f>児!B16</f>
        <v>1460</v>
      </c>
      <c r="L17" s="54">
        <f>児!C16</f>
        <v>1460</v>
      </c>
      <c r="M17" s="54">
        <f>児!D16</f>
        <v>418</v>
      </c>
      <c r="N17" s="55">
        <f>児!E16</f>
        <v>1</v>
      </c>
      <c r="O17" s="56">
        <f>児!F16</f>
        <v>0.28630136986301369</v>
      </c>
    </row>
    <row r="18" spans="1:15" x14ac:dyDescent="0.15">
      <c r="A18" s="53">
        <v>16</v>
      </c>
      <c r="B18" s="54" t="str">
        <f>者!A17</f>
        <v>渋谷</v>
      </c>
      <c r="C18" s="54">
        <f>者!B17</f>
        <v>872</v>
      </c>
      <c r="D18" s="54">
        <f>者!C17</f>
        <v>750</v>
      </c>
      <c r="E18" s="54">
        <f>者!D17</f>
        <v>91</v>
      </c>
      <c r="F18" s="55">
        <f>者!E17</f>
        <v>0.86009174311926606</v>
      </c>
      <c r="G18" s="56">
        <f>者!F17</f>
        <v>0.12133333333333333</v>
      </c>
      <c r="I18" s="53">
        <v>16</v>
      </c>
      <c r="J18" s="54" t="str">
        <f>児!A17</f>
        <v>渋谷</v>
      </c>
      <c r="K18" s="54">
        <f>児!B17</f>
        <v>341</v>
      </c>
      <c r="L18" s="54">
        <f>児!C17</f>
        <v>323</v>
      </c>
      <c r="M18" s="54">
        <f>児!D17</f>
        <v>86</v>
      </c>
      <c r="N18" s="55">
        <f>児!E17</f>
        <v>0.94721407624633436</v>
      </c>
      <c r="O18" s="56">
        <f>児!F17</f>
        <v>0.26625386996904027</v>
      </c>
    </row>
    <row r="19" spans="1:15" x14ac:dyDescent="0.15">
      <c r="A19" s="53">
        <v>17</v>
      </c>
      <c r="B19" s="54" t="str">
        <f>者!A18</f>
        <v>江戸川</v>
      </c>
      <c r="C19" s="54">
        <f>者!B18</f>
        <v>4403</v>
      </c>
      <c r="D19" s="54">
        <f>者!C18</f>
        <v>4379</v>
      </c>
      <c r="E19" s="54">
        <f>者!D18</f>
        <v>348</v>
      </c>
      <c r="F19" s="55">
        <f>者!E18</f>
        <v>0.99454917101975926</v>
      </c>
      <c r="G19" s="56">
        <f>者!F18</f>
        <v>7.9470198675496692E-2</v>
      </c>
      <c r="I19" s="53">
        <v>17</v>
      </c>
      <c r="J19" s="54" t="str">
        <f>児!A18</f>
        <v>港</v>
      </c>
      <c r="K19" s="54">
        <f>児!B18</f>
        <v>317</v>
      </c>
      <c r="L19" s="54">
        <f>児!C18</f>
        <v>315</v>
      </c>
      <c r="M19" s="54">
        <f>児!D18</f>
        <v>58</v>
      </c>
      <c r="N19" s="55">
        <f>児!E18</f>
        <v>0.99369085173501581</v>
      </c>
      <c r="O19" s="56">
        <f>児!F18</f>
        <v>0.18412698412698414</v>
      </c>
    </row>
    <row r="20" spans="1:15" x14ac:dyDescent="0.15">
      <c r="A20" s="53">
        <v>18</v>
      </c>
      <c r="B20" s="54" t="str">
        <f>者!A19</f>
        <v>目黒</v>
      </c>
      <c r="C20" s="54">
        <f>者!B19</f>
        <v>1109</v>
      </c>
      <c r="D20" s="54">
        <f>者!C19</f>
        <v>1013</v>
      </c>
      <c r="E20" s="54">
        <f>者!D19</f>
        <v>60</v>
      </c>
      <c r="F20" s="55">
        <f>者!E19</f>
        <v>0.91343552750225432</v>
      </c>
      <c r="G20" s="56">
        <f>者!F19</f>
        <v>5.9230009871668314E-2</v>
      </c>
      <c r="I20" s="53">
        <v>18</v>
      </c>
      <c r="J20" s="54" t="str">
        <f>児!A19</f>
        <v>目黒</v>
      </c>
      <c r="K20" s="54">
        <f>児!B19</f>
        <v>461</v>
      </c>
      <c r="L20" s="54">
        <f>児!C19</f>
        <v>461</v>
      </c>
      <c r="M20" s="54">
        <f>児!D19</f>
        <v>81</v>
      </c>
      <c r="N20" s="55">
        <f>児!E19</f>
        <v>1</v>
      </c>
      <c r="O20" s="56">
        <f>児!F19</f>
        <v>0.175704989154013</v>
      </c>
    </row>
    <row r="21" spans="1:15" x14ac:dyDescent="0.15">
      <c r="A21" s="53">
        <v>19</v>
      </c>
      <c r="B21" s="54" t="str">
        <f>者!A20</f>
        <v>荒川</v>
      </c>
      <c r="C21" s="54">
        <f>者!B20</f>
        <v>1209</v>
      </c>
      <c r="D21" s="54">
        <f>者!C20</f>
        <v>1209</v>
      </c>
      <c r="E21" s="54">
        <f>者!D20</f>
        <v>51</v>
      </c>
      <c r="F21" s="55">
        <f>者!E20</f>
        <v>1</v>
      </c>
      <c r="G21" s="56">
        <f>者!F20</f>
        <v>4.2183622828784122E-2</v>
      </c>
      <c r="I21" s="53">
        <v>19</v>
      </c>
      <c r="J21" s="54" t="str">
        <f>児!A20</f>
        <v>江戸川</v>
      </c>
      <c r="K21" s="54">
        <f>児!B20</f>
        <v>2093</v>
      </c>
      <c r="L21" s="54">
        <f>児!C20</f>
        <v>2092</v>
      </c>
      <c r="M21" s="54">
        <f>児!D20</f>
        <v>170</v>
      </c>
      <c r="N21" s="55">
        <f>児!E20</f>
        <v>0.99952221691352128</v>
      </c>
      <c r="O21" s="56">
        <f>児!F20</f>
        <v>8.1261950286806883E-2</v>
      </c>
    </row>
    <row r="22" spans="1:15" x14ac:dyDescent="0.15">
      <c r="A22" s="53">
        <v>20</v>
      </c>
      <c r="B22" s="54" t="str">
        <f>者!A21</f>
        <v>墨田</v>
      </c>
      <c r="C22" s="54">
        <f>者!B21</f>
        <v>1628</v>
      </c>
      <c r="D22" s="54">
        <f>者!C21</f>
        <v>1628</v>
      </c>
      <c r="E22" s="54">
        <f>者!D21</f>
        <v>100</v>
      </c>
      <c r="F22" s="55">
        <f>者!E21</f>
        <v>1</v>
      </c>
      <c r="G22" s="56">
        <f>者!F21</f>
        <v>6.1425061425061427E-2</v>
      </c>
      <c r="I22" s="53">
        <v>20</v>
      </c>
      <c r="J22" s="54" t="str">
        <f>児!A21</f>
        <v>中央</v>
      </c>
      <c r="K22" s="54">
        <f>児!B21</f>
        <v>210</v>
      </c>
      <c r="L22" s="54">
        <f>児!C21</f>
        <v>210</v>
      </c>
      <c r="M22" s="54">
        <f>児!D21</f>
        <v>8</v>
      </c>
      <c r="N22" s="55">
        <f>児!E21</f>
        <v>1</v>
      </c>
      <c r="O22" s="56">
        <f>児!F21</f>
        <v>3.8095238095238099E-2</v>
      </c>
    </row>
    <row r="23" spans="1:15" x14ac:dyDescent="0.15">
      <c r="A23" s="53">
        <v>21</v>
      </c>
      <c r="B23" s="54" t="str">
        <f>者!A22</f>
        <v>港</v>
      </c>
      <c r="C23" s="54">
        <f>者!B22</f>
        <v>1071</v>
      </c>
      <c r="D23" s="54">
        <f>者!C22</f>
        <v>1053</v>
      </c>
      <c r="E23" s="54">
        <f>者!D22</f>
        <v>37</v>
      </c>
      <c r="F23" s="55">
        <f>者!E22</f>
        <v>0.98319327731092432</v>
      </c>
      <c r="G23" s="56">
        <f>者!F22</f>
        <v>3.5137701804368468E-2</v>
      </c>
      <c r="I23" s="53">
        <v>21</v>
      </c>
      <c r="J23" s="54" t="str">
        <f>児!A22</f>
        <v>練馬</v>
      </c>
      <c r="K23" s="54">
        <f>児!B22</f>
        <v>1833</v>
      </c>
      <c r="L23" s="54">
        <f>児!C22</f>
        <v>1833</v>
      </c>
      <c r="M23" s="54">
        <f>児!D22</f>
        <v>59</v>
      </c>
      <c r="N23" s="55">
        <f>児!E22</f>
        <v>1</v>
      </c>
      <c r="O23" s="56">
        <f>児!F22</f>
        <v>3.2187670485542823E-2</v>
      </c>
    </row>
    <row r="24" spans="1:15" x14ac:dyDescent="0.15">
      <c r="A24" s="53">
        <v>22</v>
      </c>
      <c r="B24" s="54" t="str">
        <f>者!A23</f>
        <v>中央</v>
      </c>
      <c r="C24" s="54">
        <f>者!B23</f>
        <v>506</v>
      </c>
      <c r="D24" s="54">
        <f>者!C23</f>
        <v>506</v>
      </c>
      <c r="E24" s="54">
        <f>者!D23</f>
        <v>2</v>
      </c>
      <c r="F24" s="55">
        <f>者!E23</f>
        <v>1</v>
      </c>
      <c r="G24" s="56">
        <f>者!F23</f>
        <v>3.952569169960474E-3</v>
      </c>
      <c r="I24" s="53">
        <v>22</v>
      </c>
      <c r="J24" s="54" t="str">
        <f>児!A23</f>
        <v>荒川</v>
      </c>
      <c r="K24" s="54">
        <f>児!B23</f>
        <v>388</v>
      </c>
      <c r="L24" s="54">
        <f>児!C23</f>
        <v>388</v>
      </c>
      <c r="M24" s="54">
        <f>児!D23</f>
        <v>4</v>
      </c>
      <c r="N24" s="55">
        <f>児!E23</f>
        <v>1</v>
      </c>
      <c r="O24" s="56">
        <f>児!F23</f>
        <v>1.0309278350515464E-2</v>
      </c>
    </row>
    <row r="25" spans="1:15" x14ac:dyDescent="0.15">
      <c r="A25" s="53">
        <v>23</v>
      </c>
      <c r="B25" s="54" t="str">
        <f>者!A24</f>
        <v>品川</v>
      </c>
      <c r="C25" s="54">
        <f>者!B24</f>
        <v>1423</v>
      </c>
      <c r="D25" s="54">
        <f>者!C24</f>
        <v>1397</v>
      </c>
      <c r="E25" s="54">
        <f>者!D24</f>
        <v>5</v>
      </c>
      <c r="F25" s="55">
        <f>者!E24</f>
        <v>0.98172874209416727</v>
      </c>
      <c r="G25" s="56">
        <f>者!F24</f>
        <v>3.5790980672870437E-3</v>
      </c>
      <c r="I25" s="53">
        <v>23</v>
      </c>
      <c r="J25" s="54" t="str">
        <f>児!A24</f>
        <v>品川</v>
      </c>
      <c r="K25" s="54">
        <f>児!B24</f>
        <v>564</v>
      </c>
      <c r="L25" s="54">
        <f>児!C24</f>
        <v>406</v>
      </c>
      <c r="M25" s="54">
        <f>児!D24</f>
        <v>0</v>
      </c>
      <c r="N25" s="55">
        <f>児!E24</f>
        <v>0.71985815602836878</v>
      </c>
      <c r="O25" s="56">
        <f>児!F24</f>
        <v>0</v>
      </c>
    </row>
    <row r="26" spans="1:15" x14ac:dyDescent="0.15">
      <c r="A26" s="53">
        <v>24</v>
      </c>
      <c r="B26" s="54" t="str">
        <f>者!A25</f>
        <v>杉並</v>
      </c>
      <c r="C26" s="54">
        <f>者!B25</f>
        <v>2676</v>
      </c>
      <c r="D26" s="54">
        <f>者!C25</f>
        <v>2632</v>
      </c>
      <c r="E26" s="54">
        <f>者!D25</f>
        <v>2</v>
      </c>
      <c r="F26" s="55">
        <f>者!E25</f>
        <v>0.98355754857997013</v>
      </c>
      <c r="G26" s="56">
        <f>者!F25</f>
        <v>7.5987841945288754E-4</v>
      </c>
      <c r="I26" s="53">
        <v>24</v>
      </c>
      <c r="J26" s="54" t="str">
        <f>児!A25</f>
        <v>杉並</v>
      </c>
      <c r="K26" s="54">
        <f>児!B25</f>
        <v>1411</v>
      </c>
      <c r="L26" s="54">
        <f>児!C25</f>
        <v>1411</v>
      </c>
      <c r="M26" s="54">
        <f>児!D25</f>
        <v>0</v>
      </c>
      <c r="N26" s="55">
        <f>児!E25</f>
        <v>1</v>
      </c>
      <c r="O26" s="56">
        <f>児!F25</f>
        <v>0</v>
      </c>
    </row>
  </sheetData>
  <phoneticPr fontId="8"/>
  <printOptions horizontalCentered="1"/>
  <pageMargins left="0.59055118110236227" right="0.59055118110236227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B2" sqref="B2"/>
    </sheetView>
  </sheetViews>
  <sheetFormatPr defaultRowHeight="13.5" x14ac:dyDescent="0.15"/>
  <sheetData>
    <row r="1" spans="1:6" x14ac:dyDescent="0.15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</row>
    <row r="2" spans="1:6" x14ac:dyDescent="0.15">
      <c r="A2" t="str">
        <f>H29.9末!B17</f>
        <v>千代田</v>
      </c>
      <c r="B2" s="49">
        <f>H29.9末!C17</f>
        <v>245</v>
      </c>
      <c r="C2" s="49">
        <f>H29.9末!D17</f>
        <v>229</v>
      </c>
      <c r="D2" s="49">
        <f>H29.9末!E17</f>
        <v>102</v>
      </c>
      <c r="E2" s="48">
        <f>H29.9末!F17</f>
        <v>0.9346938775510204</v>
      </c>
      <c r="F2" s="48">
        <f t="shared" ref="F2:F25" si="0">D2/C2</f>
        <v>0.44541484716157204</v>
      </c>
    </row>
    <row r="3" spans="1:6" x14ac:dyDescent="0.15">
      <c r="A3" t="str">
        <f>H29.9末!B20</f>
        <v>新宿</v>
      </c>
      <c r="B3" s="49">
        <f>H29.9末!C20</f>
        <v>1969</v>
      </c>
      <c r="C3" s="49">
        <f>H29.9末!D20</f>
        <v>1969</v>
      </c>
      <c r="D3" s="49">
        <f>H29.9末!E20</f>
        <v>819</v>
      </c>
      <c r="E3" s="48">
        <f>H29.9末!F20</f>
        <v>1</v>
      </c>
      <c r="F3" s="48">
        <f t="shared" si="0"/>
        <v>0.41594718131030978</v>
      </c>
    </row>
    <row r="4" spans="1:6" x14ac:dyDescent="0.15">
      <c r="A4" t="str">
        <f>H29.9末!B37</f>
        <v>足立</v>
      </c>
      <c r="B4" s="49">
        <f>H29.9末!C37</f>
        <v>5129</v>
      </c>
      <c r="C4" s="49">
        <f>H29.9末!D37</f>
        <v>5058</v>
      </c>
      <c r="D4" s="49">
        <f>H29.9末!E37</f>
        <v>1991</v>
      </c>
      <c r="E4" s="48">
        <f>H29.9末!F37</f>
        <v>0.9861571456424254</v>
      </c>
      <c r="F4" s="48">
        <f t="shared" si="0"/>
        <v>0.39363384737050217</v>
      </c>
    </row>
    <row r="5" spans="1:6" x14ac:dyDescent="0.15">
      <c r="A5" t="str">
        <f>H29.9末!B21</f>
        <v>文京</v>
      </c>
      <c r="B5" s="49">
        <f>H29.9末!C21</f>
        <v>974</v>
      </c>
      <c r="C5" s="49">
        <f>H29.9末!D21</f>
        <v>883</v>
      </c>
      <c r="D5" s="49">
        <f>H29.9末!E21</f>
        <v>352</v>
      </c>
      <c r="E5" s="48">
        <f>H29.9末!F21</f>
        <v>0.90657084188911707</v>
      </c>
      <c r="F5" s="48">
        <f t="shared" si="0"/>
        <v>0.39864099660249153</v>
      </c>
    </row>
    <row r="6" spans="1:6" x14ac:dyDescent="0.15">
      <c r="A6" t="str">
        <f>H29.9末!B22</f>
        <v>台東</v>
      </c>
      <c r="B6" s="49">
        <f>H29.9末!C22</f>
        <v>975</v>
      </c>
      <c r="C6" s="49">
        <f>H29.9末!D22</f>
        <v>970</v>
      </c>
      <c r="D6" s="49">
        <f>H29.9末!E22</f>
        <v>358</v>
      </c>
      <c r="E6" s="48">
        <f>H29.9末!F22</f>
        <v>0.99487179487179489</v>
      </c>
      <c r="F6" s="48">
        <f t="shared" si="0"/>
        <v>0.36907216494845363</v>
      </c>
    </row>
    <row r="7" spans="1:6" x14ac:dyDescent="0.15">
      <c r="A7" t="str">
        <f>H29.9末!B33</f>
        <v>北</v>
      </c>
      <c r="B7" s="49">
        <f>H29.9末!C33</f>
        <v>2439</v>
      </c>
      <c r="C7" s="49">
        <f>H29.9末!D33</f>
        <v>2374</v>
      </c>
      <c r="D7" s="49">
        <f>H29.9末!E33</f>
        <v>660</v>
      </c>
      <c r="E7" s="48">
        <f>H29.9末!F33</f>
        <v>0.973349733497335</v>
      </c>
      <c r="F7" s="48">
        <f t="shared" si="0"/>
        <v>0.27801179443976409</v>
      </c>
    </row>
    <row r="8" spans="1:6" x14ac:dyDescent="0.15">
      <c r="A8" t="str">
        <f>H29.9末!B28</f>
        <v>世田谷</v>
      </c>
      <c r="B8" s="49">
        <f>H29.9末!C28</f>
        <v>4419</v>
      </c>
      <c r="C8" s="49">
        <f>H29.9末!D28</f>
        <v>4356</v>
      </c>
      <c r="D8" s="49">
        <f>H29.9末!E28</f>
        <v>1240</v>
      </c>
      <c r="E8" s="48">
        <f>H29.9末!F28</f>
        <v>0.98574338085539714</v>
      </c>
      <c r="F8" s="48">
        <f t="shared" si="0"/>
        <v>0.2846648301193756</v>
      </c>
    </row>
    <row r="9" spans="1:6" x14ac:dyDescent="0.15">
      <c r="A9" t="str">
        <f>H29.9末!B35</f>
        <v>板橋</v>
      </c>
      <c r="B9" s="49">
        <f>H29.9末!C35</f>
        <v>3248</v>
      </c>
      <c r="C9" s="49">
        <f>H29.9末!D35</f>
        <v>3136</v>
      </c>
      <c r="D9" s="49">
        <f>H29.9末!E35</f>
        <v>735</v>
      </c>
      <c r="E9" s="48">
        <f>H29.9末!F35</f>
        <v>0.96551724137931039</v>
      </c>
      <c r="F9" s="48">
        <f t="shared" si="0"/>
        <v>0.234375</v>
      </c>
    </row>
    <row r="10" spans="1:6" x14ac:dyDescent="0.15">
      <c r="A10" t="str">
        <f>H29.9末!B32</f>
        <v>豊島</v>
      </c>
      <c r="B10" s="49">
        <f>H29.9末!C32</f>
        <v>1144</v>
      </c>
      <c r="C10" s="49">
        <f>H29.9末!D32</f>
        <v>1092</v>
      </c>
      <c r="D10" s="49">
        <f>H29.9末!E32</f>
        <v>261</v>
      </c>
      <c r="E10" s="48">
        <f>H29.9末!F32</f>
        <v>0.95454545454545459</v>
      </c>
      <c r="F10" s="48">
        <f t="shared" si="0"/>
        <v>0.23901098901098902</v>
      </c>
    </row>
    <row r="11" spans="1:6" x14ac:dyDescent="0.15">
      <c r="A11" t="str">
        <f>H29.9末!B24</f>
        <v>江東</v>
      </c>
      <c r="B11" s="49">
        <f>H29.9末!C24</f>
        <v>2939</v>
      </c>
      <c r="C11" s="49">
        <f>H29.9末!D24</f>
        <v>2939</v>
      </c>
      <c r="D11" s="49">
        <f>H29.9末!E24</f>
        <v>874</v>
      </c>
      <c r="E11" s="48">
        <f>H29.9末!F24</f>
        <v>1</v>
      </c>
      <c r="F11" s="48">
        <f t="shared" si="0"/>
        <v>0.29738006124532151</v>
      </c>
    </row>
    <row r="12" spans="1:6" x14ac:dyDescent="0.15">
      <c r="A12" t="str">
        <f>H29.9末!B40</f>
        <v>合計</v>
      </c>
      <c r="B12" s="49">
        <f>H29.9末!C40</f>
        <v>50915</v>
      </c>
      <c r="C12" s="49">
        <f>H29.9末!D40</f>
        <v>49920</v>
      </c>
      <c r="D12" s="49">
        <f>H29.9末!E40</f>
        <v>9852</v>
      </c>
      <c r="E12" s="48">
        <f>H29.9末!F40</f>
        <v>0.98045762545418835</v>
      </c>
      <c r="F12" s="48">
        <f t="shared" si="0"/>
        <v>0.19735576923076922</v>
      </c>
    </row>
    <row r="13" spans="1:6" x14ac:dyDescent="0.15">
      <c r="A13" t="str">
        <f>H29.9末!B38</f>
        <v>葛飾</v>
      </c>
      <c r="B13" s="49">
        <f>H29.9末!C38</f>
        <v>2830</v>
      </c>
      <c r="C13" s="49">
        <f>H29.9末!D38</f>
        <v>2784</v>
      </c>
      <c r="D13" s="49">
        <f>H29.9末!E38</f>
        <v>516</v>
      </c>
      <c r="E13" s="48">
        <f>H29.9末!F38</f>
        <v>0.98374558303886928</v>
      </c>
      <c r="F13" s="48">
        <f t="shared" si="0"/>
        <v>0.18534482758620691</v>
      </c>
    </row>
    <row r="14" spans="1:6" x14ac:dyDescent="0.15">
      <c r="A14" t="str">
        <f>H29.9末!B27</f>
        <v>大田</v>
      </c>
      <c r="B14" s="49">
        <f>H29.9末!C27</f>
        <v>3556</v>
      </c>
      <c r="C14" s="49">
        <f>H29.9末!D27</f>
        <v>3552</v>
      </c>
      <c r="D14" s="49">
        <f>H29.9末!E27</f>
        <v>557</v>
      </c>
      <c r="E14" s="48">
        <f>H29.9末!F27</f>
        <v>0.99887514060742411</v>
      </c>
      <c r="F14" s="48">
        <f t="shared" si="0"/>
        <v>0.15681306306306306</v>
      </c>
    </row>
    <row r="15" spans="1:6" x14ac:dyDescent="0.15">
      <c r="A15" t="str">
        <f>H29.9末!B30</f>
        <v>中野</v>
      </c>
      <c r="B15" s="49">
        <f>H29.9末!C30</f>
        <v>1713</v>
      </c>
      <c r="C15" s="49">
        <f>H29.9末!D30</f>
        <v>1622</v>
      </c>
      <c r="D15" s="49">
        <f>H29.9末!E30</f>
        <v>196</v>
      </c>
      <c r="E15" s="48">
        <f>H29.9末!F30</f>
        <v>0.94687682428488029</v>
      </c>
      <c r="F15" s="48">
        <f t="shared" si="0"/>
        <v>0.12083847102342787</v>
      </c>
    </row>
    <row r="16" spans="1:6" x14ac:dyDescent="0.15">
      <c r="A16" t="str">
        <f>H29.9末!B36</f>
        <v>練馬</v>
      </c>
      <c r="B16" s="49">
        <f>H29.9末!C36</f>
        <v>4438</v>
      </c>
      <c r="C16" s="49">
        <f>H29.9末!D36</f>
        <v>4389</v>
      </c>
      <c r="D16" s="49">
        <f>H29.9末!E36</f>
        <v>495</v>
      </c>
      <c r="E16" s="48">
        <f>H29.9末!F36</f>
        <v>0.98895899053627756</v>
      </c>
      <c r="F16" s="48">
        <f t="shared" si="0"/>
        <v>0.11278195488721804</v>
      </c>
    </row>
    <row r="17" spans="1:6" x14ac:dyDescent="0.15">
      <c r="A17" t="str">
        <f>H29.9末!B29</f>
        <v>渋谷</v>
      </c>
      <c r="B17" s="49">
        <f>H29.9末!C29</f>
        <v>872</v>
      </c>
      <c r="C17" s="49">
        <f>H29.9末!D29</f>
        <v>750</v>
      </c>
      <c r="D17" s="49">
        <f>H29.9末!E29</f>
        <v>91</v>
      </c>
      <c r="E17" s="48">
        <f>H29.9末!F29</f>
        <v>0.86009174311926606</v>
      </c>
      <c r="F17" s="48">
        <f t="shared" si="0"/>
        <v>0.12133333333333333</v>
      </c>
    </row>
    <row r="18" spans="1:6" x14ac:dyDescent="0.15">
      <c r="A18" t="str">
        <f>H29.9末!B39</f>
        <v>江戸川</v>
      </c>
      <c r="B18" s="49">
        <f>H29.9末!C39</f>
        <v>4403</v>
      </c>
      <c r="C18" s="49">
        <f>H29.9末!D39</f>
        <v>4379</v>
      </c>
      <c r="D18" s="49">
        <f>H29.9末!E39</f>
        <v>348</v>
      </c>
      <c r="E18" s="48">
        <f>H29.9末!F39</f>
        <v>0.99454917101975926</v>
      </c>
      <c r="F18" s="48">
        <f t="shared" si="0"/>
        <v>7.9470198675496692E-2</v>
      </c>
    </row>
    <row r="19" spans="1:6" x14ac:dyDescent="0.15">
      <c r="A19" t="str">
        <f>H29.9末!B26</f>
        <v>目黒</v>
      </c>
      <c r="B19" s="49">
        <f>H29.9末!C26</f>
        <v>1109</v>
      </c>
      <c r="C19" s="49">
        <f>H29.9末!D26</f>
        <v>1013</v>
      </c>
      <c r="D19" s="49">
        <f>H29.9末!E26</f>
        <v>60</v>
      </c>
      <c r="E19" s="48">
        <f>H29.9末!F26</f>
        <v>0.91343552750225432</v>
      </c>
      <c r="F19" s="48">
        <f t="shared" si="0"/>
        <v>5.9230009871668314E-2</v>
      </c>
    </row>
    <row r="20" spans="1:6" x14ac:dyDescent="0.15">
      <c r="A20" t="str">
        <f>H29.9末!B34</f>
        <v>荒川</v>
      </c>
      <c r="B20" s="49">
        <f>H29.9末!C34</f>
        <v>1209</v>
      </c>
      <c r="C20" s="49">
        <f>H29.9末!D34</f>
        <v>1209</v>
      </c>
      <c r="D20" s="49">
        <f>H29.9末!E34</f>
        <v>51</v>
      </c>
      <c r="E20" s="48">
        <f>H29.9末!F34</f>
        <v>1</v>
      </c>
      <c r="F20" s="48">
        <f t="shared" si="0"/>
        <v>4.2183622828784122E-2</v>
      </c>
    </row>
    <row r="21" spans="1:6" x14ac:dyDescent="0.15">
      <c r="A21" t="str">
        <f>H29.9末!B23</f>
        <v>墨田</v>
      </c>
      <c r="B21" s="49">
        <f>H29.9末!C23</f>
        <v>1628</v>
      </c>
      <c r="C21" s="49">
        <f>H29.9末!D23</f>
        <v>1628</v>
      </c>
      <c r="D21" s="49">
        <f>H29.9末!E23</f>
        <v>100</v>
      </c>
      <c r="E21" s="48">
        <f>H29.9末!F23</f>
        <v>1</v>
      </c>
      <c r="F21" s="48">
        <f t="shared" si="0"/>
        <v>6.1425061425061427E-2</v>
      </c>
    </row>
    <row r="22" spans="1:6" x14ac:dyDescent="0.15">
      <c r="A22" t="str">
        <f>H29.9末!B19</f>
        <v>港</v>
      </c>
      <c r="B22" s="49">
        <f>H29.9末!C19</f>
        <v>1071</v>
      </c>
      <c r="C22" s="49">
        <f>H29.9末!D19</f>
        <v>1053</v>
      </c>
      <c r="D22" s="49">
        <f>H29.9末!E19</f>
        <v>37</v>
      </c>
      <c r="E22" s="48">
        <f>H29.9末!F19</f>
        <v>0.98319327731092432</v>
      </c>
      <c r="F22" s="48">
        <f t="shared" si="0"/>
        <v>3.5137701804368468E-2</v>
      </c>
    </row>
    <row r="23" spans="1:6" x14ac:dyDescent="0.15">
      <c r="A23" t="str">
        <f>H29.9末!B18</f>
        <v>中央</v>
      </c>
      <c r="B23" s="49">
        <f>H29.9末!C18</f>
        <v>506</v>
      </c>
      <c r="C23" s="49">
        <f>H29.9末!D18</f>
        <v>506</v>
      </c>
      <c r="D23" s="49">
        <f>H29.9末!E18</f>
        <v>2</v>
      </c>
      <c r="E23" s="48">
        <f>H29.9末!F18</f>
        <v>1</v>
      </c>
      <c r="F23" s="48">
        <f t="shared" si="0"/>
        <v>3.952569169960474E-3</v>
      </c>
    </row>
    <row r="24" spans="1:6" x14ac:dyDescent="0.15">
      <c r="A24" t="str">
        <f>H29.9末!B25</f>
        <v>品川</v>
      </c>
      <c r="B24" s="49">
        <f>H29.9末!C25</f>
        <v>1423</v>
      </c>
      <c r="C24" s="49">
        <f>H29.9末!D25</f>
        <v>1397</v>
      </c>
      <c r="D24" s="49">
        <f>H29.9末!E25</f>
        <v>5</v>
      </c>
      <c r="E24" s="48">
        <f>H29.9末!F25</f>
        <v>0.98172874209416727</v>
      </c>
      <c r="F24" s="48">
        <f t="shared" si="0"/>
        <v>3.5790980672870437E-3</v>
      </c>
    </row>
    <row r="25" spans="1:6" x14ac:dyDescent="0.15">
      <c r="A25" t="str">
        <f>H29.9末!B31</f>
        <v>杉並</v>
      </c>
      <c r="B25" s="49">
        <f>H29.9末!C31</f>
        <v>2676</v>
      </c>
      <c r="C25" s="49">
        <f>H29.9末!D31</f>
        <v>2632</v>
      </c>
      <c r="D25" s="49">
        <f>H29.9末!E31</f>
        <v>2</v>
      </c>
      <c r="E25" s="48">
        <f>H29.9末!F31</f>
        <v>0.98355754857997013</v>
      </c>
      <c r="F25" s="48">
        <f t="shared" si="0"/>
        <v>7.5987841945288754E-4</v>
      </c>
    </row>
  </sheetData>
  <autoFilter ref="A1:F1">
    <sortState ref="A2:F25">
      <sortCondition descending="1" ref="F1"/>
    </sortState>
  </autoFilter>
  <phoneticPr fontId="8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D3" sqref="D3"/>
    </sheetView>
  </sheetViews>
  <sheetFormatPr defaultRowHeight="13.5" x14ac:dyDescent="0.15"/>
  <sheetData>
    <row r="1" spans="1:6" x14ac:dyDescent="0.15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</row>
    <row r="2" spans="1:6" x14ac:dyDescent="0.15">
      <c r="A2" t="str">
        <f>H29.9末!B17</f>
        <v>千代田</v>
      </c>
      <c r="B2" s="49">
        <f>H29.9末!J17</f>
        <v>82</v>
      </c>
      <c r="C2" s="49">
        <f>H29.9末!K17</f>
        <v>82</v>
      </c>
      <c r="D2" s="49">
        <f>H29.9末!L17</f>
        <v>81</v>
      </c>
      <c r="E2" s="48">
        <f>H29.9末!M17</f>
        <v>1</v>
      </c>
      <c r="F2" s="48">
        <f t="shared" ref="F2:F25" si="0">D2/C2</f>
        <v>0.98780487804878048</v>
      </c>
    </row>
    <row r="3" spans="1:6" x14ac:dyDescent="0.15">
      <c r="A3" t="str">
        <f>H29.9末!B20</f>
        <v>新宿</v>
      </c>
      <c r="B3" s="49">
        <f>H29.9末!J20</f>
        <v>575</v>
      </c>
      <c r="C3" s="49">
        <f>H29.9末!K20</f>
        <v>575</v>
      </c>
      <c r="D3" s="49">
        <f>H29.9末!L20</f>
        <v>544</v>
      </c>
      <c r="E3" s="48">
        <f>H29.9末!M20</f>
        <v>1</v>
      </c>
      <c r="F3" s="48">
        <f t="shared" si="0"/>
        <v>0.94608695652173913</v>
      </c>
    </row>
    <row r="4" spans="1:6" x14ac:dyDescent="0.15">
      <c r="A4" t="str">
        <f>H29.9末!B23</f>
        <v>墨田</v>
      </c>
      <c r="B4" s="49">
        <f>H29.9末!J23</f>
        <v>1032</v>
      </c>
      <c r="C4" s="49">
        <f>H29.9末!K23</f>
        <v>1032</v>
      </c>
      <c r="D4" s="49">
        <f>H29.9末!L23</f>
        <v>910</v>
      </c>
      <c r="E4" s="48">
        <f>H29.9末!M23</f>
        <v>1</v>
      </c>
      <c r="F4" s="48">
        <f t="shared" si="0"/>
        <v>0.88178294573643412</v>
      </c>
    </row>
    <row r="5" spans="1:6" x14ac:dyDescent="0.15">
      <c r="A5" t="str">
        <f>H29.9末!B22</f>
        <v>台東</v>
      </c>
      <c r="B5" s="49">
        <f>H29.9末!J22</f>
        <v>323</v>
      </c>
      <c r="C5" s="49">
        <f>H29.9末!K22</f>
        <v>323</v>
      </c>
      <c r="D5" s="49">
        <f>H29.9末!L22</f>
        <v>214</v>
      </c>
      <c r="E5" s="48">
        <f>H29.9末!M22</f>
        <v>1</v>
      </c>
      <c r="F5" s="48">
        <f t="shared" si="0"/>
        <v>0.66253869969040247</v>
      </c>
    </row>
    <row r="6" spans="1:6" x14ac:dyDescent="0.15">
      <c r="A6" t="str">
        <f>H29.9末!B27</f>
        <v>大田</v>
      </c>
      <c r="B6" s="49">
        <f>H29.9末!J27</f>
        <v>1058</v>
      </c>
      <c r="C6" s="49">
        <f>H29.9末!K27</f>
        <v>1058</v>
      </c>
      <c r="D6" s="49">
        <f>H29.9末!L27</f>
        <v>681</v>
      </c>
      <c r="E6" s="48">
        <f>H29.9末!M27</f>
        <v>1</v>
      </c>
      <c r="F6" s="48">
        <f t="shared" si="0"/>
        <v>0.64366729678638945</v>
      </c>
    </row>
    <row r="7" spans="1:6" x14ac:dyDescent="0.15">
      <c r="A7" t="str">
        <f>H29.9末!B37</f>
        <v>足立</v>
      </c>
      <c r="B7" s="49">
        <f>H29.9末!J37</f>
        <v>1195</v>
      </c>
      <c r="C7" s="49">
        <f>H29.9末!K37</f>
        <v>1195</v>
      </c>
      <c r="D7" s="49">
        <f>H29.9末!L37</f>
        <v>568</v>
      </c>
      <c r="E7" s="48">
        <f>H29.9末!M37</f>
        <v>1</v>
      </c>
      <c r="F7" s="48">
        <f t="shared" si="0"/>
        <v>0.47531380753138075</v>
      </c>
    </row>
    <row r="8" spans="1:6" x14ac:dyDescent="0.15">
      <c r="A8" t="str">
        <f>H29.9末!B32</f>
        <v>豊島</v>
      </c>
      <c r="B8" s="49">
        <f>H29.9末!J32</f>
        <v>363</v>
      </c>
      <c r="C8" s="49">
        <f>H29.9末!K32</f>
        <v>356</v>
      </c>
      <c r="D8" s="49">
        <f>H29.9末!L32</f>
        <v>164</v>
      </c>
      <c r="E8" s="48">
        <f>H29.9末!M32</f>
        <v>0.9807162534435262</v>
      </c>
      <c r="F8" s="48">
        <f t="shared" si="0"/>
        <v>0.4606741573033708</v>
      </c>
    </row>
    <row r="9" spans="1:6" x14ac:dyDescent="0.15">
      <c r="A9" t="str">
        <f>H29.9末!B35</f>
        <v>板橋</v>
      </c>
      <c r="B9" s="49">
        <f>H29.9末!J35</f>
        <v>801</v>
      </c>
      <c r="C9" s="49">
        <f>H29.9末!K35</f>
        <v>795</v>
      </c>
      <c r="D9" s="49">
        <f>H29.9末!L35</f>
        <v>298</v>
      </c>
      <c r="E9" s="48">
        <f>H29.9末!M35</f>
        <v>0.99250936329588013</v>
      </c>
      <c r="F9" s="48">
        <f t="shared" si="0"/>
        <v>0.37484276729559746</v>
      </c>
    </row>
    <row r="10" spans="1:6" x14ac:dyDescent="0.15">
      <c r="A10" t="str">
        <f>H29.9末!B30</f>
        <v>中野</v>
      </c>
      <c r="B10" s="49">
        <f>H29.9末!J30</f>
        <v>673</v>
      </c>
      <c r="C10" s="49">
        <f>H29.9末!K30</f>
        <v>673</v>
      </c>
      <c r="D10" s="49">
        <f>H29.9末!L30</f>
        <v>256</v>
      </c>
      <c r="E10" s="48">
        <f>H29.9末!M30</f>
        <v>1</v>
      </c>
      <c r="F10" s="48">
        <f t="shared" si="0"/>
        <v>0.38038632986627041</v>
      </c>
    </row>
    <row r="11" spans="1:6" x14ac:dyDescent="0.15">
      <c r="A11" t="str">
        <f>H29.9末!B33</f>
        <v>北</v>
      </c>
      <c r="B11" s="49">
        <f>H29.9末!J33</f>
        <v>522</v>
      </c>
      <c r="C11" s="49">
        <f>H29.9末!K33</f>
        <v>522</v>
      </c>
      <c r="D11" s="49">
        <f>H29.9末!L33</f>
        <v>185</v>
      </c>
      <c r="E11" s="48">
        <f>H29.9末!M33</f>
        <v>1</v>
      </c>
      <c r="F11" s="48">
        <f t="shared" si="0"/>
        <v>0.35440613026819923</v>
      </c>
    </row>
    <row r="12" spans="1:6" x14ac:dyDescent="0.15">
      <c r="A12" t="str">
        <f>H29.9末!B21</f>
        <v>文京</v>
      </c>
      <c r="B12" s="49">
        <f>H29.9末!J21</f>
        <v>443</v>
      </c>
      <c r="C12" s="49">
        <f>H29.9末!K21</f>
        <v>443</v>
      </c>
      <c r="D12" s="49">
        <f>H29.9末!L21</f>
        <v>166</v>
      </c>
      <c r="E12" s="48">
        <f>H29.9末!M21</f>
        <v>1</v>
      </c>
      <c r="F12" s="48">
        <f t="shared" si="0"/>
        <v>0.37471783295711059</v>
      </c>
    </row>
    <row r="13" spans="1:6" x14ac:dyDescent="0.15">
      <c r="A13" t="str">
        <f>H29.9末!B38</f>
        <v>葛飾</v>
      </c>
      <c r="B13" s="49">
        <f>H29.9末!J38</f>
        <v>1195</v>
      </c>
      <c r="C13" s="49">
        <f>H29.9末!K38</f>
        <v>1195</v>
      </c>
      <c r="D13" s="49">
        <f>H29.9末!L38</f>
        <v>374</v>
      </c>
      <c r="E13" s="48">
        <f>H29.9末!M38</f>
        <v>1</v>
      </c>
      <c r="F13" s="48">
        <f t="shared" si="0"/>
        <v>0.3129707112970711</v>
      </c>
    </row>
    <row r="14" spans="1:6" x14ac:dyDescent="0.15">
      <c r="A14" t="str">
        <f>H29.9末!B28</f>
        <v>世田谷</v>
      </c>
      <c r="B14" s="49">
        <f>H29.9末!J28</f>
        <v>2216</v>
      </c>
      <c r="C14" s="49">
        <f>H29.9末!K28</f>
        <v>2216</v>
      </c>
      <c r="D14" s="49">
        <f>H29.9末!L28</f>
        <v>748</v>
      </c>
      <c r="E14" s="48">
        <f>H29.9末!M28</f>
        <v>1</v>
      </c>
      <c r="F14" s="48">
        <f t="shared" si="0"/>
        <v>0.33754512635379064</v>
      </c>
    </row>
    <row r="15" spans="1:6" x14ac:dyDescent="0.15">
      <c r="A15" t="str">
        <f>H29.9末!B40</f>
        <v>合計</v>
      </c>
      <c r="B15" s="49">
        <f>H29.9末!J40</f>
        <v>19556</v>
      </c>
      <c r="C15" s="49">
        <f>H29.9末!K40</f>
        <v>19364</v>
      </c>
      <c r="D15" s="49">
        <f>H29.9末!L40</f>
        <v>6073</v>
      </c>
      <c r="E15" s="48">
        <f>H29.9末!M40</f>
        <v>0.99018204131724274</v>
      </c>
      <c r="F15" s="48">
        <f t="shared" si="0"/>
        <v>0.31362321834331752</v>
      </c>
    </row>
    <row r="16" spans="1:6" x14ac:dyDescent="0.15">
      <c r="A16" t="str">
        <f>H29.9末!B24</f>
        <v>江東</v>
      </c>
      <c r="B16" s="49">
        <f>H29.9末!J24</f>
        <v>1460</v>
      </c>
      <c r="C16" s="49">
        <f>H29.9末!K24</f>
        <v>1460</v>
      </c>
      <c r="D16" s="49">
        <f>H29.9末!L24</f>
        <v>418</v>
      </c>
      <c r="E16" s="48">
        <f>H29.9末!M24</f>
        <v>1</v>
      </c>
      <c r="F16" s="48">
        <f t="shared" si="0"/>
        <v>0.28630136986301369</v>
      </c>
    </row>
    <row r="17" spans="1:6" x14ac:dyDescent="0.15">
      <c r="A17" t="str">
        <f>H29.9末!B29</f>
        <v>渋谷</v>
      </c>
      <c r="B17" s="49">
        <f>H29.9末!J29</f>
        <v>341</v>
      </c>
      <c r="C17" s="49">
        <f>H29.9末!K29</f>
        <v>323</v>
      </c>
      <c r="D17" s="49">
        <f>H29.9末!L29</f>
        <v>86</v>
      </c>
      <c r="E17" s="48">
        <f>H29.9末!M29</f>
        <v>0.94721407624633436</v>
      </c>
      <c r="F17" s="48">
        <f t="shared" si="0"/>
        <v>0.26625386996904027</v>
      </c>
    </row>
    <row r="18" spans="1:6" x14ac:dyDescent="0.15">
      <c r="A18" t="str">
        <f>H29.9末!B19</f>
        <v>港</v>
      </c>
      <c r="B18" s="49">
        <f>H29.9末!J19</f>
        <v>317</v>
      </c>
      <c r="C18" s="49">
        <f>H29.9末!K19</f>
        <v>315</v>
      </c>
      <c r="D18" s="49">
        <f>H29.9末!L19</f>
        <v>58</v>
      </c>
      <c r="E18" s="48">
        <f>H29.9末!M19</f>
        <v>0.99369085173501581</v>
      </c>
      <c r="F18" s="48">
        <f t="shared" si="0"/>
        <v>0.18412698412698414</v>
      </c>
    </row>
    <row r="19" spans="1:6" x14ac:dyDescent="0.15">
      <c r="A19" t="str">
        <f>H29.9末!B26</f>
        <v>目黒</v>
      </c>
      <c r="B19" s="49">
        <f>H29.9末!J26</f>
        <v>461</v>
      </c>
      <c r="C19" s="49">
        <f>H29.9末!K26</f>
        <v>461</v>
      </c>
      <c r="D19" s="49">
        <f>H29.9末!L26</f>
        <v>81</v>
      </c>
      <c r="E19" s="48">
        <f>H29.9末!M26</f>
        <v>1</v>
      </c>
      <c r="F19" s="48">
        <f t="shared" si="0"/>
        <v>0.175704989154013</v>
      </c>
    </row>
    <row r="20" spans="1:6" x14ac:dyDescent="0.15">
      <c r="A20" t="str">
        <f>H29.9末!B39</f>
        <v>江戸川</v>
      </c>
      <c r="B20" s="49">
        <f>H29.9末!J39</f>
        <v>2093</v>
      </c>
      <c r="C20" s="49">
        <f>H29.9末!K39</f>
        <v>2092</v>
      </c>
      <c r="D20" s="49">
        <f>H29.9末!L39</f>
        <v>170</v>
      </c>
      <c r="E20" s="48">
        <f>H29.9末!M39</f>
        <v>0.99952221691352128</v>
      </c>
      <c r="F20" s="48">
        <f t="shared" si="0"/>
        <v>8.1261950286806883E-2</v>
      </c>
    </row>
    <row r="21" spans="1:6" x14ac:dyDescent="0.15">
      <c r="A21" t="str">
        <f>H29.9末!B18</f>
        <v>中央</v>
      </c>
      <c r="B21" s="49">
        <f>H29.9末!J18</f>
        <v>210</v>
      </c>
      <c r="C21" s="49">
        <f>H29.9末!K18</f>
        <v>210</v>
      </c>
      <c r="D21" s="49">
        <f>H29.9末!L18</f>
        <v>8</v>
      </c>
      <c r="E21" s="48">
        <f>H29.9末!M18</f>
        <v>1</v>
      </c>
      <c r="F21" s="48">
        <f t="shared" si="0"/>
        <v>3.8095238095238099E-2</v>
      </c>
    </row>
    <row r="22" spans="1:6" x14ac:dyDescent="0.15">
      <c r="A22" t="str">
        <f>H29.9末!B36</f>
        <v>練馬</v>
      </c>
      <c r="B22" s="49">
        <f>H29.9末!J36</f>
        <v>1833</v>
      </c>
      <c r="C22" s="49">
        <f>H29.9末!K36</f>
        <v>1833</v>
      </c>
      <c r="D22" s="49">
        <f>H29.9末!L36</f>
        <v>59</v>
      </c>
      <c r="E22" s="48">
        <f>H29.9末!M36</f>
        <v>1</v>
      </c>
      <c r="F22" s="48">
        <f t="shared" si="0"/>
        <v>3.2187670485542823E-2</v>
      </c>
    </row>
    <row r="23" spans="1:6" x14ac:dyDescent="0.15">
      <c r="A23" t="str">
        <f>H29.9末!B34</f>
        <v>荒川</v>
      </c>
      <c r="B23" s="49">
        <f>H29.9末!J34</f>
        <v>388</v>
      </c>
      <c r="C23" s="49">
        <f>H29.9末!K34</f>
        <v>388</v>
      </c>
      <c r="D23" s="49">
        <f>H29.9末!L34</f>
        <v>4</v>
      </c>
      <c r="E23" s="48">
        <f>H29.9末!M34</f>
        <v>1</v>
      </c>
      <c r="F23" s="48">
        <f t="shared" si="0"/>
        <v>1.0309278350515464E-2</v>
      </c>
    </row>
    <row r="24" spans="1:6" x14ac:dyDescent="0.15">
      <c r="A24" t="str">
        <f>H29.9末!B25</f>
        <v>品川</v>
      </c>
      <c r="B24" s="49">
        <f>H29.9末!J25</f>
        <v>564</v>
      </c>
      <c r="C24" s="49">
        <f>H29.9末!K25</f>
        <v>406</v>
      </c>
      <c r="D24" s="49">
        <f>H29.9末!L25</f>
        <v>0</v>
      </c>
      <c r="E24" s="48">
        <f>H29.9末!M25</f>
        <v>0.71985815602836878</v>
      </c>
      <c r="F24" s="48">
        <f t="shared" si="0"/>
        <v>0</v>
      </c>
    </row>
    <row r="25" spans="1:6" x14ac:dyDescent="0.15">
      <c r="A25" t="str">
        <f>H29.9末!B31</f>
        <v>杉並</v>
      </c>
      <c r="B25" s="49">
        <f>H29.9末!J31</f>
        <v>1411</v>
      </c>
      <c r="C25" s="49">
        <f>H29.9末!K31</f>
        <v>1411</v>
      </c>
      <c r="D25" s="49">
        <f>H29.9末!L31</f>
        <v>0</v>
      </c>
      <c r="E25" s="48">
        <f>H29.9末!M31</f>
        <v>1</v>
      </c>
      <c r="F25" s="48">
        <f t="shared" si="0"/>
        <v>0</v>
      </c>
    </row>
  </sheetData>
  <autoFilter ref="A1:F1">
    <sortState ref="A2:F25">
      <sortCondition descending="1" ref="F1"/>
    </sortState>
  </autoFilter>
  <phoneticPr fontId="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E1" sqref="E1:G23"/>
    </sheetView>
  </sheetViews>
  <sheetFormatPr defaultRowHeight="13.5" x14ac:dyDescent="0.15"/>
  <sheetData>
    <row r="1" spans="1:7" x14ac:dyDescent="0.15">
      <c r="A1">
        <v>245</v>
      </c>
      <c r="B1">
        <v>229</v>
      </c>
      <c r="C1">
        <v>102</v>
      </c>
      <c r="D1" s="58"/>
      <c r="E1">
        <v>82</v>
      </c>
      <c r="F1">
        <v>82</v>
      </c>
      <c r="G1">
        <v>81</v>
      </c>
    </row>
    <row r="2" spans="1:7" x14ac:dyDescent="0.15">
      <c r="A2">
        <v>506</v>
      </c>
      <c r="B2">
        <v>506</v>
      </c>
      <c r="C2">
        <v>2</v>
      </c>
      <c r="E2">
        <v>210</v>
      </c>
      <c r="F2">
        <v>210</v>
      </c>
      <c r="G2">
        <v>8</v>
      </c>
    </row>
    <row r="3" spans="1:7" x14ac:dyDescent="0.15">
      <c r="A3" s="59">
        <v>1071</v>
      </c>
      <c r="B3" s="59">
        <v>1053</v>
      </c>
      <c r="C3">
        <v>37</v>
      </c>
      <c r="E3">
        <v>317</v>
      </c>
      <c r="F3">
        <v>315</v>
      </c>
      <c r="G3">
        <v>58</v>
      </c>
    </row>
    <row r="4" spans="1:7" x14ac:dyDescent="0.15">
      <c r="A4" s="59">
        <v>1969</v>
      </c>
      <c r="B4" s="59">
        <v>1969</v>
      </c>
      <c r="C4">
        <v>819</v>
      </c>
      <c r="E4">
        <v>575</v>
      </c>
      <c r="F4">
        <v>575</v>
      </c>
      <c r="G4">
        <v>544</v>
      </c>
    </row>
    <row r="5" spans="1:7" x14ac:dyDescent="0.15">
      <c r="A5">
        <v>974</v>
      </c>
      <c r="B5">
        <v>883</v>
      </c>
      <c r="C5">
        <v>352</v>
      </c>
      <c r="E5">
        <v>443</v>
      </c>
      <c r="F5">
        <v>443</v>
      </c>
      <c r="G5">
        <v>166</v>
      </c>
    </row>
    <row r="6" spans="1:7" x14ac:dyDescent="0.15">
      <c r="A6">
        <v>975</v>
      </c>
      <c r="B6">
        <v>970</v>
      </c>
      <c r="C6">
        <v>358</v>
      </c>
      <c r="E6">
        <v>323</v>
      </c>
      <c r="F6">
        <v>323</v>
      </c>
      <c r="G6">
        <v>214</v>
      </c>
    </row>
    <row r="7" spans="1:7" x14ac:dyDescent="0.15">
      <c r="A7" s="59">
        <v>1628</v>
      </c>
      <c r="B7" s="59">
        <v>1628</v>
      </c>
      <c r="C7">
        <v>100</v>
      </c>
      <c r="E7" s="59">
        <v>1032</v>
      </c>
      <c r="F7" s="59">
        <v>1032</v>
      </c>
      <c r="G7">
        <v>910</v>
      </c>
    </row>
    <row r="8" spans="1:7" x14ac:dyDescent="0.15">
      <c r="A8" s="59">
        <v>2939</v>
      </c>
      <c r="B8" s="59">
        <v>2939</v>
      </c>
      <c r="C8">
        <v>874</v>
      </c>
      <c r="E8" s="59">
        <v>1460</v>
      </c>
      <c r="F8" s="59">
        <v>1460</v>
      </c>
      <c r="G8">
        <v>418</v>
      </c>
    </row>
    <row r="9" spans="1:7" x14ac:dyDescent="0.15">
      <c r="A9" s="59">
        <v>1423</v>
      </c>
      <c r="B9" s="59">
        <v>1397</v>
      </c>
      <c r="C9">
        <v>5</v>
      </c>
      <c r="E9">
        <v>564</v>
      </c>
      <c r="F9">
        <v>406</v>
      </c>
      <c r="G9">
        <v>0</v>
      </c>
    </row>
    <row r="10" spans="1:7" x14ac:dyDescent="0.15">
      <c r="A10" s="59">
        <v>1109</v>
      </c>
      <c r="B10" s="59">
        <v>1013</v>
      </c>
      <c r="C10">
        <v>60</v>
      </c>
      <c r="E10">
        <v>461</v>
      </c>
      <c r="F10">
        <v>461</v>
      </c>
      <c r="G10">
        <v>81</v>
      </c>
    </row>
    <row r="11" spans="1:7" x14ac:dyDescent="0.15">
      <c r="A11" s="59">
        <v>3556</v>
      </c>
      <c r="B11" s="59">
        <v>3552</v>
      </c>
      <c r="C11">
        <v>557</v>
      </c>
      <c r="E11" s="59">
        <v>1058</v>
      </c>
      <c r="F11" s="59">
        <v>1058</v>
      </c>
      <c r="G11">
        <v>681</v>
      </c>
    </row>
    <row r="12" spans="1:7" x14ac:dyDescent="0.15">
      <c r="A12" s="59">
        <v>4419</v>
      </c>
      <c r="B12" s="59">
        <v>4356</v>
      </c>
      <c r="C12" s="59">
        <v>1240</v>
      </c>
      <c r="E12" s="59">
        <v>2216</v>
      </c>
      <c r="F12" s="59">
        <v>2216</v>
      </c>
      <c r="G12">
        <v>748</v>
      </c>
    </row>
    <row r="13" spans="1:7" x14ac:dyDescent="0.15">
      <c r="A13">
        <v>872</v>
      </c>
      <c r="B13">
        <v>750</v>
      </c>
      <c r="C13">
        <v>91</v>
      </c>
      <c r="E13">
        <v>341</v>
      </c>
      <c r="F13">
        <v>323</v>
      </c>
      <c r="G13">
        <v>86</v>
      </c>
    </row>
    <row r="14" spans="1:7" x14ac:dyDescent="0.15">
      <c r="A14" s="59">
        <v>1713</v>
      </c>
      <c r="B14" s="59">
        <v>1622</v>
      </c>
      <c r="C14">
        <v>196</v>
      </c>
      <c r="E14">
        <v>673</v>
      </c>
      <c r="F14">
        <v>673</v>
      </c>
      <c r="G14">
        <v>256</v>
      </c>
    </row>
    <row r="15" spans="1:7" x14ac:dyDescent="0.15">
      <c r="A15" s="59">
        <v>2676</v>
      </c>
      <c r="B15" s="59">
        <v>2632</v>
      </c>
      <c r="C15">
        <v>2</v>
      </c>
      <c r="E15" s="59">
        <v>1411</v>
      </c>
      <c r="F15" s="59">
        <v>1411</v>
      </c>
      <c r="G15">
        <v>0</v>
      </c>
    </row>
    <row r="16" spans="1:7" x14ac:dyDescent="0.15">
      <c r="A16" s="59">
        <v>1144</v>
      </c>
      <c r="B16" s="59">
        <v>1092</v>
      </c>
      <c r="C16">
        <v>261</v>
      </c>
      <c r="E16">
        <v>363</v>
      </c>
      <c r="F16">
        <v>356</v>
      </c>
      <c r="G16">
        <v>164</v>
      </c>
    </row>
    <row r="17" spans="1:7" x14ac:dyDescent="0.15">
      <c r="A17" s="59">
        <v>2439</v>
      </c>
      <c r="B17" s="59">
        <v>2374</v>
      </c>
      <c r="C17">
        <v>660</v>
      </c>
      <c r="E17">
        <v>522</v>
      </c>
      <c r="F17">
        <v>522</v>
      </c>
      <c r="G17">
        <v>185</v>
      </c>
    </row>
    <row r="18" spans="1:7" x14ac:dyDescent="0.15">
      <c r="A18" s="59">
        <v>1209</v>
      </c>
      <c r="B18" s="59">
        <v>1209</v>
      </c>
      <c r="C18">
        <v>51</v>
      </c>
      <c r="E18">
        <v>388</v>
      </c>
      <c r="F18">
        <v>388</v>
      </c>
      <c r="G18">
        <v>4</v>
      </c>
    </row>
    <row r="19" spans="1:7" x14ac:dyDescent="0.15">
      <c r="A19" s="59">
        <v>3248</v>
      </c>
      <c r="B19" s="59">
        <v>3136</v>
      </c>
      <c r="C19">
        <v>735</v>
      </c>
      <c r="E19">
        <v>801</v>
      </c>
      <c r="F19">
        <v>795</v>
      </c>
      <c r="G19">
        <v>298</v>
      </c>
    </row>
    <row r="20" spans="1:7" x14ac:dyDescent="0.15">
      <c r="A20" s="59">
        <v>4438</v>
      </c>
      <c r="B20" s="59">
        <v>4389</v>
      </c>
      <c r="C20">
        <v>495</v>
      </c>
      <c r="E20" s="59">
        <v>1833</v>
      </c>
      <c r="F20" s="59">
        <v>1833</v>
      </c>
      <c r="G20">
        <v>59</v>
      </c>
    </row>
    <row r="21" spans="1:7" x14ac:dyDescent="0.15">
      <c r="A21" s="59">
        <v>5129</v>
      </c>
      <c r="B21" s="59">
        <v>5058</v>
      </c>
      <c r="C21" s="59">
        <v>1991</v>
      </c>
      <c r="E21" s="59">
        <v>1195</v>
      </c>
      <c r="F21" s="59">
        <v>1195</v>
      </c>
      <c r="G21">
        <v>568</v>
      </c>
    </row>
    <row r="22" spans="1:7" x14ac:dyDescent="0.15">
      <c r="A22" s="59">
        <v>2830</v>
      </c>
      <c r="B22" s="59">
        <v>2784</v>
      </c>
      <c r="C22">
        <v>516</v>
      </c>
      <c r="E22" s="59">
        <v>1195</v>
      </c>
      <c r="F22" s="59">
        <v>1195</v>
      </c>
      <c r="G22">
        <v>374</v>
      </c>
    </row>
    <row r="23" spans="1:7" x14ac:dyDescent="0.15">
      <c r="A23" s="59">
        <v>4403</v>
      </c>
      <c r="B23" s="59">
        <v>4379</v>
      </c>
      <c r="C23">
        <v>348</v>
      </c>
      <c r="E23" s="59">
        <v>2093</v>
      </c>
      <c r="F23" s="59">
        <v>2092</v>
      </c>
      <c r="G23">
        <v>170</v>
      </c>
    </row>
  </sheetData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H29.9末</vt:lpstr>
      <vt:lpstr>てもち セルフ率</vt:lpstr>
      <vt:lpstr>者</vt:lpstr>
      <vt:lpstr>児</vt:lpstr>
      <vt:lpstr>すなば</vt:lpstr>
      <vt:lpstr>H29.9末!Print_Area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　</cp:lastModifiedBy>
  <cp:lastPrinted>2017-07-06T07:22:14Z</cp:lastPrinted>
  <dcterms:created xsi:type="dcterms:W3CDTF">2014-05-30T05:06:22Z</dcterms:created>
  <dcterms:modified xsi:type="dcterms:W3CDTF">2018-02-09T06:25:06Z</dcterms:modified>
</cp:coreProperties>
</file>