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tfs02\fs02_shr01\Sosiki_28\介護保険課\✿✿介護保険課指導係✿✿\03 自己点検票・準備リスト・勤務表☆\☆R6実地指導必要書類☆\令和６年度ホームページ様式\"/>
    </mc:Choice>
  </mc:AlternateContent>
  <bookViews>
    <workbookView xWindow="0" yWindow="0" windowWidth="19200" windowHeight="6840" tabRatio="874" activeTab="4"/>
  </bookViews>
  <sheets>
    <sheet name="名簿兼勤務表" sheetId="25" r:id="rId1"/>
    <sheet name="【記載例】短期入所生活介護" sheetId="10" r:id="rId2"/>
    <sheet name="【記載例】シフト記号表（勤務時間帯）" sheetId="16" r:id="rId3"/>
    <sheet name="短期入所生活介護" sheetId="21" r:id="rId4"/>
    <sheet name="シフト記号表" sheetId="19" r:id="rId5"/>
    <sheet name="記入方法" sheetId="22" r:id="rId6"/>
    <sheet name="プルダウン・リスト" sheetId="3" r:id="rId7"/>
    <sheet name="自己点検票" sheetId="23" r:id="rId8"/>
  </sheets>
  <definedNames>
    <definedName name="【記載例】シフト記号" localSheetId="4">シフト記号表!$C$6:$C$47</definedName>
    <definedName name="【記載例】シフト記号">'【記載例】シフト記号表（勤務時間帯）'!$C$6:$C$47</definedName>
    <definedName name="【記載例】シフト記号表" localSheetId="4">シフト記号表!$C$6:$C$47</definedName>
    <definedName name="【記載例】シフト記号表">'【記載例】シフト記号表（勤務時間帯）'!$C$6:$C$47</definedName>
    <definedName name="_xlnm.Print_Area" localSheetId="2">'【記載例】シフト記号表（勤務時間帯）'!$B$1:$N$52</definedName>
    <definedName name="_xlnm.Print_Area" localSheetId="1">【記載例】短期入所生活介護!$A$1:$BJ$97</definedName>
    <definedName name="_xlnm.Print_Area" localSheetId="4">シフト記号表!$B$1:$N$54</definedName>
    <definedName name="_xlnm.Print_Area" localSheetId="5">記入方法!$A$1:$Q$80</definedName>
    <definedName name="_xlnm.Print_Area" localSheetId="3">短期入所生活介護!$A$1:$BJ$117</definedName>
    <definedName name="_xlnm.Print_Titles" localSheetId="1">【記載例】短期入所生活介護!$1:$16</definedName>
    <definedName name="_xlnm.Print_Titles" localSheetId="3">短期入所生活介護!$1:$16</definedName>
    <definedName name="シフト記号表">シフト記号表!$C$6:$C$47</definedName>
    <definedName name="栄養士">プルダウン・リスト!$H$22:$H$23</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96" i="21" l="1"/>
  <c r="W92" i="21"/>
  <c r="AA92" i="21"/>
  <c r="AK96" i="21"/>
  <c r="BB12" i="21" l="1"/>
  <c r="BB12" i="10" l="1"/>
  <c r="P111" i="21" l="1"/>
  <c r="P110" i="21"/>
  <c r="K110" i="21"/>
  <c r="AH108" i="21"/>
  <c r="AA110" i="21" s="1"/>
  <c r="AM106" i="21"/>
  <c r="AA116" i="21" s="1"/>
  <c r="AJ106" i="21"/>
  <c r="AH106" i="21"/>
  <c r="W106" i="21"/>
  <c r="K116" i="21" s="1"/>
  <c r="T106" i="21"/>
  <c r="K111" i="21" s="1"/>
  <c r="U111" i="21" s="1"/>
  <c r="P116" i="21" s="1"/>
  <c r="R106" i="21"/>
  <c r="BA96" i="21"/>
  <c r="AZ96" i="21"/>
  <c r="AY96" i="21"/>
  <c r="AX96" i="21"/>
  <c r="AW96" i="21"/>
  <c r="AV96" i="21"/>
  <c r="AU96" i="21"/>
  <c r="AT96" i="21"/>
  <c r="AS96" i="21"/>
  <c r="AR96" i="21"/>
  <c r="AQ96" i="21"/>
  <c r="AP96" i="21"/>
  <c r="AO96" i="21"/>
  <c r="AN96" i="21"/>
  <c r="AM96" i="21"/>
  <c r="AL96" i="21"/>
  <c r="AJ96" i="21"/>
  <c r="AI96" i="21"/>
  <c r="AH96" i="21"/>
  <c r="AG96" i="21"/>
  <c r="AF96" i="21"/>
  <c r="AE96" i="21"/>
  <c r="AD96" i="21"/>
  <c r="AC96" i="21"/>
  <c r="AB96" i="21"/>
  <c r="AA96" i="21"/>
  <c r="Z96" i="21"/>
  <c r="Y96" i="21"/>
  <c r="X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Z92" i="21"/>
  <c r="Y92" i="21"/>
  <c r="X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A14" i="21"/>
  <c r="BA15" i="21" s="1"/>
  <c r="BA16" i="21" s="1"/>
  <c r="AZ14" i="21"/>
  <c r="AZ15" i="21" s="1"/>
  <c r="AZ16" i="21" s="1"/>
  <c r="AY14" i="21"/>
  <c r="AY15" i="21" s="1"/>
  <c r="AY16" i="21" s="1"/>
  <c r="AF2" i="21"/>
  <c r="AW15" i="21" s="1"/>
  <c r="AW16" i="21" s="1"/>
  <c r="AE105" i="21" l="1"/>
  <c r="AE104" i="21"/>
  <c r="O104" i="21"/>
  <c r="O102" i="21"/>
  <c r="AE103" i="21"/>
  <c r="O103" i="21"/>
  <c r="O105" i="21"/>
  <c r="AE102" i="21"/>
  <c r="AC105" i="21"/>
  <c r="M105" i="21"/>
  <c r="M102" i="21"/>
  <c r="AC104" i="21"/>
  <c r="M104" i="21"/>
  <c r="M103" i="21"/>
  <c r="AC103" i="21"/>
  <c r="AC10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11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U116" i="21"/>
  <c r="AQ102" i="21" s="1"/>
  <c r="AF111" i="21"/>
  <c r="AF110" i="21"/>
  <c r="AK111" i="21" l="1"/>
  <c r="AF116" i="21" s="1"/>
  <c r="AK116" i="21" s="1"/>
  <c r="AV102" i="21" s="1"/>
  <c r="BA102" i="21" s="1"/>
  <c r="AC106" i="21"/>
  <c r="M106" i="21"/>
  <c r="O106" i="21"/>
  <c r="AE10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<sst xmlns="http://schemas.openxmlformats.org/spreadsheetml/2006/main" count="3374" uniqueCount="1295">
  <si>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</si>
  <si>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</si>
  <si>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</si>
  <si>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</si>
  <si>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</si>
  <si>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</si>
  <si>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</si>
  <si>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</si>
  <si>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</si>
  <si>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</si>
  <si>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</si>
  <si>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</si>
  <si>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</si>
  <si>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</si>
  <si>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</si>
  <si>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</si>
  <si>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</si>
  <si>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</si>
  <si>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</si>
  <si>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</si>
  <si>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</si>
  <si>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</si>
  <si>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</si>
  <si>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</si>
  <si>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</si>
  <si>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</si>
  <si>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</si>
  <si>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</si>
  <si>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</si>
  <si>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</si>
  <si>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</si>
  <si>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</si>
  <si>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</si>
  <si>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</si>
  <si>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</si>
  <si>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</si>
  <si>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</si>
  <si>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</si>
  <si>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</si>
  <si>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</si>
  <si>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</si>
  <si>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</si>
  <si>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</si>
  <si>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</si>
  <si>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</si>
  <si>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</si>
  <si>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</si>
  <si>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</si>
  <si>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</si>
  <si>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</si>
  <si>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</si>
  <si>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</si>
  <si>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</si>
  <si>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</si>
  <si>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</si>
  <si>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</si>
  <si>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</si>
  <si>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</si>
  <si>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</si>
  <si>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</si>
  <si>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</si>
  <si>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</si>
  <si>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</si>
  <si>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</si>
  <si>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</si>
  <si>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</si>
  <si>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</si>
  <si>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</si>
  <si>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</si>
  <si>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</si>
  <si>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</si>
  <si>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</si>
  <si>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</si>
  <si>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</si>
  <si>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</si>
  <si>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</si>
  <si>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</si>
  <si>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</si>
  <si>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</si>
  <si>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</si>
  <si>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</si>
  <si>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</si>
  <si>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</si>
  <si>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</si>
  <si>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</si>
  <si>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</si>
  <si>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</si>
  <si>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</si>
  <si>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</si>
  <si>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</si>
  <si>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</si>
  <si>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</si>
  <si>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</si>
  <si>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</si>
  <si>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</si>
  <si>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</si>
  <si>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</si>
  <si>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</si>
  <si>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</si>
  <si>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</si>
  <si>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</si>
  <si>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</si>
  <si>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</si>
  <si>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</si>
  <si>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</si>
  <si>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</si>
  <si>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</si>
  <si>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</si>
  <si>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</si>
  <si>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</si>
  <si>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</si>
  <si>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</si>
  <si>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</si>
  <si>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</si>
  <si>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</si>
  <si>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</si>
  <si>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</si>
  <si>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</si>
  <si>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</si>
  <si>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</si>
  <si>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</si>
  <si>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</si>
  <si>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</si>
  <si>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</si>
  <si>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</si>
  <si>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</si>
  <si>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</si>
  <si>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</si>
  <si>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</si>
  <si>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</si>
  <si>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</si>
  <si>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</si>
  <si>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</si>
  <si>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</si>
  <si>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</si>
  <si>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</si>
  <si>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</si>
  <si>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</si>
  <si>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</si>
  <si>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</si>
  <si>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</si>
  <si>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</si>
  <si>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</si>
  <si>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</si>
  <si>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</si>
  <si>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</si>
  <si>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</si>
  <si>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</si>
  <si>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</si>
  <si>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</si>
  <si>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</si>
  <si>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</si>
  <si>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</si>
  <si>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</si>
  <si>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</si>
  <si>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</si>
  <si>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</si>
  <si>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</si>
  <si>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</si>
  <si>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</si>
  <si>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</si>
  <si>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</si>
  <si>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</si>
  <si>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</si>
  <si>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</si>
  <si>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</si>
  <si>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</si>
  <si>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</si>
  <si>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</si>
  <si>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</si>
  <si>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</si>
  <si>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</si>
  <si>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</si>
  <si>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</si>
  <si>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</si>
  <si>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</si>
  <si>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</si>
  <si>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</si>
  <si>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</si>
  <si>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</si>
  <si>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</si>
  <si>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</si>
  <si>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</si>
  <si>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</si>
  <si>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</si>
  <si>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</si>
  <si>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</si>
  <si>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</si>
  <si>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</si>
  <si>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</si>
  <si>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</si>
  <si>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</si>
  <si>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</si>
  <si>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</si>
  <si>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</si>
  <si>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</si>
  <si>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</si>
  <si>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</si>
  <si>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</si>
  <si>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</si>
  <si>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</si>
  <si>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</si>
  <si>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</si>
  <si>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</si>
  <si>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</si>
  <si>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</si>
  <si>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</si>
  <si>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</si>
  <si>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</si>
  <si>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</si>
  <si>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</si>
  <si>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</si>
  <si>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</si>
  <si>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</si>
  <si>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</si>
  <si>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</si>
  <si>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</si>
  <si>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</si>
  <si>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</si>
  <si>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</si>
  <si>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</si>
  <si>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</si>
  <si>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</si>
  <si>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</si>
  <si>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</si>
  <si>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</si>
  <si>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</si>
  <si>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</si>
  <si>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</si>
  <si>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</si>
  <si>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</si>
  <si>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</si>
  <si>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</si>
  <si>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</si>
  <si>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</si>
  <si>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</si>
  <si>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</si>
  <si>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</si>
  <si>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</si>
  <si>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</si>
  <si>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</si>
  <si>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</si>
  <si>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</si>
  <si>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</si>
  <si>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</si>
  <si>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</si>
  <si>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</si>
  <si>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</si>
  <si>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</si>
  <si>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</si>
  <si>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</si>
  <si>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</si>
  <si>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</si>
  <si>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</si>
  <si>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</si>
  <si>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</si>
  <si>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</si>
  <si>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</si>
  <si>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</si>
  <si>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</si>
  <si>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</si>
  <si>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</si>
  <si>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</si>
  <si>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</si>
  <si>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</si>
  <si>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</si>
  <si>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</si>
  <si>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</si>
  <si>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</si>
  <si>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</si>
  <si>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短期入所生活介護</t>
    <rPh sb="0" eb="8">
      <t>タンキニュウショセイカツカイゴ</t>
    </rPh>
    <phoneticPr fontId="2"/>
  </si>
  <si>
    <t>短期入所生活介護</t>
    <rPh sb="0" eb="4">
      <t>タンキニュウショ</t>
    </rPh>
    <rPh sb="4" eb="6">
      <t>セイカツ</t>
    </rPh>
    <rPh sb="6" eb="8">
      <t>カイゴ</t>
    </rPh>
    <phoneticPr fontId="2"/>
  </si>
  <si>
    <t>従業者の勤務の体制及び勤務形態一覧表　記入方法　（短期入所生活介護）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9">
      <t>タンキニュウショ</t>
    </rPh>
    <rPh sb="29" eb="31">
      <t>セイカツ</t>
    </rPh>
    <rPh sb="31" eb="33">
      <t>カイゴ</t>
    </rPh>
    <phoneticPr fontId="3"/>
  </si>
  <si>
    <t>短期入所生活介護</t>
    <rPh sb="0" eb="8">
      <t>タンキニュウショセイカツカイゴ</t>
    </rPh>
    <phoneticPr fontId="2"/>
  </si>
  <si>
    <t>栄養士</t>
    <rPh sb="0" eb="3">
      <t>エイヨウシ</t>
    </rPh>
    <phoneticPr fontId="2"/>
  </si>
  <si>
    <t>　H列・・・「栄養士」</t>
    <rPh sb="2" eb="3">
      <t>レツ</t>
    </rPh>
    <rPh sb="7" eb="10">
      <t>エイヨウシ</t>
    </rPh>
    <phoneticPr fontId="2"/>
  </si>
  <si>
    <t>介護サービス事業所等自己点検票（指定短期入所生活介護事業）</t>
    <phoneticPr fontId="2"/>
  </si>
  <si>
    <t>項目</t>
  </si>
  <si>
    <t>確認事項</t>
  </si>
  <si>
    <t>根拠法令等</t>
  </si>
  <si>
    <t>はい</t>
  </si>
  <si>
    <t>非該当</t>
  </si>
  <si>
    <t>いいえ</t>
  </si>
  <si>
    <t>一　基本方針</t>
  </si>
  <si>
    <t>１　基本方針</t>
  </si>
  <si>
    <t>法第73条第1項</t>
  </si>
  <si>
    <t>□</t>
    <rPh sb="0" eb="1">
      <t>バアイ</t>
    </rPh>
    <phoneticPr fontId="2"/>
  </si>
  <si>
    <t>□</t>
  </si>
  <si>
    <t>　　基準該当短期入所生活介護の事業は、利用者が要介護状態となった場合、</t>
    <rPh sb="2" eb="6">
      <t>キジュンガイトウ</t>
    </rPh>
    <phoneticPr fontId="2"/>
  </si>
  <si>
    <t>都条例第111号第187条（第146条準用）</t>
    <rPh sb="12" eb="13">
      <t>ジョウ</t>
    </rPh>
    <rPh sb="14" eb="15">
      <t>ダイ</t>
    </rPh>
    <rPh sb="18" eb="19">
      <t>ジョウ</t>
    </rPh>
    <rPh sb="19" eb="21">
      <t>ジュンヨウ</t>
    </rPh>
    <phoneticPr fontId="2"/>
  </si>
  <si>
    <t>　可能な限りその居宅においてその有する能力に応じ自立した日常生活を営</t>
    <rPh sb="1" eb="3">
      <t>カノウ</t>
    </rPh>
    <rPh sb="2" eb="3">
      <t>ノウ</t>
    </rPh>
    <rPh sb="4" eb="5">
      <t>カギ</t>
    </rPh>
    <rPh sb="33" eb="34">
      <t>イトナ</t>
    </rPh>
    <phoneticPr fontId="2"/>
  </si>
  <si>
    <t>　むことができるよう、入浴、排せつ、食事等の介護その他の日常生活上の</t>
    <phoneticPr fontId="2"/>
  </si>
  <si>
    <t>　世話及び機能訓練を行うことにより、利用者の心身の機能の維持並びに利</t>
    <rPh sb="1" eb="2">
      <t>ヨ</t>
    </rPh>
    <rPh sb="2" eb="3">
      <t>ハナシ</t>
    </rPh>
    <rPh sb="3" eb="4">
      <t>オヨ</t>
    </rPh>
    <rPh sb="33" eb="34">
      <t>トシ</t>
    </rPh>
    <phoneticPr fontId="2"/>
  </si>
  <si>
    <t>　用者の家族の身体的及び精神的負担の軽減を図るものとなっているか。</t>
    <rPh sb="1" eb="2">
      <t>ヨウ</t>
    </rPh>
    <rPh sb="2" eb="3">
      <t>シャ</t>
    </rPh>
    <phoneticPr fontId="2"/>
  </si>
  <si>
    <t>二　人員に関する基準</t>
  </si>
  <si>
    <t>１　指定通所介護事業所等との併設</t>
    <rPh sb="2" eb="4">
      <t>シテイ</t>
    </rPh>
    <rPh sb="4" eb="6">
      <t>ツウショ</t>
    </rPh>
    <rPh sb="6" eb="8">
      <t>カイゴ</t>
    </rPh>
    <rPh sb="8" eb="12">
      <t>ジギョウショトウ</t>
    </rPh>
    <rPh sb="14" eb="16">
      <t>ヘイセツ</t>
    </rPh>
    <phoneticPr fontId="2"/>
  </si>
  <si>
    <t>都条例第111号第182条</t>
    <phoneticPr fontId="2"/>
  </si>
  <si>
    <t>　　基準該当短期入所生活介護事業所は、指定通所介護事業所、指定認知症</t>
    <rPh sb="2" eb="6">
      <t>キジュンガイトウ</t>
    </rPh>
    <rPh sb="6" eb="10">
      <t>タンキニュウショ</t>
    </rPh>
    <rPh sb="10" eb="17">
      <t>セイカツカイゴジギョウショ</t>
    </rPh>
    <rPh sb="19" eb="21">
      <t>シテイ</t>
    </rPh>
    <rPh sb="21" eb="28">
      <t>ツウショカイゴジギョウショ</t>
    </rPh>
    <rPh sb="29" eb="31">
      <t>シテイ</t>
    </rPh>
    <rPh sb="31" eb="34">
      <t>ニンチショウ</t>
    </rPh>
    <phoneticPr fontId="2"/>
  </si>
  <si>
    <t>　対応型通所介護事業所、指定小規模多機能型居宅介護事業所又は社会福祉</t>
    <rPh sb="1" eb="3">
      <t>タイオウ</t>
    </rPh>
    <rPh sb="3" eb="4">
      <t>ガタ</t>
    </rPh>
    <rPh sb="4" eb="11">
      <t>ツウショカイゴジギョウショ</t>
    </rPh>
    <rPh sb="12" eb="17">
      <t>シテイショウキボ</t>
    </rPh>
    <rPh sb="17" eb="21">
      <t>タキノウガタ</t>
    </rPh>
    <rPh sb="21" eb="25">
      <t>キョタクカイゴ</t>
    </rPh>
    <rPh sb="25" eb="28">
      <t>ジギョウショ</t>
    </rPh>
    <rPh sb="28" eb="29">
      <t>マタ</t>
    </rPh>
    <rPh sb="30" eb="32">
      <t>シャカイ</t>
    </rPh>
    <rPh sb="32" eb="34">
      <t>フクシ</t>
    </rPh>
    <phoneticPr fontId="2"/>
  </si>
  <si>
    <t>　施設に併設していなければならない。</t>
    <rPh sb="1" eb="3">
      <t>シセツ</t>
    </rPh>
    <rPh sb="4" eb="6">
      <t>ヘイセツ</t>
    </rPh>
    <phoneticPr fontId="2"/>
  </si>
  <si>
    <t>２　従業員の配置の基準</t>
    <phoneticPr fontId="2"/>
  </si>
  <si>
    <t>法第74条第1項</t>
    <phoneticPr fontId="2"/>
  </si>
  <si>
    <t>（１）基準該当短期入所生活介護事業者は、基準該当短期入所生活介護事業</t>
    <rPh sb="3" eb="7">
      <t>キジュンガイトウ</t>
    </rPh>
    <rPh sb="20" eb="24">
      <t>キジュンガイトウ</t>
    </rPh>
    <rPh sb="30" eb="32">
      <t>カイゴ</t>
    </rPh>
    <rPh sb="32" eb="34">
      <t>ジギョウ</t>
    </rPh>
    <phoneticPr fontId="2"/>
  </si>
  <si>
    <t>都条例第111号第181条</t>
    <phoneticPr fontId="2"/>
  </si>
  <si>
    <t xml:space="preserve">    所ごとに短期入所生活介護従業者の区分に応じ次に定める員数となって</t>
    <rPh sb="8" eb="9">
      <t>タン</t>
    </rPh>
    <phoneticPr fontId="2"/>
  </si>
  <si>
    <t>　　いるか。</t>
    <phoneticPr fontId="2"/>
  </si>
  <si>
    <t>都規則第141号第44条</t>
    <phoneticPr fontId="2"/>
  </si>
  <si>
    <t>　　　①生活相談員</t>
    <phoneticPr fontId="2"/>
  </si>
  <si>
    <t>　　　　１人以上配置しているか。</t>
    <phoneticPr fontId="2"/>
  </si>
  <si>
    <t>施行要領第3の8の6</t>
  </si>
  <si>
    <t xml:space="preserve">   　 ②介護職員又は看護職員  </t>
    <phoneticPr fontId="2"/>
  </si>
  <si>
    <t>□</t>
    <phoneticPr fontId="2"/>
  </si>
  <si>
    <t>　　　　介護職員又は看護師若しくは准看護師（看護職員）は、常勤</t>
    <phoneticPr fontId="2"/>
  </si>
  <si>
    <t>　　　換算方法で、利用者の数が３又はその端数を増すごとに１人以</t>
    <phoneticPr fontId="2"/>
  </si>
  <si>
    <t>　　　上となっているか。　</t>
    <phoneticPr fontId="2"/>
  </si>
  <si>
    <t xml:space="preserve">    　④栄養士</t>
    <phoneticPr fontId="2"/>
  </si>
  <si>
    <t xml:space="preserve">    　  ただし、他の社会福祉施設等の栄養士との連携を図ることにより当</t>
    <rPh sb="11" eb="12">
      <t>ホカ</t>
    </rPh>
    <rPh sb="13" eb="15">
      <t>シャカイ</t>
    </rPh>
    <rPh sb="15" eb="17">
      <t>フクシ</t>
    </rPh>
    <rPh sb="17" eb="19">
      <t>シセツ</t>
    </rPh>
    <rPh sb="19" eb="20">
      <t>トウ</t>
    </rPh>
    <rPh sb="21" eb="24">
      <t>エイヨウシ</t>
    </rPh>
    <rPh sb="26" eb="28">
      <t>レンケイ</t>
    </rPh>
    <rPh sb="29" eb="30">
      <t>ハカ</t>
    </rPh>
    <rPh sb="36" eb="37">
      <t>トウ</t>
    </rPh>
    <phoneticPr fontId="2"/>
  </si>
  <si>
    <t>　　　より当該基準該当短期入所生活介護事業所の効果的な運営を期待する</t>
    <rPh sb="7" eb="11">
      <t>キジュンガイトウ</t>
    </rPh>
    <phoneticPr fontId="2"/>
  </si>
  <si>
    <t>　　　ことができる場合であって、利用者の処遇に支障がないときは、置か</t>
    <phoneticPr fontId="2"/>
  </si>
  <si>
    <t>　　　ないことができる。</t>
    <phoneticPr fontId="2"/>
  </si>
  <si>
    <t xml:space="preserve"> 　   ⑤機能訓練指導員</t>
    <phoneticPr fontId="2"/>
  </si>
  <si>
    <t>　　　　イ　１人以上配置しているか。</t>
    <phoneticPr fontId="2"/>
  </si>
  <si>
    <t>　　　　ロ　日常生活を営むのに必要な機能の減退を防止するための訓練を</t>
    <rPh sb="31" eb="33">
      <t>クンレン</t>
    </rPh>
    <phoneticPr fontId="2"/>
  </si>
  <si>
    <t>　　　  行う能力を有する者となっているか。</t>
    <phoneticPr fontId="2"/>
  </si>
  <si>
    <t xml:space="preserve"> 　　　  ※「訓練を行う能力を有する者」とは、理学療法士、作業療法士、</t>
    <rPh sb="30" eb="35">
      <t>サギョウリョウホウシ</t>
    </rPh>
    <phoneticPr fontId="2"/>
  </si>
  <si>
    <t>　　　　 言語聴覚士、看護職員、柔道整復師又はあん摩マッサージ指圧師、</t>
    <phoneticPr fontId="2"/>
  </si>
  <si>
    <t>　　　　 はり師又はきゅう師（理学療法士、作業療法士、言語聴覚士、看</t>
    <rPh sb="33" eb="34">
      <t>カン</t>
    </rPh>
    <phoneticPr fontId="2"/>
  </si>
  <si>
    <t>　　　　 護職員、柔道整復師又はあん摩マッサージ指圧師の資格を有する</t>
    <phoneticPr fontId="2"/>
  </si>
  <si>
    <t xml:space="preserve">         機能訓練指導員を配置した事業所で６月以上機能訓練指導に従事</t>
    <phoneticPr fontId="2"/>
  </si>
  <si>
    <t>　　　　 した経験を有する者に限る。）の資格を有する者をいう。</t>
    <phoneticPr fontId="2"/>
  </si>
  <si>
    <t xml:space="preserve">    　⑥調理員その他の従業者</t>
    <phoneticPr fontId="2"/>
  </si>
  <si>
    <t>　　 　 当該事業所の実情に応じた適当数となっているか。</t>
    <phoneticPr fontId="2"/>
  </si>
  <si>
    <t>（２）従業者の員数を算定する場合の利用者の数は、前年度の平均数により</t>
    <rPh sb="28" eb="31">
      <t>ヘイキンスウ</t>
    </rPh>
    <phoneticPr fontId="2"/>
  </si>
  <si>
    <t>　　算定してしているか。</t>
    <phoneticPr fontId="2"/>
  </si>
  <si>
    <t>　　　ただし、新規に事業を開始する場合は、推定数による。</t>
    <rPh sb="10" eb="12">
      <t>ジギョウ</t>
    </rPh>
    <rPh sb="13" eb="15">
      <t>カイシ</t>
    </rPh>
    <phoneticPr fontId="2"/>
  </si>
  <si>
    <t>３　管理者</t>
    <phoneticPr fontId="2"/>
  </si>
  <si>
    <t>都条例第111号第183条</t>
    <phoneticPr fontId="2"/>
  </si>
  <si>
    <t>（１）基準該当短期入所生活介護事業者は、各基準該当短期入所生活介護事</t>
    <rPh sb="3" eb="5">
      <t>キジュン</t>
    </rPh>
    <rPh sb="5" eb="7">
      <t>ガイトウ</t>
    </rPh>
    <rPh sb="21" eb="25">
      <t>キジュンガイトウ</t>
    </rPh>
    <phoneticPr fontId="2"/>
  </si>
  <si>
    <t>　　業所において管理者を置いているか。</t>
    <rPh sb="10" eb="11">
      <t>モノ</t>
    </rPh>
    <rPh sb="12" eb="13">
      <t>オ</t>
    </rPh>
    <phoneticPr fontId="2"/>
  </si>
  <si>
    <t>（２）管理者は、専ら当該基準該当短期入所生活介護事業所の管理に係る職</t>
    <rPh sb="12" eb="16">
      <t>キジュンガイトウ</t>
    </rPh>
    <phoneticPr fontId="2"/>
  </si>
  <si>
    <t>　　務に従事する者であるか。</t>
    <phoneticPr fontId="2"/>
  </si>
  <si>
    <t>　　　ただし、当該基準該当短期入所生活介護事業所の管理上支障がない場</t>
    <rPh sb="9" eb="13">
      <t>キジュンガイトウ</t>
    </rPh>
    <phoneticPr fontId="2"/>
  </si>
  <si>
    <t>　　合は、当該基準該当短期入所生活介護事業所の他の職務に従事し、又は</t>
    <rPh sb="2" eb="3">
      <t>ゴウ</t>
    </rPh>
    <rPh sb="7" eb="11">
      <t>キジュンガイトウ</t>
    </rPh>
    <phoneticPr fontId="2"/>
  </si>
  <si>
    <t>　　同一の事業者によって設置された他の事業所、施設等の職務に従事する</t>
    <rPh sb="2" eb="4">
      <t>ドウイツ</t>
    </rPh>
    <phoneticPr fontId="2"/>
  </si>
  <si>
    <t>　　ことができる。</t>
    <phoneticPr fontId="2"/>
  </si>
  <si>
    <t xml:space="preserve"> 三　設備に関する基準</t>
    <phoneticPr fontId="2"/>
  </si>
  <si>
    <t>１　利用定員等</t>
  </si>
  <si>
    <t>都条例第111号第184条第1項</t>
    <rPh sb="12" eb="13">
      <t>ジョウ</t>
    </rPh>
    <rPh sb="13" eb="14">
      <t>ダイ</t>
    </rPh>
    <rPh sb="15" eb="16">
      <t>コウ</t>
    </rPh>
    <phoneticPr fontId="2"/>
  </si>
  <si>
    <t>　　基準該当短期入所生活介護事業所は、その利用定員を20人未満とし、基</t>
    <rPh sb="2" eb="6">
      <t>キジュンガイトウ</t>
    </rPh>
    <rPh sb="29" eb="31">
      <t>ミマン</t>
    </rPh>
    <rPh sb="34" eb="35">
      <t>モトイ</t>
    </rPh>
    <phoneticPr fontId="2"/>
  </si>
  <si>
    <t>　準該当短期入所生活介護の事業の専用の居室を設けているか。</t>
    <rPh sb="1" eb="2">
      <t>ジュン</t>
    </rPh>
    <rPh sb="2" eb="4">
      <t>ガイトウ</t>
    </rPh>
    <rPh sb="4" eb="6">
      <t>タンキ</t>
    </rPh>
    <rPh sb="5" eb="6">
      <t>キ</t>
    </rPh>
    <phoneticPr fontId="2"/>
  </si>
  <si>
    <t>都規則第141号第45条</t>
    <phoneticPr fontId="2"/>
  </si>
  <si>
    <t>２　設備及び備品等</t>
    <rPh sb="2" eb="5">
      <t>セツビオヨ</t>
    </rPh>
    <rPh sb="6" eb="9">
      <t>ビヒントウ</t>
    </rPh>
    <phoneticPr fontId="2"/>
  </si>
  <si>
    <t>（１）基準該当短期入所生活介護事業所は、次に掲げる設備を設けるととも</t>
    <rPh sb="3" eb="7">
      <t>キジュンガイトウ</t>
    </rPh>
    <phoneticPr fontId="2"/>
  </si>
  <si>
    <t>都条例第111号第185条第1項</t>
    <rPh sb="13" eb="14">
      <t>ダイ</t>
    </rPh>
    <rPh sb="15" eb="16">
      <t>コウ</t>
    </rPh>
    <phoneticPr fontId="2"/>
  </si>
  <si>
    <t>　　に、短期入所生活介護を提供するために必要な他の設備及び備品等を備</t>
    <phoneticPr fontId="2"/>
  </si>
  <si>
    <t>　　えているか。</t>
    <phoneticPr fontId="2"/>
  </si>
  <si>
    <t xml:space="preserve">  　  ①居室</t>
    <phoneticPr fontId="2"/>
  </si>
  <si>
    <t xml:space="preserve">   　 ②食堂</t>
    <phoneticPr fontId="2"/>
  </si>
  <si>
    <t xml:space="preserve">   　 ③機能訓練室</t>
    <phoneticPr fontId="2"/>
  </si>
  <si>
    <t xml:space="preserve">  　  ④浴室</t>
    <phoneticPr fontId="2"/>
  </si>
  <si>
    <t xml:space="preserve">  　  ⑤便所　</t>
    <phoneticPr fontId="2"/>
  </si>
  <si>
    <t xml:space="preserve">  　  ⑥洗面所</t>
    <rPh sb="6" eb="9">
      <t>センメンショ</t>
    </rPh>
    <phoneticPr fontId="2"/>
  </si>
  <si>
    <t xml:space="preserve">   　 ⑦静養室</t>
    <phoneticPr fontId="2"/>
  </si>
  <si>
    <t xml:space="preserve">   　 ⑧面接室</t>
    <rPh sb="6" eb="9">
      <t>メンセツシツ</t>
    </rPh>
    <phoneticPr fontId="2"/>
  </si>
  <si>
    <t>　    ⑨介護職員室</t>
    <phoneticPr fontId="2"/>
  </si>
  <si>
    <t>（２）（１）の設備の基準は、次のとおりとなっているか。</t>
    <phoneticPr fontId="2"/>
  </si>
  <si>
    <t>　　　①居室</t>
    <phoneticPr fontId="2"/>
  </si>
  <si>
    <t>都条例第111号第185条</t>
    <phoneticPr fontId="2"/>
  </si>
  <si>
    <t>　　　　イ　居室の定員は、４人以下としているか。</t>
    <phoneticPr fontId="2"/>
  </si>
  <si>
    <t>　　　　ロ　利用者１人当たりの床面積は、7.43㎡以上としているか。</t>
    <phoneticPr fontId="2"/>
  </si>
  <si>
    <t>　　　　ハ　日照、採光、換気等利用者の保健衛生、防災等について十分考</t>
    <rPh sb="33" eb="34">
      <t>コウ</t>
    </rPh>
    <phoneticPr fontId="2"/>
  </si>
  <si>
    <t>都規則第141号第46条</t>
    <phoneticPr fontId="2"/>
  </si>
  <si>
    <t>　　　　　慮しているか。</t>
    <rPh sb="5" eb="6">
      <t>リョ</t>
    </rPh>
    <phoneticPr fontId="2"/>
  </si>
  <si>
    <t xml:space="preserve">  　  ②食堂及び機能訓練室</t>
    <phoneticPr fontId="2"/>
  </si>
  <si>
    <t>　　　　イ　食堂及び機能訓練室は、それぞれ必要な広さを有するものとし、</t>
    <phoneticPr fontId="2"/>
  </si>
  <si>
    <t>　　　　　その合計した面積は、３㎡に利用定員を乗じて得た面積以上となっ</t>
    <phoneticPr fontId="2"/>
  </si>
  <si>
    <t>　　　　　ているか。</t>
    <phoneticPr fontId="2"/>
  </si>
  <si>
    <t>　　　　ロ　イにかかわらず、食堂及び機能訓練室は、食事の提供の際には</t>
    <rPh sb="31" eb="32">
      <t>サイ</t>
    </rPh>
    <phoneticPr fontId="2"/>
  </si>
  <si>
    <t>　　　　　その提供に支障がない広さを確保でき、かつ、機能訓練を行う際</t>
    <phoneticPr fontId="2"/>
  </si>
  <si>
    <t>　　　　　にはその実施に支障がない広さを確保できる場合にあっては、同</t>
    <phoneticPr fontId="2"/>
  </si>
  <si>
    <t>　　　　　一の場所とすることができるが、支障がない広さを確保できてい</t>
    <phoneticPr fontId="2"/>
  </si>
  <si>
    <t>　　　　　るか。</t>
    <phoneticPr fontId="2"/>
  </si>
  <si>
    <t xml:space="preserve">   　 ③浴室</t>
    <phoneticPr fontId="2"/>
  </si>
  <si>
    <t xml:space="preserve">     　 身体の不自由な者の入浴に適したものとなっているか。</t>
    <rPh sb="7" eb="9">
      <t>シンタイ</t>
    </rPh>
    <rPh sb="10" eb="13">
      <t>フジユウ</t>
    </rPh>
    <rPh sb="14" eb="15">
      <t>モノ</t>
    </rPh>
    <phoneticPr fontId="2"/>
  </si>
  <si>
    <t xml:space="preserve"> 　   ④便所</t>
    <phoneticPr fontId="2"/>
  </si>
  <si>
    <t xml:space="preserve">      　身体の不自由な者の使用に適したものとなっているか。</t>
    <rPh sb="16" eb="18">
      <t>シヨウ</t>
    </rPh>
    <phoneticPr fontId="2"/>
  </si>
  <si>
    <t xml:space="preserve">  　  ⑤洗面所</t>
    <rPh sb="6" eb="9">
      <t>センメンショ</t>
    </rPh>
    <phoneticPr fontId="2"/>
  </si>
  <si>
    <t xml:space="preserve">      　身体の不自由な者の使用に適したものとなっているか。</t>
    <phoneticPr fontId="2"/>
  </si>
  <si>
    <t>（３）廊下の幅は、利用者が車椅子で円滑に移動することが可能なものでなけ
　　ればならない。</t>
    <rPh sb="3" eb="5">
      <t>ロウカ</t>
    </rPh>
    <rPh sb="6" eb="7">
      <t>ハバ</t>
    </rPh>
    <rPh sb="9" eb="12">
      <t>リヨウシャ</t>
    </rPh>
    <rPh sb="13" eb="16">
      <t>クルマイス</t>
    </rPh>
    <rPh sb="17" eb="19">
      <t>エンカツ</t>
    </rPh>
    <rPh sb="20" eb="22">
      <t>イドウ</t>
    </rPh>
    <rPh sb="27" eb="29">
      <t>カノウ</t>
    </rPh>
    <phoneticPr fontId="2"/>
  </si>
  <si>
    <t xml:space="preserve"> 四　運営に関する基準</t>
  </si>
  <si>
    <t>１　管理者の責務</t>
  </si>
  <si>
    <t>都条例第111号第187条（第51条第1項、第2項準用）</t>
    <phoneticPr fontId="2"/>
  </si>
  <si>
    <t>（１）基準該当短期入所生活介護事業所の管理者は、当該基準該当短期入所</t>
    <rPh sb="3" eb="7">
      <t>キジュンガイトウ</t>
    </rPh>
    <rPh sb="26" eb="30">
      <t>キジュンガイトウ</t>
    </rPh>
    <phoneticPr fontId="2"/>
  </si>
  <si>
    <t>　　生活介護事業所の従業者の管理及び基準該当短期入所生活介護の利用の</t>
    <rPh sb="2" eb="4">
      <t>セイカツ</t>
    </rPh>
    <phoneticPr fontId="2"/>
  </si>
  <si>
    <t>　　申込みに係る調整、業務の実施状況の把握その他の管理を一元的に行っ</t>
    <rPh sb="2" eb="3">
      <t>モウ</t>
    </rPh>
    <rPh sb="3" eb="4">
      <t>コ</t>
    </rPh>
    <phoneticPr fontId="2"/>
  </si>
  <si>
    <t>　　ているか。</t>
    <phoneticPr fontId="2"/>
  </si>
  <si>
    <t>（２）基準該当短期入所生活介護事業所の管理者は、当該基準該当短期入所</t>
    <rPh sb="3" eb="7">
      <t>キジュンガイトウ</t>
    </rPh>
    <rPh sb="26" eb="30">
      <t>キジュンガイトウ</t>
    </rPh>
    <phoneticPr fontId="2"/>
  </si>
  <si>
    <t>　　生活介護事業所の従業者に、都条例第111号の「第９章第４節　運営に</t>
    <rPh sb="2" eb="6">
      <t>セイカツカイゴ</t>
    </rPh>
    <phoneticPr fontId="2"/>
  </si>
  <si>
    <t>　　関する基準」を遵守させるため必要な指揮命令を行っているか。</t>
    <rPh sb="2" eb="3">
      <t>カン</t>
    </rPh>
    <rPh sb="5" eb="7">
      <t>キジュン</t>
    </rPh>
    <phoneticPr fontId="2"/>
  </si>
  <si>
    <t>２　運営規程</t>
    <phoneticPr fontId="2"/>
  </si>
  <si>
    <t>都条例第111号第187条（第151条第1項準用）</t>
    <rPh sb="14" eb="15">
      <t>ダイ</t>
    </rPh>
    <rPh sb="18" eb="19">
      <t>ジョウ</t>
    </rPh>
    <rPh sb="19" eb="20">
      <t>ダイ</t>
    </rPh>
    <rPh sb="21" eb="22">
      <t>コウ</t>
    </rPh>
    <rPh sb="22" eb="24">
      <t>ジュンヨウ</t>
    </rPh>
    <phoneticPr fontId="2"/>
  </si>
  <si>
    <t>　　基準該当短期入所生活介護事業者は、次に掲げる事業の運営についての</t>
    <rPh sb="2" eb="6">
      <t>キジュンガイトウ</t>
    </rPh>
    <phoneticPr fontId="2"/>
  </si>
  <si>
    <t>　重要事項に関する規程を定めているか。</t>
    <rPh sb="1" eb="3">
      <t>ジュウヨウ</t>
    </rPh>
    <phoneticPr fontId="2"/>
  </si>
  <si>
    <t xml:space="preserve">  　①事業の目的及び運営の方針</t>
    <phoneticPr fontId="2"/>
  </si>
  <si>
    <t>施行要領第3の8の6の(4)（第3の8の3の(1)準用）</t>
    <rPh sb="15" eb="16">
      <t>ダイ</t>
    </rPh>
    <rPh sb="25" eb="27">
      <t>ジュンヨウ</t>
    </rPh>
    <phoneticPr fontId="2"/>
  </si>
  <si>
    <t>　　②従業者の職種、員数及び職務の内容</t>
    <phoneticPr fontId="2"/>
  </si>
  <si>
    <t>　　③利用定員</t>
    <phoneticPr fontId="2"/>
  </si>
  <si>
    <t>　　④基準該当短期入所生活介護の内容及び利用料その他の費用の額</t>
    <rPh sb="3" eb="7">
      <t>キジュンガイトウ</t>
    </rPh>
    <phoneticPr fontId="2"/>
  </si>
  <si>
    <t>　　⑤通常の送迎の実施地域</t>
    <phoneticPr fontId="2"/>
  </si>
  <si>
    <t>　　⑥基準該当短期入所生活介護の利用に当たっての留意事項</t>
    <rPh sb="3" eb="7">
      <t>キジュンガイトウ</t>
    </rPh>
    <phoneticPr fontId="2"/>
  </si>
  <si>
    <t>　　⑦緊急時等における対応方法</t>
    <phoneticPr fontId="2"/>
  </si>
  <si>
    <t>　　⑧非常災害対策</t>
    <phoneticPr fontId="2"/>
  </si>
  <si>
    <t>　　⑨虐待の防止のための措置に関する事項</t>
    <phoneticPr fontId="2"/>
  </si>
  <si>
    <t>　　⑩その他運営に関する重要事項</t>
    <phoneticPr fontId="2"/>
  </si>
  <si>
    <t>３　勤務体制の確保等</t>
  </si>
  <si>
    <t>都条例第111号第187条（第103条第1項、第2項、第3項、第4項準用）</t>
    <phoneticPr fontId="2"/>
  </si>
  <si>
    <t>（１）基準該当短期入所生活介護事業者は、利用者に対し、適切な基準該当</t>
    <rPh sb="3" eb="7">
      <t>キジュンガイトウ</t>
    </rPh>
    <rPh sb="30" eb="34">
      <t>キジュンガイトウ</t>
    </rPh>
    <phoneticPr fontId="2"/>
  </si>
  <si>
    <t>　　短期入所生活介護を提供することができるよう各基準該当短期入所生活</t>
    <rPh sb="2" eb="6">
      <t>タンキニュウショ</t>
    </rPh>
    <rPh sb="24" eb="28">
      <t>キジュンガイトウ</t>
    </rPh>
    <phoneticPr fontId="2"/>
  </si>
  <si>
    <t>　　介護事業所において、従業者の勤務体制を定めているか。</t>
    <rPh sb="2" eb="4">
      <t>カイゴ</t>
    </rPh>
    <rPh sb="4" eb="7">
      <t>ジギョウショ</t>
    </rPh>
    <phoneticPr fontId="2"/>
  </si>
  <si>
    <t>（２）基準該当短期入所生活介護事業所ごとに、原則として月ごとの勤務表</t>
    <rPh sb="3" eb="7">
      <t>キジュンガイトウ</t>
    </rPh>
    <phoneticPr fontId="2"/>
  </si>
  <si>
    <t>施行要領第3の8の6の(4)（施行要領第3の8の3の(18)イ準用）</t>
    <rPh sb="31" eb="33">
      <t>ジュンヨウ</t>
    </rPh>
    <phoneticPr fontId="2"/>
  </si>
  <si>
    <t>　　を作成し、短期入所生活介護従業者の日々の勤務時間、常勤・非常勤の</t>
    <rPh sb="3" eb="5">
      <t>サクセイ</t>
    </rPh>
    <phoneticPr fontId="2"/>
  </si>
  <si>
    <t>　　の別、専従の生活相談員、看護職員、介護職員及び機能訓練指導員の配</t>
    <rPh sb="3" eb="4">
      <t>ベツ</t>
    </rPh>
    <phoneticPr fontId="2"/>
  </si>
  <si>
    <t>　　置、管理者との兼務関係、機能訓練指導員との兼務関係等を明確にして</t>
    <phoneticPr fontId="2"/>
  </si>
  <si>
    <t>（３）基準該当短期入所生活介護事業者は、各基準該当短期入所生活介護事</t>
    <rPh sb="3" eb="7">
      <t>キジュンガイトウ</t>
    </rPh>
    <rPh sb="20" eb="21">
      <t>カク</t>
    </rPh>
    <rPh sb="21" eb="23">
      <t>キジュン</t>
    </rPh>
    <rPh sb="23" eb="25">
      <t>ガイトウ</t>
    </rPh>
    <phoneticPr fontId="2"/>
  </si>
  <si>
    <t>　　業所において、当該基準該当短期入所生活介護事業所の従業者によって</t>
    <rPh sb="2" eb="3">
      <t>ギョウ</t>
    </rPh>
    <rPh sb="3" eb="4">
      <t>ショ</t>
    </rPh>
    <rPh sb="11" eb="15">
      <t>キジュンガイトウ</t>
    </rPh>
    <phoneticPr fontId="2"/>
  </si>
  <si>
    <t>　　基準該当短期入所生活介護を提供しているか。</t>
    <phoneticPr fontId="2"/>
  </si>
  <si>
    <t>　　　ただし、利用者の処遇に直接影響を及ぼさない基準該当短期入所生活</t>
    <rPh sb="24" eb="28">
      <t>キジュンガイトウ</t>
    </rPh>
    <phoneticPr fontId="2"/>
  </si>
  <si>
    <t xml:space="preserve">    介護については、この限りでない。</t>
    <rPh sb="4" eb="6">
      <t>カイゴ</t>
    </rPh>
    <phoneticPr fontId="2"/>
  </si>
  <si>
    <t>（４）基準該当短期入所生活介護事業者は、短期入所生活介護従業者の資質</t>
    <rPh sb="3" eb="5">
      <t>キジュン</t>
    </rPh>
    <rPh sb="5" eb="7">
      <t>ガイトウ</t>
    </rPh>
    <phoneticPr fontId="2"/>
  </si>
  <si>
    <t>　　向上のための研修の機会を確保しているか。また、全ての従業者（看護</t>
    <rPh sb="2" eb="4">
      <t>コウジョウ</t>
    </rPh>
    <phoneticPr fontId="2"/>
  </si>
  <si>
    <t>　　職員、介護福祉士又は介護支援専門員の資格を有する者、法第８条第２</t>
    <rPh sb="2" eb="4">
      <t>ショクイン</t>
    </rPh>
    <phoneticPr fontId="2"/>
  </si>
  <si>
    <t>　　項に規定する政令で定める者その他これらに類する者を除く。）に対し、</t>
    <rPh sb="2" eb="3">
      <t>コウ</t>
    </rPh>
    <rPh sb="4" eb="6">
      <t>キテイ</t>
    </rPh>
    <rPh sb="32" eb="33">
      <t>タイ</t>
    </rPh>
    <phoneticPr fontId="2"/>
  </si>
  <si>
    <t>　　認知症介護に係る基礎的な研修を受講させるために必要な措置を講じて</t>
    <rPh sb="2" eb="4">
      <t>ニンチ</t>
    </rPh>
    <phoneticPr fontId="2"/>
  </si>
  <si>
    <t>（５）基準該当短期入所生活介護事業者は、適切な基準該当短期入所生活介</t>
    <rPh sb="3" eb="7">
      <t>キジュンガイトウ</t>
    </rPh>
    <rPh sb="23" eb="27">
      <t>キジュンガイトウ</t>
    </rPh>
    <phoneticPr fontId="2"/>
  </si>
  <si>
    <t>　　護の提供を確保する観点から、職場において行われる優越的な関係を背</t>
    <rPh sb="2" eb="3">
      <t>マモル</t>
    </rPh>
    <rPh sb="4" eb="6">
      <t>テイキョウ</t>
    </rPh>
    <phoneticPr fontId="2"/>
  </si>
  <si>
    <t>　　景とした言動であって業務上必要かつ相当な範囲を超えたもの又は性的</t>
    <rPh sb="2" eb="3">
      <t>ケイ</t>
    </rPh>
    <rPh sb="14" eb="15">
      <t>ジョウ</t>
    </rPh>
    <phoneticPr fontId="2"/>
  </si>
  <si>
    <t>　　な言動により従業者の就業環境が害されることを防止するための方針の</t>
    <rPh sb="3" eb="5">
      <t>ゲンドウ</t>
    </rPh>
    <rPh sb="4" eb="5">
      <t>ドウ</t>
    </rPh>
    <phoneticPr fontId="2"/>
  </si>
  <si>
    <t>　　明確化等の必要な措置を講じているか。</t>
    <rPh sb="2" eb="4">
      <t>メイカク</t>
    </rPh>
    <rPh sb="4" eb="5">
      <t>カ</t>
    </rPh>
    <rPh sb="5" eb="6">
      <t>トウ</t>
    </rPh>
    <phoneticPr fontId="2"/>
  </si>
  <si>
    <t xml:space="preserve">  　（職場におけるハラスメント防止のための雇用管理上の措置）</t>
    <phoneticPr fontId="2"/>
  </si>
  <si>
    <t>４　業務継続計画の策定等</t>
    <phoneticPr fontId="2"/>
  </si>
  <si>
    <t>都条例第111号第187条（第11条の2準用）</t>
    <phoneticPr fontId="2"/>
  </si>
  <si>
    <t>（１）基準該当短期入所生活介護事業者は、感染症や非常災害の発生時にお</t>
    <rPh sb="3" eb="7">
      <t>キジュンガイトウ</t>
    </rPh>
    <phoneticPr fontId="2"/>
  </si>
  <si>
    <t>　　いて、利用者に対する基準該当短期入所生活介護の提供を継続的に行い、</t>
    <rPh sb="12" eb="16">
      <t>キジュンガイトウ</t>
    </rPh>
    <phoneticPr fontId="2"/>
  </si>
  <si>
    <t>　　及び業務継続計画を策定し、当該業務継続計画に従い必要な措置を講</t>
    <rPh sb="2" eb="3">
      <t>オヨ</t>
    </rPh>
    <phoneticPr fontId="2"/>
  </si>
  <si>
    <t>　　じているか。</t>
    <phoneticPr fontId="2"/>
  </si>
  <si>
    <t>（２）基準該当短期入所生活介護事業者は、短期入所生活介護従業者に対し、</t>
    <rPh sb="3" eb="7">
      <t>キジュンガイトウ</t>
    </rPh>
    <phoneticPr fontId="2"/>
  </si>
  <si>
    <t>　　業務継続計画について周知するとともに、必要な研修及び訓練を定期的</t>
    <rPh sb="2" eb="4">
      <t>ギョウム</t>
    </rPh>
    <phoneticPr fontId="2"/>
  </si>
  <si>
    <t>　　に実施しているか。</t>
    <phoneticPr fontId="2"/>
  </si>
  <si>
    <t>（３）基準該当短期入所生活介護事業者は、定期的に業務継続計画の見直し</t>
    <rPh sb="3" eb="7">
      <t>キジュンガイトウ</t>
    </rPh>
    <phoneticPr fontId="2"/>
  </si>
  <si>
    <t>　　を行い、必要に応じて業務継続計画の変更を行っているか。</t>
    <rPh sb="3" eb="4">
      <t>ギョウ</t>
    </rPh>
    <phoneticPr fontId="2"/>
  </si>
  <si>
    <t>四　運営に関する基準</t>
  </si>
  <si>
    <t>５　対象者等</t>
  </si>
  <si>
    <t>都条例第111号第187条（第152条準用）</t>
    <rPh sb="8" eb="9">
      <t>ダイ</t>
    </rPh>
    <rPh sb="12" eb="13">
      <t>ジョウ</t>
    </rPh>
    <rPh sb="19" eb="21">
      <t>ジュンヨウ</t>
    </rPh>
    <phoneticPr fontId="2"/>
  </si>
  <si>
    <t>（１）基準該当短期入所生活介護事業者は、利用者の心身の状況若しくはそ</t>
    <rPh sb="3" eb="5">
      <t>キジュン</t>
    </rPh>
    <rPh sb="5" eb="7">
      <t>ガイトウ</t>
    </rPh>
    <phoneticPr fontId="2"/>
  </si>
  <si>
    <t>　　の家族の疾病、冠婚葬祭、出張等の理由により、又は利用者の家族の身</t>
    <rPh sb="3" eb="5">
      <t>カゾク</t>
    </rPh>
    <phoneticPr fontId="2"/>
  </si>
  <si>
    <t>　　体的及び精神的な負担の軽減等を図るために、一時的に居宅において日</t>
    <rPh sb="2" eb="3">
      <t>カラダ</t>
    </rPh>
    <rPh sb="3" eb="4">
      <t>テキ</t>
    </rPh>
    <phoneticPr fontId="2"/>
  </si>
  <si>
    <t>　　常生活を営むのに支障がある者を対象に、基準該当短期入所生活介護を</t>
    <rPh sb="2" eb="3">
      <t>ツネ</t>
    </rPh>
    <rPh sb="3" eb="5">
      <t>セイカツ</t>
    </rPh>
    <rPh sb="4" eb="5">
      <t>カツ</t>
    </rPh>
    <rPh sb="21" eb="25">
      <t>キジュンガイトウ</t>
    </rPh>
    <phoneticPr fontId="2"/>
  </si>
  <si>
    <t>　　提供しているか。</t>
    <rPh sb="2" eb="4">
      <t>テイキョウ</t>
    </rPh>
    <phoneticPr fontId="2"/>
  </si>
  <si>
    <t>（２）基準該当短期入所生活介護事業者は、居宅介護支援事業者その他保健</t>
    <rPh sb="3" eb="7">
      <t>キジュンガイトウ</t>
    </rPh>
    <phoneticPr fontId="2"/>
  </si>
  <si>
    <t>　　医療サービス又は福祉サービスを提供する者との密接な連携により、基</t>
    <rPh sb="2" eb="4">
      <t>イリョウ</t>
    </rPh>
    <rPh sb="33" eb="34">
      <t>モトイ</t>
    </rPh>
    <phoneticPr fontId="2"/>
  </si>
  <si>
    <t>　　基準該当短期入所生活介護の提供の開始前から終了後に至るまで利用者</t>
    <rPh sb="2" eb="6">
      <t>キジュンガイトウ</t>
    </rPh>
    <rPh sb="6" eb="7">
      <t>タン</t>
    </rPh>
    <phoneticPr fontId="2"/>
  </si>
  <si>
    <t>　　が継続的に保健医療サービス又は福祉サービスを利用できるよう必要な</t>
    <rPh sb="3" eb="6">
      <t>ケイゾクテキ</t>
    </rPh>
    <phoneticPr fontId="2"/>
  </si>
  <si>
    <t>　　援助に努めているか。</t>
    <rPh sb="2" eb="4">
      <t>エンジョ</t>
    </rPh>
    <rPh sb="5" eb="6">
      <t>ツト</t>
    </rPh>
    <phoneticPr fontId="2"/>
  </si>
  <si>
    <t>６　内容及び手続の説明及び同意</t>
  </si>
  <si>
    <t>都条例第111号第187号（第153条第1項準用）</t>
    <rPh sb="8" eb="9">
      <t>ダイ</t>
    </rPh>
    <rPh sb="12" eb="13">
      <t>ゴウ</t>
    </rPh>
    <rPh sb="22" eb="24">
      <t>ジュンヨウ</t>
    </rPh>
    <phoneticPr fontId="2"/>
  </si>
  <si>
    <t>（１）基準該当短期入所生活介護事業者は、基準該当短期入所生活介護の提</t>
    <rPh sb="3" eb="7">
      <t>キジュンガイトウ</t>
    </rPh>
    <rPh sb="20" eb="24">
      <t>キジュンガイトウ</t>
    </rPh>
    <phoneticPr fontId="2"/>
  </si>
  <si>
    <t>　　供の開始に際し、あらかじめ、利用申込者又はその家族に対し、運営規</t>
    <rPh sb="2" eb="3">
      <t>トモ</t>
    </rPh>
    <rPh sb="4" eb="6">
      <t>カイシ</t>
    </rPh>
    <phoneticPr fontId="2"/>
  </si>
  <si>
    <t>　　程の概要、短期入所生活介護従業者の勤務体制その他の利用申込者のサー</t>
    <phoneticPr fontId="2"/>
  </si>
  <si>
    <t>施行要領第3の8の6の(4)（施行要領第3の8の3の(3)準用）</t>
    <rPh sb="29" eb="31">
      <t>ジュンヨウ</t>
    </rPh>
    <phoneticPr fontId="2"/>
  </si>
  <si>
    <t>　　ビスの選択に資すると認められる重要事項を記した文書を交付して説明</t>
    <rPh sb="6" eb="7">
      <t>タク</t>
    </rPh>
    <phoneticPr fontId="2"/>
  </si>
  <si>
    <t>　　を行い、サービスの内容及び利用期間等について利用申込者の同意を得</t>
    <phoneticPr fontId="2"/>
  </si>
  <si>
    <t>（２）都条例第111号第153条第１項は、基準該当短期入所生活介護事業者は、</t>
    <rPh sb="21" eb="23">
      <t>キジュン</t>
    </rPh>
    <rPh sb="23" eb="25">
      <t>ガイトウ</t>
    </rPh>
    <phoneticPr fontId="2"/>
  </si>
  <si>
    <t>　　利用者に対し適切な基準該当短期入所生活介護を提供するため、その提</t>
    <rPh sb="2" eb="5">
      <t>リヨウシャ</t>
    </rPh>
    <rPh sb="11" eb="15">
      <t>キジュンガイトウ</t>
    </rPh>
    <phoneticPr fontId="2"/>
  </si>
  <si>
    <t>　　供の開始に際し、あらかじめ、利用申込者又はその家族に対し、当該基</t>
    <rPh sb="2" eb="3">
      <t>キョウ</t>
    </rPh>
    <rPh sb="4" eb="6">
      <t>カイシ</t>
    </rPh>
    <rPh sb="33" eb="34">
      <t>モト</t>
    </rPh>
    <phoneticPr fontId="2"/>
  </si>
  <si>
    <t>　　準該当短期入所生活介護事業所の運営規程の概要、短期入所生活介護従</t>
    <rPh sb="2" eb="3">
      <t>ジュン</t>
    </rPh>
    <rPh sb="3" eb="5">
      <t>ガイトウ</t>
    </rPh>
    <rPh sb="4" eb="5">
      <t>トウ</t>
    </rPh>
    <rPh sb="5" eb="7">
      <t>タンキ</t>
    </rPh>
    <phoneticPr fontId="2"/>
  </si>
  <si>
    <t>　　業者の勤務体制、事故発生時の対応、苦情処理の体制、提供するサービ</t>
    <rPh sb="2" eb="4">
      <t>ギョウシャ</t>
    </rPh>
    <rPh sb="24" eb="25">
      <t>カラダ</t>
    </rPh>
    <phoneticPr fontId="2"/>
  </si>
  <si>
    <t>　　スの第三者評価の実施状況（実施の有無、実施した直近の年月日、実施</t>
    <rPh sb="4" eb="7">
      <t>ダイサンシャ</t>
    </rPh>
    <phoneticPr fontId="2"/>
  </si>
  <si>
    <t>　　した評価機関の名称、評価結果の開示状況）等の利用申込者がサービス</t>
    <rPh sb="9" eb="10">
      <t>メイ</t>
    </rPh>
    <phoneticPr fontId="2"/>
  </si>
  <si>
    <t>　　を選択するために必要な重要事項について、わかりやすい説明書やパン</t>
    <rPh sb="3" eb="5">
      <t>センタク</t>
    </rPh>
    <rPh sb="4" eb="5">
      <t>タク</t>
    </rPh>
    <phoneticPr fontId="2"/>
  </si>
  <si>
    <t>　　フレット等（当該基準該当短期入所生活介護事業者が、他の介護保険に</t>
    <rPh sb="6" eb="7">
      <t>トウ</t>
    </rPh>
    <rPh sb="10" eb="14">
      <t>キジュンガイトウ</t>
    </rPh>
    <phoneticPr fontId="2"/>
  </si>
  <si>
    <t>　　関する事業を併せて実施している場合、当該パンフレット等について、</t>
    <rPh sb="2" eb="3">
      <t>カン</t>
    </rPh>
    <rPh sb="5" eb="7">
      <t>ジギョウ</t>
    </rPh>
    <rPh sb="8" eb="9">
      <t>アワ</t>
    </rPh>
    <rPh sb="11" eb="13">
      <t>ジッシ</t>
    </rPh>
    <phoneticPr fontId="2"/>
  </si>
  <si>
    <t>　　一体的に作成することは差し支えないものとする。）の文書を交付して</t>
    <rPh sb="2" eb="5">
      <t>イッタイテキ</t>
    </rPh>
    <rPh sb="6" eb="8">
      <t>サクセイ</t>
    </rPh>
    <rPh sb="7" eb="8">
      <t>ナ</t>
    </rPh>
    <rPh sb="27" eb="29">
      <t>ブンショ</t>
    </rPh>
    <rPh sb="30" eb="31">
      <t>コウ</t>
    </rPh>
    <phoneticPr fontId="2"/>
  </si>
  <si>
    <t>　　懇切丁寧に説明を行い、当該事業所から基準該当短期入所生活介護の提</t>
    <rPh sb="2" eb="4">
      <t>コンセツ</t>
    </rPh>
    <rPh sb="4" eb="6">
      <t>テイネイ</t>
    </rPh>
    <rPh sb="5" eb="6">
      <t>ヤスシ</t>
    </rPh>
    <rPh sb="7" eb="9">
      <t>セツメイ</t>
    </rPh>
    <rPh sb="20" eb="24">
      <t>キジュンガイトウ</t>
    </rPh>
    <phoneticPr fontId="2"/>
  </si>
  <si>
    <t>　　供を受ること（サービスの内容及び利用機関等を含む）につき同意を得</t>
    <rPh sb="2" eb="3">
      <t>トモ</t>
    </rPh>
    <rPh sb="4" eb="5">
      <t>ウ</t>
    </rPh>
    <phoneticPr fontId="2"/>
  </si>
  <si>
    <t>　　なければならないこととしたものである。なお、当該同意については、</t>
    <phoneticPr fontId="2"/>
  </si>
  <si>
    <t>　　利用者及び基準該当短期入所生活介護事業者双方の保護の立場から書面</t>
    <rPh sb="2" eb="5">
      <t>リヨウシャ</t>
    </rPh>
    <rPh sb="3" eb="4">
      <t>ヨウ</t>
    </rPh>
    <rPh sb="4" eb="5">
      <t>シャ</t>
    </rPh>
    <rPh sb="5" eb="6">
      <t>オヨ</t>
    </rPh>
    <rPh sb="7" eb="11">
      <t>キジュンガイトウ</t>
    </rPh>
    <rPh sb="11" eb="13">
      <t>タンキ</t>
    </rPh>
    <rPh sb="13" eb="14">
      <t>ニュウ</t>
    </rPh>
    <phoneticPr fontId="2"/>
  </si>
  <si>
    <t>　　によって確認することが望ましいが確認しているか。</t>
    <phoneticPr fontId="2"/>
  </si>
  <si>
    <t>７　提供拒否の禁止</t>
    <phoneticPr fontId="2"/>
  </si>
  <si>
    <t>都条例第111号第187条（第13条準用）</t>
    <phoneticPr fontId="2"/>
  </si>
  <si>
    <t>　　基準該当短期入所生活介護事業者は、正当な理由なく基準該当短期入所</t>
    <rPh sb="2" eb="6">
      <t>キジュンガイトウ</t>
    </rPh>
    <rPh sb="26" eb="30">
      <t>キジュンガイトウ</t>
    </rPh>
    <phoneticPr fontId="2"/>
  </si>
  <si>
    <t>　生活介護の提供を拒んでいないか。</t>
    <rPh sb="1" eb="5">
      <t>セイカツカイゴ</t>
    </rPh>
    <phoneticPr fontId="2"/>
  </si>
  <si>
    <t>８　サービス提供困難時の対応</t>
    <phoneticPr fontId="2"/>
  </si>
  <si>
    <t>都条例第111号第187条（第14条準用）</t>
    <phoneticPr fontId="2"/>
  </si>
  <si>
    <t>　　基準該当短期入所生活介護事業者は、当該基準該当短期入所生活介護事</t>
    <rPh sb="2" eb="6">
      <t>キジュンガイトウ</t>
    </rPh>
    <rPh sb="21" eb="23">
      <t>キジュン</t>
    </rPh>
    <rPh sb="23" eb="25">
      <t>ガイトウ</t>
    </rPh>
    <rPh sb="25" eb="27">
      <t>タンキ</t>
    </rPh>
    <phoneticPr fontId="2"/>
  </si>
  <si>
    <t>　業所の通常の事業の実施地域等を勘案し、利用申込者に対し自ら適切な基</t>
    <rPh sb="1" eb="2">
      <t>ギョウ</t>
    </rPh>
    <rPh sb="2" eb="3">
      <t>トコロ</t>
    </rPh>
    <rPh sb="4" eb="6">
      <t>ツウジョウ</t>
    </rPh>
    <rPh sb="5" eb="6">
      <t>ツネ</t>
    </rPh>
    <rPh sb="33" eb="34">
      <t>モト</t>
    </rPh>
    <phoneticPr fontId="2"/>
  </si>
  <si>
    <t>　準該当短期入所生活介護を提供することが困難であると認めた場合は、当</t>
    <rPh sb="1" eb="2">
      <t>ジュン</t>
    </rPh>
    <rPh sb="2" eb="4">
      <t>ガイトウ</t>
    </rPh>
    <rPh sb="4" eb="6">
      <t>タンキ</t>
    </rPh>
    <rPh sb="6" eb="8">
      <t>ニュウショ</t>
    </rPh>
    <phoneticPr fontId="2"/>
  </si>
  <si>
    <t>　該利用申込者に係る居宅介護支援事業者への連絡、他の基準該当短期入所</t>
    <rPh sb="1" eb="2">
      <t>ガイ</t>
    </rPh>
    <rPh sb="2" eb="7">
      <t>リヨウモウシコミシャ</t>
    </rPh>
    <rPh sb="26" eb="30">
      <t>キジュンガイトウ</t>
    </rPh>
    <phoneticPr fontId="2"/>
  </si>
  <si>
    <t>　生活介護事業者等の紹介その他の必要な措置を速やかに講じているか。</t>
    <rPh sb="1" eb="3">
      <t>セイカツ</t>
    </rPh>
    <phoneticPr fontId="2"/>
  </si>
  <si>
    <t>９　受給資格等の確認</t>
  </si>
  <si>
    <t>都条例第111号第187条（第15条準用）</t>
    <phoneticPr fontId="2"/>
  </si>
  <si>
    <t>　　供の開始に際し、利用者の提示する被保険者証によって、被保険者資格、</t>
    <rPh sb="2" eb="3">
      <t>トモ</t>
    </rPh>
    <rPh sb="4" eb="6">
      <t>カイシ</t>
    </rPh>
    <phoneticPr fontId="2"/>
  </si>
  <si>
    <t>　　要介護認定の有無及び要介護認定の有効期間を確かめているか。</t>
    <rPh sb="2" eb="3">
      <t>ヨウ</t>
    </rPh>
    <rPh sb="3" eb="5">
      <t>カイゴ</t>
    </rPh>
    <rPh sb="5" eb="7">
      <t>ニンテイ</t>
    </rPh>
    <phoneticPr fontId="2"/>
  </si>
  <si>
    <t>（２）基準該当短期入所生活介護事業者は、（１）の被保険者証に認定審査</t>
    <rPh sb="3" eb="7">
      <t>キジュンガイトウ</t>
    </rPh>
    <phoneticPr fontId="2"/>
  </si>
  <si>
    <t>　　会意見が記載されているときは、当該認定審査会意見に配慮して、基準</t>
    <rPh sb="2" eb="3">
      <t>カイ</t>
    </rPh>
    <rPh sb="3" eb="5">
      <t>イケン</t>
    </rPh>
    <rPh sb="32" eb="34">
      <t>キジュン</t>
    </rPh>
    <phoneticPr fontId="2"/>
  </si>
  <si>
    <t>　　該当短期入所生活介護を提供するよう努めているか。</t>
    <phoneticPr fontId="2"/>
  </si>
  <si>
    <t>10　要介護認定等の申請に係る援助</t>
  </si>
  <si>
    <t>都条例第111号第187条（第16条準用）</t>
    <phoneticPr fontId="2"/>
  </si>
  <si>
    <t>（１）基準該当短期入所生活介護事業者は要介護認定の申請をしていないこ</t>
    <rPh sb="3" eb="7">
      <t>キジュンガイトウ</t>
    </rPh>
    <phoneticPr fontId="2"/>
  </si>
  <si>
    <t>　　とにより要介護認定を受けていない利用申込者に対しては、当該利用申</t>
    <phoneticPr fontId="2"/>
  </si>
  <si>
    <t>　　込者の意思を踏まえて速やかに当該申請が行われるよう必要な援助を行っ</t>
    <rPh sb="2" eb="3">
      <t>コ</t>
    </rPh>
    <rPh sb="3" eb="4">
      <t>モノ</t>
    </rPh>
    <phoneticPr fontId="2"/>
  </si>
  <si>
    <t>（２）基準該当短期入所生活介護事業者は、居宅介護支援（これに相当する</t>
    <rPh sb="3" eb="7">
      <t>キジュンガイトウ</t>
    </rPh>
    <phoneticPr fontId="2"/>
  </si>
  <si>
    <t>　　サービスを含む。）が利用者に対して行われていない等の場合に必要と</t>
    <phoneticPr fontId="2"/>
  </si>
  <si>
    <t>　　認めるときは、当該利用者の受けている要介護認定の更新の申請が、遅</t>
    <rPh sb="2" eb="3">
      <t>ミト</t>
    </rPh>
    <rPh sb="33" eb="34">
      <t>オソ</t>
    </rPh>
    <phoneticPr fontId="2"/>
  </si>
  <si>
    <t>　　くとも当該要介護認定の満了日の30日前までに行われるよう必要な援助</t>
    <rPh sb="5" eb="6">
      <t>トウ</t>
    </rPh>
    <rPh sb="33" eb="35">
      <t>エンジョ</t>
    </rPh>
    <phoneticPr fontId="2"/>
  </si>
  <si>
    <t>　　を行っているか。</t>
    <phoneticPr fontId="2"/>
  </si>
  <si>
    <t>　四　運営に関する基準</t>
  </si>
  <si>
    <t>11　心身の状況等の把握</t>
  </si>
  <si>
    <t>都条例第111号第187条（第17条準用）</t>
    <phoneticPr fontId="2"/>
  </si>
  <si>
    <t xml:space="preserve">    基準該当短期入所生活介護事業者は、基準該当短期入所生活介護の提供</t>
    <rPh sb="4" eb="8">
      <t>キジュンガイトウ</t>
    </rPh>
    <rPh sb="21" eb="25">
      <t>キジュンガイトウ</t>
    </rPh>
    <phoneticPr fontId="2"/>
  </si>
  <si>
    <t>　に当たっては、利用者に係るサービス担当者会議等を通じて、当該利用者</t>
    <rPh sb="2" eb="3">
      <t>ア</t>
    </rPh>
    <phoneticPr fontId="2"/>
  </si>
  <si>
    <t>　の心身の状況、置かれている環境、他の保健医療サービス又は福祉サービ</t>
    <rPh sb="2" eb="4">
      <t>シンシン</t>
    </rPh>
    <phoneticPr fontId="2"/>
  </si>
  <si>
    <t>　スの利用状況等の把握に努めているか。</t>
    <rPh sb="3" eb="5">
      <t>リヨウ</t>
    </rPh>
    <rPh sb="4" eb="5">
      <t>ヨウ</t>
    </rPh>
    <rPh sb="5" eb="7">
      <t>ジョウキョウ</t>
    </rPh>
    <rPh sb="6" eb="7">
      <t>キョウ</t>
    </rPh>
    <phoneticPr fontId="2"/>
  </si>
  <si>
    <t>12　居宅サービス計画に沿ったサービスの提供</t>
    <phoneticPr fontId="2"/>
  </si>
  <si>
    <t>都条例第111号第187条（第20条準用）</t>
    <phoneticPr fontId="2"/>
  </si>
  <si>
    <t>　　基準該当短期入所生活介護事業者は、居宅サービス計画が作成されてい</t>
    <rPh sb="2" eb="6">
      <t>キジュンガイトウ</t>
    </rPh>
    <phoneticPr fontId="2"/>
  </si>
  <si>
    <t>　る場合は、当該計画に沿った基準該当短期入所生活介護を提供しているか。</t>
    <rPh sb="2" eb="4">
      <t>バアイ</t>
    </rPh>
    <rPh sb="3" eb="4">
      <t>ゴウ</t>
    </rPh>
    <rPh sb="14" eb="16">
      <t>キジュン</t>
    </rPh>
    <rPh sb="16" eb="18">
      <t>ガイトウ</t>
    </rPh>
    <phoneticPr fontId="2"/>
  </si>
  <si>
    <t>13　サービスの提供の記録</t>
    <phoneticPr fontId="2"/>
  </si>
  <si>
    <t>都条例第111号第187条（第23条第1項、第2項準用）</t>
    <phoneticPr fontId="2"/>
  </si>
  <si>
    <t>（１）基準該当短期入所生活介護事業者は、基準該当短期入所生活介護を提</t>
    <rPh sb="3" eb="7">
      <t>キジュンガイトウ</t>
    </rPh>
    <rPh sb="20" eb="24">
      <t>キジュンガイトウ</t>
    </rPh>
    <phoneticPr fontId="2"/>
  </si>
  <si>
    <t>　　供した際には、当該基準該当短期入所生活介護の提供日及び内容、当該</t>
    <rPh sb="2" eb="3">
      <t>キョウ</t>
    </rPh>
    <rPh sb="5" eb="6">
      <t>サイ</t>
    </rPh>
    <rPh sb="11" eb="15">
      <t>キジュンガイトウ</t>
    </rPh>
    <phoneticPr fontId="2"/>
  </si>
  <si>
    <t>　　基準該当短期入所生活介護について法第41条第6項の規定により利用者に</t>
    <phoneticPr fontId="2"/>
  </si>
  <si>
    <t>　　代わって支払を受ける居宅介護サービス費の額その他必要な事項を、当</t>
    <phoneticPr fontId="2"/>
  </si>
  <si>
    <t>　　該利用者に係る居宅サービス計画を記載した書面又はこれに準ずる書面</t>
    <rPh sb="32" eb="34">
      <t>ショメン</t>
    </rPh>
    <phoneticPr fontId="2"/>
  </si>
  <si>
    <t>　　に記載しているか。</t>
    <phoneticPr fontId="2"/>
  </si>
  <si>
    <t>（２）基準該当短期入所生活介護事業者は、基準該当短期入所生活介護を提</t>
    <rPh sb="3" eb="5">
      <t>キジュン</t>
    </rPh>
    <rPh sb="5" eb="7">
      <t>ガイトウ</t>
    </rPh>
    <rPh sb="7" eb="9">
      <t>タンキ</t>
    </rPh>
    <rPh sb="20" eb="22">
      <t>キジュン</t>
    </rPh>
    <rPh sb="22" eb="24">
      <t>ガイトウ</t>
    </rPh>
    <phoneticPr fontId="2"/>
  </si>
  <si>
    <t>　　供した際には、提供したサービスの具体的な内容等を記録するとともに、</t>
    <rPh sb="2" eb="3">
      <t>キョウ</t>
    </rPh>
    <rPh sb="5" eb="6">
      <t>サイ</t>
    </rPh>
    <phoneticPr fontId="2"/>
  </si>
  <si>
    <t>　　利用者からの申出があった場合は、文書の交付その他適切な方法により、</t>
    <rPh sb="2" eb="5">
      <t>リヨウシャ</t>
    </rPh>
    <phoneticPr fontId="2"/>
  </si>
  <si>
    <t>　　当該事項に係る情報を当該利用者に対して提供しているか。</t>
    <rPh sb="2" eb="4">
      <t>トウガイ</t>
    </rPh>
    <rPh sb="4" eb="6">
      <t>ジコウ</t>
    </rPh>
    <phoneticPr fontId="2"/>
  </si>
  <si>
    <t>14　利用料等の受領</t>
    <rPh sb="3" eb="7">
      <t>リヨウリョウトウ</t>
    </rPh>
    <rPh sb="8" eb="10">
      <t>ジュリョウ</t>
    </rPh>
    <phoneticPr fontId="2"/>
  </si>
  <si>
    <t>都条例第111号第187条（第154条準用）</t>
    <phoneticPr fontId="2"/>
  </si>
  <si>
    <t>（１）基準該当短期入所生活介護事業者が利用者から受領する利用料につい</t>
    <rPh sb="3" eb="5">
      <t>キジュン</t>
    </rPh>
    <rPh sb="5" eb="7">
      <t>ガイトウ</t>
    </rPh>
    <rPh sb="19" eb="22">
      <t>リヨウシャ</t>
    </rPh>
    <rPh sb="24" eb="26">
      <t>ジュリョウ</t>
    </rPh>
    <rPh sb="28" eb="31">
      <t>リヨウリョウ</t>
    </rPh>
    <phoneticPr fontId="2"/>
  </si>
  <si>
    <t>　　て、当該基準該当短期入所生活介護が保険給付の対象となる場合もなら</t>
    <rPh sb="4" eb="6">
      <t>トウガイ</t>
    </rPh>
    <rPh sb="6" eb="10">
      <t>キジュンガイトウ</t>
    </rPh>
    <rPh sb="10" eb="14">
      <t>タンキニュウショ</t>
    </rPh>
    <rPh sb="14" eb="18">
      <t>セイカツカイゴ</t>
    </rPh>
    <rPh sb="19" eb="23">
      <t>ホケンキュウフ</t>
    </rPh>
    <rPh sb="24" eb="26">
      <t>タイショウ</t>
    </rPh>
    <rPh sb="29" eb="31">
      <t>バアイ</t>
    </rPh>
    <phoneticPr fontId="2"/>
  </si>
  <si>
    <t>　　ない場合も特例居宅介護サービス費用基準額との間に、不合理な差額が</t>
    <rPh sb="4" eb="6">
      <t>バアイ</t>
    </rPh>
    <rPh sb="7" eb="9">
      <t>トクレイ</t>
    </rPh>
    <rPh sb="9" eb="11">
      <t>キョタク</t>
    </rPh>
    <rPh sb="27" eb="30">
      <t>フゴウリ</t>
    </rPh>
    <rPh sb="31" eb="33">
      <t>サガク</t>
    </rPh>
    <phoneticPr fontId="2"/>
  </si>
  <si>
    <t>　　生じないようにしているか。</t>
    <phoneticPr fontId="2"/>
  </si>
  <si>
    <t>（２）基準該当短期入所生活介護事業者は、（１）に定める場合において利</t>
    <rPh sb="3" eb="7">
      <t>キジュンガイトウ</t>
    </rPh>
    <rPh sb="33" eb="34">
      <t>トシ</t>
    </rPh>
    <phoneticPr fontId="2"/>
  </si>
  <si>
    <t>　　用者から支払を受ける額のほか、支払を利用者から受けることができる</t>
    <rPh sb="2" eb="3">
      <t>ヨウ</t>
    </rPh>
    <rPh sb="3" eb="4">
      <t>シャ</t>
    </rPh>
    <phoneticPr fontId="2"/>
  </si>
  <si>
    <t>　　次に掲げる費用の額以外の額を受けていないか。</t>
    <phoneticPr fontId="2"/>
  </si>
  <si>
    <t xml:space="preserve">  　　①食事の提供に要する費用</t>
    <rPh sb="3" eb="5">
      <t>バアイ</t>
    </rPh>
    <rPh sb="10" eb="12">
      <t>バアイ</t>
    </rPh>
    <rPh sb="13" eb="15">
      <t>トクレイキョタクフゴウリサガクショウ</t>
    </rPh>
    <phoneticPr fontId="2"/>
  </si>
  <si>
    <t>　　  ②滞在に要する費用</t>
    <phoneticPr fontId="2"/>
  </si>
  <si>
    <t xml:space="preserve">    　③利用者が選定する特別な居室の提供に伴い必要となる費用</t>
    <phoneticPr fontId="2"/>
  </si>
  <si>
    <t xml:space="preserve"> 　   ④利用者が選定する特別な食事の提供に伴い必要となる費用</t>
    <phoneticPr fontId="2"/>
  </si>
  <si>
    <t xml:space="preserve">  　　⑤送迎に要する費用（厚生労働大臣が別に定める場合を除く。）</t>
    <phoneticPr fontId="2"/>
  </si>
  <si>
    <t xml:space="preserve">  　  ⑥理美容に要する費用</t>
    <phoneticPr fontId="2"/>
  </si>
  <si>
    <t xml:space="preserve"> 　   ⑦①～⑥に掲げるもののほか、基準該当短期入所生活介護として提供さ</t>
    <rPh sb="19" eb="23">
      <t>キジュンガイトウ</t>
    </rPh>
    <phoneticPr fontId="2"/>
  </si>
  <si>
    <t>　　　れる便宜のうち、日常生活においても通常必要となるものに係る費用で</t>
    <phoneticPr fontId="2"/>
  </si>
  <si>
    <t>　　　あって、かつ、当該利用者に負担させることが適当と認められるもの</t>
    <phoneticPr fontId="2"/>
  </si>
  <si>
    <t>（３）基準短期入所生活介護事業者は、（３）の費用の額に係るサービスの</t>
    <rPh sb="3" eb="5">
      <t>キジュン</t>
    </rPh>
    <phoneticPr fontId="2"/>
  </si>
  <si>
    <t>　　提供に当たっては、あらかじめ、利用者又はその家族に対し、当該サー</t>
    <phoneticPr fontId="2"/>
  </si>
  <si>
    <t>　　ビスの内容及び費用を記した文書を交付して説明を行い、当該利用者の</t>
    <phoneticPr fontId="2"/>
  </si>
  <si>
    <t>　　同意を得ているか。</t>
    <rPh sb="2" eb="4">
      <t>ドウイ</t>
    </rPh>
    <phoneticPr fontId="2"/>
  </si>
  <si>
    <t>　　　ただし、（２）の①～④に掲げる費用については、文書により同意を</t>
    <phoneticPr fontId="2"/>
  </si>
  <si>
    <t xml:space="preserve">    得ているか。</t>
    <phoneticPr fontId="2"/>
  </si>
  <si>
    <t>（４）基準該当短期入所生活介護事業者は、基準該当短期入所生活介護その</t>
    <rPh sb="3" eb="7">
      <t>キジュンガイトウ</t>
    </rPh>
    <rPh sb="20" eb="24">
      <t>キジュンガイトウ</t>
    </rPh>
    <phoneticPr fontId="2"/>
  </si>
  <si>
    <t>法第41条第8項</t>
    <phoneticPr fontId="2"/>
  </si>
  <si>
    <t>　　他のサービスの提供に要した費用につき、その支払を受ける際、当該支</t>
    <rPh sb="2" eb="3">
      <t>ホカ</t>
    </rPh>
    <phoneticPr fontId="2"/>
  </si>
  <si>
    <t>法施行規則第65条</t>
    <phoneticPr fontId="2"/>
  </si>
  <si>
    <t>　　払をした居宅要介護被保険者に対し、法施行規則第65条で定めるところ</t>
    <rPh sb="2" eb="3">
      <t>ハラ</t>
    </rPh>
    <phoneticPr fontId="2"/>
  </si>
  <si>
    <t>　　により、領収証を交付しているか。</t>
    <phoneticPr fontId="2"/>
  </si>
  <si>
    <t>四　運営に関する基準</t>
    <phoneticPr fontId="2"/>
  </si>
  <si>
    <t>（５）基準該当短期入所生活介護事業者は、法第41条第8項の規定により交</t>
    <rPh sb="3" eb="7">
      <t>キジュンガイトウ</t>
    </rPh>
    <phoneticPr fontId="2"/>
  </si>
  <si>
    <t>　　付しなければならない領収証に、基準該当短期入所生活介護について居</t>
    <rPh sb="2" eb="3">
      <t>フ</t>
    </rPh>
    <rPh sb="17" eb="19">
      <t>キジュン</t>
    </rPh>
    <rPh sb="19" eb="21">
      <t>ガイトウ</t>
    </rPh>
    <rPh sb="21" eb="23">
      <t>タンキ</t>
    </rPh>
    <phoneticPr fontId="2"/>
  </si>
  <si>
    <t>　　宅要介護被保険者から支払を受けた費用の額のうち、同条第４項第１号</t>
    <rPh sb="2" eb="3">
      <t>タク</t>
    </rPh>
    <rPh sb="3" eb="4">
      <t>ヨウ</t>
    </rPh>
    <rPh sb="4" eb="6">
      <t>カイゴ</t>
    </rPh>
    <rPh sb="6" eb="7">
      <t>ヒ</t>
    </rPh>
    <rPh sb="7" eb="10">
      <t>ホケンシャ</t>
    </rPh>
    <rPh sb="15" eb="16">
      <t>ウ</t>
    </rPh>
    <phoneticPr fontId="2"/>
  </si>
  <si>
    <t>　　に規定する厚生労働大臣が定める基準により算定した費用の額（その額</t>
    <rPh sb="3" eb="5">
      <t>キテイ</t>
    </rPh>
    <rPh sb="4" eb="5">
      <t>サダ</t>
    </rPh>
    <rPh sb="7" eb="9">
      <t>コウセイ</t>
    </rPh>
    <phoneticPr fontId="2"/>
  </si>
  <si>
    <t>　　が現に当該基準該当短期入所生活介護に要した費用の額を超えるときは、</t>
    <rPh sb="3" eb="4">
      <t>ゲン</t>
    </rPh>
    <rPh sb="5" eb="7">
      <t>トウガイ</t>
    </rPh>
    <rPh sb="7" eb="9">
      <t>キジュン</t>
    </rPh>
    <rPh sb="9" eb="11">
      <t>ガイトウ</t>
    </rPh>
    <rPh sb="26" eb="27">
      <t>ガク</t>
    </rPh>
    <phoneticPr fontId="2"/>
  </si>
  <si>
    <t>　　当該現に短期入所生活介護に要した費用の額とする。）に係るもの及び</t>
    <rPh sb="2" eb="4">
      <t>トウガイ</t>
    </rPh>
    <rPh sb="3" eb="4">
      <t>ガイ</t>
    </rPh>
    <rPh sb="4" eb="5">
      <t>ゲン</t>
    </rPh>
    <rPh sb="6" eb="8">
      <t>タンキ</t>
    </rPh>
    <phoneticPr fontId="2"/>
  </si>
  <si>
    <t>　　その他の費用の額を区分して記載し、当該その他の費用の額については</t>
    <rPh sb="4" eb="5">
      <t>ホカ</t>
    </rPh>
    <rPh sb="6" eb="8">
      <t>ヒヨウ</t>
    </rPh>
    <phoneticPr fontId="2"/>
  </si>
  <si>
    <t>　　それぞれ個別の費用ごとに区分して記載しているか。</t>
    <phoneticPr fontId="2"/>
  </si>
  <si>
    <t xml:space="preserve">15　保険給付の申請に必要となる証明書の交付     </t>
    <phoneticPr fontId="2"/>
  </si>
  <si>
    <t>都条例第111号第187条（第25条準用）</t>
    <phoneticPr fontId="2"/>
  </si>
  <si>
    <t>　　基準該当短期入所生活介護事業者は、法定代理受領サービスに該当しな</t>
    <rPh sb="2" eb="6">
      <t>キジュンガイトウ</t>
    </rPh>
    <phoneticPr fontId="2"/>
  </si>
  <si>
    <t>　い基準該当短期入所生活介護に係る利用料の支払を受けた場合は、当該基</t>
    <rPh sb="2" eb="6">
      <t>キジュンガイトウ</t>
    </rPh>
    <rPh sb="6" eb="8">
      <t>タンキ</t>
    </rPh>
    <rPh sb="33" eb="34">
      <t>モト</t>
    </rPh>
    <phoneticPr fontId="2"/>
  </si>
  <si>
    <t>　準該当短期入所生活介護の内容、費用の額その他必要と認められる事項を</t>
    <rPh sb="13" eb="15">
      <t>ナイヨウ</t>
    </rPh>
    <phoneticPr fontId="2"/>
  </si>
  <si>
    <t>　記載したサービス提供証明書を利用者に対して交付しているか。</t>
    <phoneticPr fontId="2"/>
  </si>
  <si>
    <t>16　基準該当短期入所生活介護の取扱方針</t>
    <rPh sb="3" eb="7">
      <t>キジュンガイトウ</t>
    </rPh>
    <phoneticPr fontId="2"/>
  </si>
  <si>
    <t>都条例第111号第187条（第155条準用）</t>
    <rPh sb="19" eb="21">
      <t>ジュンヨウ</t>
    </rPh>
    <phoneticPr fontId="2"/>
  </si>
  <si>
    <t>（１）基準該当短期入所生活介護事業者は、利用者の要介護状態の軽減又は</t>
    <rPh sb="3" eb="7">
      <t>キジュンガイトウ</t>
    </rPh>
    <phoneticPr fontId="2"/>
  </si>
  <si>
    <t>　　悪化の防止に資するよう、認知症の状況等利用者の心身の状況を踏まえ</t>
    <phoneticPr fontId="2"/>
  </si>
  <si>
    <t>　　えて、日常生活に必要な援助を適切に行っているか。　</t>
    <phoneticPr fontId="2"/>
  </si>
  <si>
    <t>（２）基準該当短期入所生活介護事業は、相当期間にわたり継続して入所す</t>
    <rPh sb="3" eb="7">
      <t>キジュンガイトウ</t>
    </rPh>
    <rPh sb="31" eb="33">
      <t>ニュウショ</t>
    </rPh>
    <phoneticPr fontId="2"/>
  </si>
  <si>
    <t>　　る利用者については、16(1)に規定する短期入所生活介護計画に基づき、</t>
    <rPh sb="3" eb="6">
      <t>リヨウシャ</t>
    </rPh>
    <rPh sb="4" eb="5">
      <t>ヨウ</t>
    </rPh>
    <phoneticPr fontId="2"/>
  </si>
  <si>
    <t>　　画一的なものとならないよう配慮して行われているか。</t>
    <rPh sb="2" eb="4">
      <t>カクイツ</t>
    </rPh>
    <phoneticPr fontId="2"/>
  </si>
  <si>
    <t xml:space="preserve">    ※「相当期間以上」とは概ね４日以上連続して利用する場合を指す。</t>
    <phoneticPr fontId="2"/>
  </si>
  <si>
    <t>（３）短期入所生活介護従業者は、利用者又はその家族に対し、基準該当短</t>
    <rPh sb="29" eb="33">
      <t>キジュンガイトウ</t>
    </rPh>
    <phoneticPr fontId="2"/>
  </si>
  <si>
    <t>　　期入所生活介護の提供方法等について、説明を行っているか。</t>
    <rPh sb="2" eb="3">
      <t>キ</t>
    </rPh>
    <rPh sb="3" eb="4">
      <t>ニュウ</t>
    </rPh>
    <phoneticPr fontId="2"/>
  </si>
  <si>
    <t>（４）基準該当短期入所生活介護事業者は、基準該当短期入所生活介護の提</t>
    <rPh sb="3" eb="7">
      <t>キジュンガイトウ</t>
    </rPh>
    <rPh sb="20" eb="24">
      <t>キジュンガイトウ</t>
    </rPh>
    <phoneticPr fontId="2"/>
  </si>
  <si>
    <t>　　供に当たっては、当該基準該当短期入所生活介護の提供を受ける利用者</t>
    <rPh sb="2" eb="3">
      <t>キョウ</t>
    </rPh>
    <rPh sb="4" eb="5">
      <t>ア</t>
    </rPh>
    <rPh sb="12" eb="16">
      <t>キジュンガイトウ</t>
    </rPh>
    <phoneticPr fontId="2"/>
  </si>
  <si>
    <t>　　又は他の利用者等の生命又は身体を保護するため緊急やむを得ない場合</t>
    <phoneticPr fontId="2"/>
  </si>
  <si>
    <t>　　を除き、身体的拘束その他利用者の行動を制限する行為（以下「身体的</t>
    <rPh sb="9" eb="10">
      <t>コウ</t>
    </rPh>
    <phoneticPr fontId="2"/>
  </si>
  <si>
    <t>　　拘束等」という。)を行っていないか。</t>
    <phoneticPr fontId="2"/>
  </si>
  <si>
    <t>（５）基準該当短期入所生活介護事業者は、身体的拘束等を行う場合は、そ</t>
    <rPh sb="3" eb="7">
      <t>キジュンガイトウ</t>
    </rPh>
    <phoneticPr fontId="2"/>
  </si>
  <si>
    <t>　　の態様及び時間、その際の利用者の心身の状況並びに緊急やむを得ない</t>
    <rPh sb="3" eb="5">
      <t>タイヨウ</t>
    </rPh>
    <rPh sb="4" eb="5">
      <t>サマ</t>
    </rPh>
    <phoneticPr fontId="2"/>
  </si>
  <si>
    <t>　　理由を記録しているか。</t>
    <rPh sb="2" eb="4">
      <t>リユウ</t>
    </rPh>
    <phoneticPr fontId="2"/>
  </si>
  <si>
    <t>（６）基準該当短期入所生活介護事業者は、身体的拘束等の適正化を図るた</t>
    <rPh sb="3" eb="7">
      <t>キジュンガイトウ</t>
    </rPh>
    <phoneticPr fontId="2"/>
  </si>
  <si>
    <t>　　め、以下の措置を講じているか。（令和7年3月31日までの間は努力義務）</t>
    <phoneticPr fontId="2"/>
  </si>
  <si>
    <t>　 ①身体的拘束等の適正化のための対策を検討する委員会（テレビ電話装</t>
    <rPh sb="31" eb="33">
      <t>デンワ</t>
    </rPh>
    <rPh sb="33" eb="34">
      <t>ソウ</t>
    </rPh>
    <phoneticPr fontId="2"/>
  </si>
  <si>
    <t>　 置等を活用して行うことができるものとする。）を３月に１回以上開催</t>
    <rPh sb="29" eb="30">
      <t>カイ</t>
    </rPh>
    <rPh sb="30" eb="32">
      <t>イジョウ</t>
    </rPh>
    <rPh sb="32" eb="34">
      <t>カイサイ</t>
    </rPh>
    <phoneticPr fontId="2"/>
  </si>
  <si>
    <t>　　するとともに、その結果について、介護職員その他の従業者に周知徹底</t>
    <rPh sb="30" eb="34">
      <t>シュウチテッテイ</t>
    </rPh>
    <phoneticPr fontId="2"/>
  </si>
  <si>
    <t>　　を図っているか。</t>
    <phoneticPr fontId="2"/>
  </si>
  <si>
    <t>　 ②身体的拘束等の適正化のための指針を整備しているか。</t>
    <phoneticPr fontId="2"/>
  </si>
  <si>
    <t>　 ③介護職員その他の従業者に対し、身体的拘束等の適正化のための研修</t>
    <rPh sb="33" eb="34">
      <t>シュウ</t>
    </rPh>
    <phoneticPr fontId="2"/>
  </si>
  <si>
    <t>　 を定期的に実施しているか。</t>
    <phoneticPr fontId="2"/>
  </si>
  <si>
    <t>（７）基準該当短期入所生活介護事業者は、提供する基準該当短期入所生活</t>
    <rPh sb="3" eb="7">
      <t>キジュンガイトウ</t>
    </rPh>
    <rPh sb="24" eb="28">
      <t>キジュンガイトウ</t>
    </rPh>
    <phoneticPr fontId="2"/>
  </si>
  <si>
    <t>　　介護の質の評価を行い、常に改善を図っているか。</t>
    <rPh sb="2" eb="4">
      <t>カイゴ</t>
    </rPh>
    <rPh sb="5" eb="6">
      <t>シツ</t>
    </rPh>
    <phoneticPr fontId="2"/>
  </si>
  <si>
    <t>17　短期入所生活介護計画の作成</t>
    <phoneticPr fontId="2"/>
  </si>
  <si>
    <t>都条例第111号第187号（第156条準用）</t>
    <rPh sb="8" eb="9">
      <t>ダイ</t>
    </rPh>
    <rPh sb="12" eb="13">
      <t>ゴウ</t>
    </rPh>
    <rPh sb="19" eb="21">
      <t>ジュンヨウ</t>
    </rPh>
    <phoneticPr fontId="2"/>
  </si>
  <si>
    <t>（１）管理者は、相当期間（概ね４日以上連続して利用する場合を指す。）</t>
    <phoneticPr fontId="2"/>
  </si>
  <si>
    <t xml:space="preserve">    にわたり継続して入所することが予定される利用者については、当該利</t>
    <rPh sb="35" eb="36">
      <t>トシ</t>
    </rPh>
    <phoneticPr fontId="2"/>
  </si>
  <si>
    <t>　　用者の心身の状況、希望及び置かれている環境を踏まえて、基準該当短</t>
    <rPh sb="29" eb="33">
      <t>キジュンガイトウ</t>
    </rPh>
    <rPh sb="33" eb="34">
      <t>タン</t>
    </rPh>
    <phoneticPr fontId="2"/>
  </si>
  <si>
    <t>　　期入所生活介護の提供の開始から終了後に至るまでの当該利用者が利用</t>
    <rPh sb="2" eb="3">
      <t>キ</t>
    </rPh>
    <rPh sb="3" eb="4">
      <t>ニュウ</t>
    </rPh>
    <rPh sb="5" eb="6">
      <t>セイ</t>
    </rPh>
    <phoneticPr fontId="2"/>
  </si>
  <si>
    <t>施行要領第3の8の6の(4)（第3の8の3の(6)準用）</t>
    <rPh sb="25" eb="27">
      <t>ジュンヨウ</t>
    </rPh>
    <phoneticPr fontId="2"/>
  </si>
  <si>
    <t>　　する基準該当短期入所生活介護の継続性に配慮し、短期入所生活介護従</t>
    <rPh sb="4" eb="8">
      <t>キジュンガイトウ</t>
    </rPh>
    <phoneticPr fontId="2"/>
  </si>
  <si>
    <t>　　業者と協議の上、基準該当短期入所生活介護の目標、当該目標を達成す</t>
    <rPh sb="5" eb="7">
      <t>キョウギ</t>
    </rPh>
    <rPh sb="10" eb="12">
      <t>キジュン</t>
    </rPh>
    <rPh sb="12" eb="14">
      <t>ガイトウ</t>
    </rPh>
    <phoneticPr fontId="2"/>
  </si>
  <si>
    <t>　　るための具体的な基準該当短期入所生活介護の内容等を記載した短期入</t>
    <rPh sb="6" eb="8">
      <t>グタイ</t>
    </rPh>
    <rPh sb="8" eb="9">
      <t>テキ</t>
    </rPh>
    <rPh sb="10" eb="14">
      <t>キジュンガイトウ</t>
    </rPh>
    <rPh sb="33" eb="34">
      <t>ニュウ</t>
    </rPh>
    <phoneticPr fontId="2"/>
  </si>
  <si>
    <t>　　所生活介護計画を作成しているか。</t>
    <rPh sb="2" eb="3">
      <t>ショ</t>
    </rPh>
    <rPh sb="3" eb="5">
      <t>セイカツ</t>
    </rPh>
    <phoneticPr fontId="2"/>
  </si>
  <si>
    <t>（２）既に居宅サービス計画が作成されているときは、当該居宅サービス計</t>
    <phoneticPr fontId="2"/>
  </si>
  <si>
    <t>　　画の内容に沿って作成しているか。</t>
    <phoneticPr fontId="2"/>
  </si>
  <si>
    <t>（３）短期入所生活介護計画の作成後に居宅サービス計画が作成された場合</t>
    <rPh sb="32" eb="34">
      <t>バアイ</t>
    </rPh>
    <phoneticPr fontId="2"/>
  </si>
  <si>
    <t>　　当該短期入所生活介護計画が居宅サービス計画に沿ったものであるか確</t>
    <phoneticPr fontId="2"/>
  </si>
  <si>
    <t>　　認し、必要に応じて変更しているか。</t>
    <phoneticPr fontId="2"/>
  </si>
  <si>
    <t>（４）管理者は、短期入所生活介護計画の作成に当たっては、当該基準該当</t>
    <rPh sb="30" eb="34">
      <t>キジュンガイトウ</t>
    </rPh>
    <phoneticPr fontId="2"/>
  </si>
  <si>
    <t>　　短期入所生活介護の内容について利用者又はその家族に対して説明し、</t>
    <rPh sb="2" eb="6">
      <t>タンキニュウショ</t>
    </rPh>
    <rPh sb="6" eb="10">
      <t>セイカツカイゴ</t>
    </rPh>
    <rPh sb="11" eb="13">
      <t>ナイヨウ</t>
    </rPh>
    <phoneticPr fontId="2"/>
  </si>
  <si>
    <t>　　当該利用者の同意を得ているか。　</t>
    <rPh sb="2" eb="4">
      <t>トウガイ</t>
    </rPh>
    <phoneticPr fontId="2"/>
  </si>
  <si>
    <t>確認事項</t>
    <phoneticPr fontId="2"/>
  </si>
  <si>
    <t>（５）管理者は、短期入所生活介護計画を作成した際には、当該短期入所生</t>
    <rPh sb="33" eb="34">
      <t>セイ</t>
    </rPh>
    <phoneticPr fontId="2"/>
  </si>
  <si>
    <t>　　活介護計画を利用者に交付しているか。</t>
    <phoneticPr fontId="2"/>
  </si>
  <si>
    <t>（６）短期入所生活介護計画の作成に当たっては、居宅サービス計画を考慮</t>
    <phoneticPr fontId="2"/>
  </si>
  <si>
    <t>　　しつつ、利用者の希望を十分勘案し、利用者の日々の介護状況に合わせ</t>
    <phoneticPr fontId="2"/>
  </si>
  <si>
    <t>　　利用者の日々の介護状況に合わせて作成しているか。</t>
    <phoneticPr fontId="2"/>
  </si>
  <si>
    <t xml:space="preserve"> (７) 居宅サービス計画に基づきサービスを提供している基準該当短期入所</t>
    <rPh sb="28" eb="32">
      <t>キジュンガイトウ</t>
    </rPh>
    <phoneticPr fontId="2"/>
  </si>
  <si>
    <t>　　生活介護事業者は、当該居宅サービス計画を作成している指定居宅介護</t>
    <rPh sb="2" eb="4">
      <t>セイカツ</t>
    </rPh>
    <phoneticPr fontId="2"/>
  </si>
  <si>
    <t>　　支援事業所から短期入所生活介護計画の提供の求めがあった際には、当</t>
    <rPh sb="2" eb="4">
      <t>シエン</t>
    </rPh>
    <phoneticPr fontId="2"/>
  </si>
  <si>
    <t>　　該短期入所生活介護計画を提供することに協力するよう努めているか。</t>
    <rPh sb="2" eb="3">
      <t>ガイ</t>
    </rPh>
    <rPh sb="3" eb="5">
      <t>タンキ</t>
    </rPh>
    <rPh sb="4" eb="5">
      <t>キ</t>
    </rPh>
    <rPh sb="5" eb="7">
      <t>ニュウショ</t>
    </rPh>
    <phoneticPr fontId="2"/>
  </si>
  <si>
    <t>18　介護</t>
    <phoneticPr fontId="2"/>
  </si>
  <si>
    <t>都条例第111号第187号（第157条準用）</t>
    <rPh sb="8" eb="9">
      <t>ダイ</t>
    </rPh>
    <rPh sb="12" eb="13">
      <t>ゴウ</t>
    </rPh>
    <rPh sb="19" eb="21">
      <t>ジュンヨウ</t>
    </rPh>
    <phoneticPr fontId="2"/>
  </si>
  <si>
    <t>（１）介護は、利用者の心身の状況に応じ、利用者の自立の支援及び日常生</t>
    <phoneticPr fontId="2"/>
  </si>
  <si>
    <t>　　活の充実に資するよう、必要な技術をもって行っているか。</t>
    <phoneticPr fontId="2"/>
  </si>
  <si>
    <t>（２）基準該当短期入所生活介護事業者は、１週間に２回以上利用者を入浴</t>
    <rPh sb="3" eb="7">
      <t>キジュンガイトウ</t>
    </rPh>
    <phoneticPr fontId="2"/>
  </si>
  <si>
    <t>　　させ、又は清しきするとともに、利用者の心身の状況に応じ、排せつの</t>
    <phoneticPr fontId="2"/>
  </si>
  <si>
    <t>　　自立について必要な援助を行い、おむつを使用せざるを得ない利用者の</t>
    <rPh sb="2" eb="4">
      <t>ジリツ</t>
    </rPh>
    <phoneticPr fontId="2"/>
  </si>
  <si>
    <t>　　おむつを適切に取り替えているか。</t>
    <phoneticPr fontId="2"/>
  </si>
  <si>
    <t>（３）基準該当短期入所生活介護事業者は、（１）（２）に規定するほか、</t>
    <rPh sb="3" eb="7">
      <t>キジュ</t>
    </rPh>
    <phoneticPr fontId="2"/>
  </si>
  <si>
    <t>　　利用者に対し、離床、着替え、整容その他日常生活上の介護を適切に行っ</t>
    <rPh sb="2" eb="4">
      <t>リヨウ</t>
    </rPh>
    <rPh sb="4" eb="5">
      <t>モノ</t>
    </rPh>
    <phoneticPr fontId="2"/>
  </si>
  <si>
    <t>（４）基準該当短期入所生活介護事業者は、常時１人以上の介護職員を介護</t>
    <rPh sb="3" eb="7">
      <t>キジュンガイトウ</t>
    </rPh>
    <rPh sb="32" eb="34">
      <t>カイゴ</t>
    </rPh>
    <phoneticPr fontId="2"/>
  </si>
  <si>
    <t>　　に従事させているか。</t>
    <rPh sb="3" eb="5">
      <t>ジュウジ</t>
    </rPh>
    <phoneticPr fontId="2"/>
  </si>
  <si>
    <t>（５）基準該当短期入所生活介護事業者は、利用者に対し、当該利用者の負</t>
    <rPh sb="3" eb="7">
      <t>キジュンガイトウ</t>
    </rPh>
    <rPh sb="33" eb="34">
      <t>フ</t>
    </rPh>
    <phoneticPr fontId="2"/>
  </si>
  <si>
    <t>　　担により、当該基準該当短期入所生活介護事業所の従業者以外の者によ</t>
    <rPh sb="2" eb="3">
      <t>タン</t>
    </rPh>
    <rPh sb="9" eb="13">
      <t>キジュンガイトウ</t>
    </rPh>
    <rPh sb="31" eb="32">
      <t>モノ</t>
    </rPh>
    <phoneticPr fontId="2"/>
  </si>
  <si>
    <t>　　る介護を受けさせていないか。</t>
    <phoneticPr fontId="2"/>
  </si>
  <si>
    <t xml:space="preserve">19　食事    </t>
    <phoneticPr fontId="2"/>
  </si>
  <si>
    <t>都条例第111号第187号（第158条準用）</t>
    <rPh sb="8" eb="9">
      <t>ダイ</t>
    </rPh>
    <rPh sb="12" eb="13">
      <t>ゴウ</t>
    </rPh>
    <rPh sb="18" eb="19">
      <t>ジョウ</t>
    </rPh>
    <rPh sb="19" eb="21">
      <t>ジュンヨウ</t>
    </rPh>
    <phoneticPr fontId="2"/>
  </si>
  <si>
    <t>　　基準該当短期入所生活介護事業者は、栄養並びに利用者の心身の状況及</t>
    <rPh sb="2" eb="6">
      <t>キジュンガイトウ</t>
    </rPh>
    <phoneticPr fontId="2"/>
  </si>
  <si>
    <t>　び嗜好を考慮した食事を適切な時間に提供するとともに、利用者が可能な</t>
    <rPh sb="2" eb="4">
      <t>シコウ</t>
    </rPh>
    <rPh sb="31" eb="33">
      <t>カノウ</t>
    </rPh>
    <phoneticPr fontId="2"/>
  </si>
  <si>
    <t>　限り離床して、食堂で食事を行うことを支援しているか。</t>
    <rPh sb="1" eb="2">
      <t>カギ</t>
    </rPh>
    <phoneticPr fontId="2"/>
  </si>
  <si>
    <t xml:space="preserve">20　機能訓練 </t>
    <phoneticPr fontId="2"/>
  </si>
  <si>
    <t>都条例第111号第187号（第159条準用）</t>
    <rPh sb="8" eb="9">
      <t>ダイ</t>
    </rPh>
    <rPh sb="12" eb="13">
      <t>ゴウ</t>
    </rPh>
    <rPh sb="18" eb="19">
      <t>ジョウ</t>
    </rPh>
    <rPh sb="19" eb="21">
      <t>ジュンヨウ</t>
    </rPh>
    <phoneticPr fontId="2"/>
  </si>
  <si>
    <t>　　基準該当短期入所生活介護事業者は、利用者の心身の状況等を踏まえ、</t>
    <rPh sb="2" eb="6">
      <t>キジュンガイトウ</t>
    </rPh>
    <phoneticPr fontId="2"/>
  </si>
  <si>
    <t>　必要に応じ、日常生活を送る上で必要な生活機能の改善又は維持のための</t>
    <rPh sb="1" eb="3">
      <t>ヒツヨウ</t>
    </rPh>
    <rPh sb="7" eb="11">
      <t>ニチジョウセイカツ</t>
    </rPh>
    <phoneticPr fontId="2"/>
  </si>
  <si>
    <t>　機能訓練を行っているか。</t>
    <rPh sb="1" eb="3">
      <t>キノウ</t>
    </rPh>
    <phoneticPr fontId="2"/>
  </si>
  <si>
    <t xml:space="preserve">21　健康管理     </t>
    <phoneticPr fontId="2"/>
  </si>
  <si>
    <t>都条例第111号第187号（第160条準用）</t>
    <rPh sb="8" eb="9">
      <t>ダイ</t>
    </rPh>
    <rPh sb="12" eb="13">
      <t>ゴウ</t>
    </rPh>
    <rPh sb="18" eb="19">
      <t>ジョウ</t>
    </rPh>
    <rPh sb="19" eb="21">
      <t>ジュンヨウ</t>
    </rPh>
    <phoneticPr fontId="2"/>
  </si>
  <si>
    <t>　　基準該当短期入所生活介護事業所の医師及び看護職員は、常に利用者の</t>
    <rPh sb="2" eb="6">
      <t>キジュンガイトウ</t>
    </rPh>
    <phoneticPr fontId="2"/>
  </si>
  <si>
    <t>　健康の状況に注意し、健康保持のための必要な措置を講じているか。</t>
    <rPh sb="1" eb="3">
      <t>ケンコウ</t>
    </rPh>
    <phoneticPr fontId="2"/>
  </si>
  <si>
    <t xml:space="preserve">22　相談及び援助     </t>
    <phoneticPr fontId="2"/>
  </si>
  <si>
    <t>都条例第111号第187号（第161条準用）</t>
    <rPh sb="8" eb="9">
      <t>ダイ</t>
    </rPh>
    <rPh sb="12" eb="13">
      <t>ゴウ</t>
    </rPh>
    <rPh sb="18" eb="19">
      <t>ジョウ</t>
    </rPh>
    <rPh sb="19" eb="21">
      <t>ジュンヨウ</t>
    </rPh>
    <phoneticPr fontId="2"/>
  </si>
  <si>
    <t>　　基準該当短期入所生活介護事業者は、常に利用者の心身の状況、置かれ</t>
    <rPh sb="2" eb="6">
      <t>キジュンガイトウ</t>
    </rPh>
    <phoneticPr fontId="2"/>
  </si>
  <si>
    <t>　ている環境等の的確な把握に努め、利用者又はその家族に対し、相談に適</t>
    <phoneticPr fontId="2"/>
  </si>
  <si>
    <t>　切に応じるとともに、必要な助言その他の援助を行っているか。</t>
    <rPh sb="1" eb="2">
      <t>セツ</t>
    </rPh>
    <rPh sb="11" eb="13">
      <t>ヒツヨウ</t>
    </rPh>
    <phoneticPr fontId="2"/>
  </si>
  <si>
    <t>23　その他のサービス提供</t>
    <phoneticPr fontId="2"/>
  </si>
  <si>
    <t>都条例第111号第187号（第162条準用）</t>
    <rPh sb="8" eb="9">
      <t>ダイ</t>
    </rPh>
    <rPh sb="12" eb="13">
      <t>ゴウ</t>
    </rPh>
    <rPh sb="19" eb="21">
      <t>ジュンヨウ</t>
    </rPh>
    <phoneticPr fontId="2"/>
  </si>
  <si>
    <t>（１）基準該当短期入所生活介護事業者は、教養娯楽設備等を備えるほか、</t>
    <rPh sb="3" eb="7">
      <t>キジュンガイトウ</t>
    </rPh>
    <phoneticPr fontId="2"/>
  </si>
  <si>
    <t>　　必要に応じ、利用者のためのレクリエーションその他交流行事を行って</t>
    <rPh sb="2" eb="4">
      <t>ヒツヨウ</t>
    </rPh>
    <phoneticPr fontId="2"/>
  </si>
  <si>
    <t>（２）基準該当短期入所生活介護事業者は、常に利用者の家族との連携を図</t>
    <rPh sb="3" eb="7">
      <t>キジュンガイトウ</t>
    </rPh>
    <phoneticPr fontId="2"/>
  </si>
  <si>
    <t>　　るよう努めているか。</t>
    <phoneticPr fontId="2"/>
  </si>
  <si>
    <t>24　利用者に関する区市町村への通知</t>
    <phoneticPr fontId="2"/>
  </si>
  <si>
    <t>都条例第111号第187条（第30条準用）</t>
    <phoneticPr fontId="2"/>
  </si>
  <si>
    <t>　　基準該当短期入所生活介護事業者は、利用者が正当な理由なく、基準該</t>
    <rPh sb="2" eb="6">
      <t>キジュンガイトウ</t>
    </rPh>
    <rPh sb="31" eb="33">
      <t>キジュン</t>
    </rPh>
    <rPh sb="33" eb="34">
      <t>ガイ</t>
    </rPh>
    <phoneticPr fontId="2"/>
  </si>
  <si>
    <t>　当短期入所生活介護の利用に関する指示に従わないことにより、要介護状</t>
    <rPh sb="1" eb="2">
      <t>トウ</t>
    </rPh>
    <rPh sb="2" eb="4">
      <t>タンキ</t>
    </rPh>
    <rPh sb="4" eb="6">
      <t>ニュウショ</t>
    </rPh>
    <phoneticPr fontId="2"/>
  </si>
  <si>
    <t>　態の程度を増進させたと認められる場合又は偽りその他不正の行為によっ</t>
    <rPh sb="1" eb="2">
      <t>タイ</t>
    </rPh>
    <rPh sb="3" eb="5">
      <t>テイド</t>
    </rPh>
    <phoneticPr fontId="2"/>
  </si>
  <si>
    <t>　て保険給付を受け、若しくは受けようとした場合は、遅滞なく、意見を付</t>
    <rPh sb="2" eb="4">
      <t>ホケン</t>
    </rPh>
    <rPh sb="4" eb="6">
      <t>キュウフ</t>
    </rPh>
    <rPh sb="5" eb="6">
      <t>フ</t>
    </rPh>
    <phoneticPr fontId="2"/>
  </si>
  <si>
    <t>　してその旨を区市町村に通知しているか。</t>
    <phoneticPr fontId="2"/>
  </si>
  <si>
    <t>25　緊急時等の対応</t>
    <phoneticPr fontId="2"/>
  </si>
  <si>
    <t>都条例第111号第187号（第163条準用）</t>
    <rPh sb="8" eb="9">
      <t>ダイ</t>
    </rPh>
    <rPh sb="12" eb="13">
      <t>ゴウ</t>
    </rPh>
    <rPh sb="18" eb="19">
      <t>ジョウ</t>
    </rPh>
    <rPh sb="19" eb="21">
      <t>ジュンヨウ</t>
    </rPh>
    <phoneticPr fontId="2"/>
  </si>
  <si>
    <t>　　短期入所生活介護従業者は、現に基準該当短期入所生活介護の提供を行っ</t>
    <rPh sb="17" eb="19">
      <t>キジュン</t>
    </rPh>
    <rPh sb="19" eb="21">
      <t>ガイトウ</t>
    </rPh>
    <rPh sb="21" eb="23">
      <t>タンキ</t>
    </rPh>
    <rPh sb="33" eb="34">
      <t>オコナ</t>
    </rPh>
    <phoneticPr fontId="2"/>
  </si>
  <si>
    <t>　ているときに利用者に病状の急変が生じた場合その他必要な場合は、速や</t>
    <phoneticPr fontId="2"/>
  </si>
  <si>
    <t>　かに主治の医師又はあらかじめ基準該当短期入所生活介護事業者が定めた</t>
    <rPh sb="15" eb="19">
      <t>キジュンガイトウ</t>
    </rPh>
    <phoneticPr fontId="2"/>
  </si>
  <si>
    <t>　協力医療機関への連絡を行う等の必要な措置を講じているか</t>
    <rPh sb="1" eb="3">
      <t>キョウリョク</t>
    </rPh>
    <rPh sb="4" eb="5">
      <t>リョウ</t>
    </rPh>
    <rPh sb="5" eb="7">
      <t>キカン</t>
    </rPh>
    <phoneticPr fontId="2"/>
  </si>
  <si>
    <t>26　定員の遵守</t>
    <phoneticPr fontId="2"/>
  </si>
  <si>
    <t>都条例第111号第187号（第164条準用）</t>
    <rPh sb="8" eb="9">
      <t>ダイ</t>
    </rPh>
    <rPh sb="12" eb="13">
      <t>ゴウ</t>
    </rPh>
    <rPh sb="18" eb="19">
      <t>ジョウ</t>
    </rPh>
    <rPh sb="19" eb="21">
      <t>ジュンヨウ</t>
    </rPh>
    <phoneticPr fontId="2"/>
  </si>
  <si>
    <t>（１）基準該当短期入所生活介護事業者は、利用定員及び居室の定員を超え</t>
    <rPh sb="3" eb="7">
      <t>キジュンガイトウ</t>
    </rPh>
    <phoneticPr fontId="2"/>
  </si>
  <si>
    <t>　　ることとなる利用数以上の利用者に対して同時に基準該当短期入所生活</t>
    <rPh sb="24" eb="28">
      <t>キジュンガイトウ</t>
    </rPh>
    <phoneticPr fontId="2"/>
  </si>
  <si>
    <t>都規則第141号第47条（第36条準用）</t>
    <rPh sb="0" eb="3">
      <t>トキソク</t>
    </rPh>
    <rPh sb="3" eb="4">
      <t>ダイ</t>
    </rPh>
    <rPh sb="7" eb="8">
      <t>ゴウ</t>
    </rPh>
    <rPh sb="8" eb="9">
      <t>ダイ</t>
    </rPh>
    <rPh sb="11" eb="12">
      <t>ジョウ</t>
    </rPh>
    <rPh sb="13" eb="14">
      <t>ダイ</t>
    </rPh>
    <rPh sb="16" eb="17">
      <t>ジョウ</t>
    </rPh>
    <rPh sb="17" eb="19">
      <t>ジュンヨウ</t>
    </rPh>
    <phoneticPr fontId="2"/>
  </si>
  <si>
    <t>　　介護を行っていないか。</t>
    <rPh sb="2" eb="4">
      <t>カイゴ</t>
    </rPh>
    <rPh sb="5" eb="6">
      <t>オコナ</t>
    </rPh>
    <phoneticPr fontId="2"/>
  </si>
  <si>
    <t>　　　ただし、災害、虐待その他やむを得ない事情がある場合は、この限り</t>
    <phoneticPr fontId="2"/>
  </si>
  <si>
    <t>　　でない。</t>
    <phoneticPr fontId="2"/>
  </si>
  <si>
    <t>施行要領第3の8の6の(4)（第3の8の3の(14)準用）</t>
    <rPh sb="26" eb="28">
      <t>ジュンヨウ</t>
    </rPh>
    <phoneticPr fontId="2"/>
  </si>
  <si>
    <t>（２）利用者の状況又は利用者の家族等の事情により、指定居宅介護支援事</t>
    <phoneticPr fontId="2"/>
  </si>
  <si>
    <t>　　業所の介護支援専門員が、緊急に基準該当短期入所生活介護を受けるこ</t>
    <rPh sb="17" eb="21">
      <t>キジュンガイトウ</t>
    </rPh>
    <phoneticPr fontId="2"/>
  </si>
  <si>
    <t>　　とが必要と認めた者に対し、居宅サービス計画において位置付けられて</t>
    <phoneticPr fontId="2"/>
  </si>
  <si>
    <t>　　いない基準該当短期入所生活介護を提供する場合であって、当該利用者</t>
    <rPh sb="5" eb="9">
      <t>キジュンガイトウ</t>
    </rPh>
    <phoneticPr fontId="2"/>
  </si>
  <si>
    <t>　　及び他の利用者の処遇に支障がない場合にあっては、定員を超えて、静</t>
    <rPh sb="2" eb="3">
      <t>オヨ</t>
    </rPh>
    <rPh sb="4" eb="5">
      <t>ホカ</t>
    </rPh>
    <rPh sb="6" eb="9">
      <t>リヨウシャ</t>
    </rPh>
    <phoneticPr fontId="2"/>
  </si>
  <si>
    <t>　　養室において基準該当短期入所生活介護を行うことができるものとする。</t>
    <rPh sb="8" eb="12">
      <t>キジュンガイトウ</t>
    </rPh>
    <phoneticPr fontId="2"/>
  </si>
  <si>
    <t>　　この場合、当該利用者に対する基準該当短期入所生活介護の提供は７日</t>
    <rPh sb="4" eb="6">
      <t>バアイ</t>
    </rPh>
    <rPh sb="5" eb="6">
      <t>ゴウ</t>
    </rPh>
    <rPh sb="7" eb="9">
      <t>トウガイ</t>
    </rPh>
    <rPh sb="9" eb="10">
      <t>トシ</t>
    </rPh>
    <rPh sb="16" eb="20">
      <t>キジュンガイトウ</t>
    </rPh>
    <phoneticPr fontId="2"/>
  </si>
  <si>
    <t>　　（利用者の日常生活上の世話を行う家族等の疾病等やむを得ない事情が</t>
    <rPh sb="28" eb="29">
      <t>エ</t>
    </rPh>
    <phoneticPr fontId="2"/>
  </si>
  <si>
    <t>　　ある場合は14日）を限度に行っているか。</t>
    <rPh sb="4" eb="6">
      <t>バアイ</t>
    </rPh>
    <phoneticPr fontId="2"/>
  </si>
  <si>
    <t>　　　なお、基準該当短期入所生活介護事業所の利用定員を超えて受け入れ</t>
    <rPh sb="6" eb="8">
      <t>キジュン</t>
    </rPh>
    <rPh sb="8" eb="10">
      <t>ガイトウ</t>
    </rPh>
    <phoneticPr fontId="2"/>
  </si>
  <si>
    <t>　　ることができる利用者数は、利用定員が40人未満である場合は１人、利</t>
    <phoneticPr fontId="2"/>
  </si>
  <si>
    <t>　　用定員が40人以上である場合は２人までとしているか。</t>
    <rPh sb="2" eb="3">
      <t>ヨウ</t>
    </rPh>
    <rPh sb="3" eb="5">
      <t>テイイン</t>
    </rPh>
    <phoneticPr fontId="2"/>
  </si>
  <si>
    <t>27　地域等との連携</t>
    <phoneticPr fontId="2"/>
  </si>
  <si>
    <t>都条例第111号第187号（第165条準用）</t>
    <rPh sb="8" eb="9">
      <t>ダイ</t>
    </rPh>
    <rPh sb="12" eb="13">
      <t>ゴウ</t>
    </rPh>
    <rPh sb="18" eb="19">
      <t>ジョウ</t>
    </rPh>
    <rPh sb="19" eb="21">
      <t>ジュンヨウ</t>
    </rPh>
    <phoneticPr fontId="2"/>
  </si>
  <si>
    <t>　　基準該当短期入所生活介護事業者は、基準該当短期入所生活介護の事業</t>
    <rPh sb="2" eb="6">
      <t>キジュンガイトウ</t>
    </rPh>
    <rPh sb="19" eb="23">
      <t>キジュンガイトウ</t>
    </rPh>
    <phoneticPr fontId="2"/>
  </si>
  <si>
    <t>　の運営に当たっては、地域住民等との連携、協力等により地域との交流に</t>
    <rPh sb="2" eb="4">
      <t>ウンエイ</t>
    </rPh>
    <phoneticPr fontId="2"/>
  </si>
  <si>
    <t>　努めているか。</t>
    <phoneticPr fontId="2"/>
  </si>
  <si>
    <t>28　指定通所介護事業所等との連携</t>
    <phoneticPr fontId="2"/>
  </si>
  <si>
    <t>都条例第111号第186号</t>
    <rPh sb="0" eb="3">
      <t>トジョウレイ</t>
    </rPh>
    <rPh sb="3" eb="4">
      <t>ダイ</t>
    </rPh>
    <rPh sb="7" eb="8">
      <t>ゴウ</t>
    </rPh>
    <rPh sb="8" eb="9">
      <t>ダイ</t>
    </rPh>
    <rPh sb="12" eb="13">
      <t>ゴウ</t>
    </rPh>
    <phoneticPr fontId="2"/>
  </si>
  <si>
    <t>　　基準該当短期入所生活介護事業者は、基準該当短期入所生活介護の提供</t>
    <rPh sb="2" eb="17">
      <t>キジュンガイトウタンキニュウショセイカツカイゴジギョウシャ</t>
    </rPh>
    <rPh sb="19" eb="31">
      <t>キジュンガイトウタンキニュウショセイカツカイゴ</t>
    </rPh>
    <rPh sb="32" eb="34">
      <t>テイキョウ</t>
    </rPh>
    <phoneticPr fontId="2"/>
  </si>
  <si>
    <t>　に際し、常に指定通所介護事業所等との間に連携及び支援の体制を整えな</t>
    <phoneticPr fontId="2"/>
  </si>
  <si>
    <t>　ければならない。</t>
    <phoneticPr fontId="2"/>
  </si>
  <si>
    <t>29　衛生管理等</t>
  </si>
  <si>
    <t>都条例第111号第187条（第109条準用）</t>
    <phoneticPr fontId="2"/>
  </si>
  <si>
    <t>（１）基準該当短期入所生活介護事業者は、利用者の使用する施設、食器そ</t>
    <rPh sb="3" eb="7">
      <t>キジュンガイトウ</t>
    </rPh>
    <phoneticPr fontId="2"/>
  </si>
  <si>
    <t>　　の他の設備又は飲用に供する水について、衛生的な管理に努めるととも</t>
    <rPh sb="3" eb="4">
      <t>ホカ</t>
    </rPh>
    <phoneticPr fontId="2"/>
  </si>
  <si>
    <t>　　に衛生上必要な措置を講じているか。</t>
    <rPh sb="3" eb="5">
      <t>エイセイ</t>
    </rPh>
    <rPh sb="4" eb="5">
      <t>セイ</t>
    </rPh>
    <rPh sb="5" eb="6">
      <t>ジョウ</t>
    </rPh>
    <phoneticPr fontId="2"/>
  </si>
  <si>
    <t>（２）基準該当短期入所生活介護事業者は、基準該当短期入所生活介護事業</t>
    <rPh sb="3" eb="7">
      <t>キジュンガイトウ</t>
    </rPh>
    <rPh sb="20" eb="24">
      <t>キジュンガイトウ</t>
    </rPh>
    <rPh sb="24" eb="26">
      <t>タンキ</t>
    </rPh>
    <phoneticPr fontId="2"/>
  </si>
  <si>
    <t>　　所において感染症が発生し、又はまん延しないように、次に掲げる措置</t>
    <rPh sb="2" eb="3">
      <t>ショ</t>
    </rPh>
    <phoneticPr fontId="2"/>
  </si>
  <si>
    <t>　　を講じているか。</t>
    <rPh sb="3" eb="4">
      <t>コウ</t>
    </rPh>
    <phoneticPr fontId="2"/>
  </si>
  <si>
    <t>　　　①感染症の予防及びまん延の防止に係る対策を検討するための感染症</t>
    <rPh sb="31" eb="34">
      <t>カンセンショウ</t>
    </rPh>
    <phoneticPr fontId="2"/>
  </si>
  <si>
    <t>　　　対策委員会その他の委員会をおおむね6月に1回以上開催するとともに、</t>
    <rPh sb="12" eb="15">
      <t>イインカイ</t>
    </rPh>
    <phoneticPr fontId="2"/>
  </si>
  <si>
    <t>　　　その結果について、従業者に十分に周知すること。</t>
    <phoneticPr fontId="2"/>
  </si>
  <si>
    <t>　　　②感染症の予防及びまん延の防止のための指針を整備すること。</t>
    <phoneticPr fontId="2"/>
  </si>
  <si>
    <t>　　　③従業者に対し、感染症の予防及びまん延の防止のための研修及び訓</t>
    <rPh sb="33" eb="34">
      <t>クン</t>
    </rPh>
    <phoneticPr fontId="2"/>
  </si>
  <si>
    <t>　　　練を定期的に実施すること。</t>
    <rPh sb="9" eb="11">
      <t>ジッシ</t>
    </rPh>
    <phoneticPr fontId="2"/>
  </si>
  <si>
    <t>30　非常災害対策</t>
  </si>
  <si>
    <t>都条例第111号第187条（第110条準用）</t>
    <phoneticPr fontId="2"/>
  </si>
  <si>
    <t>　　基準該当短期入所生活介護事業者は、非常災害に関する具体的な計画を</t>
    <rPh sb="2" eb="6">
      <t>キジュンガイトウ</t>
    </rPh>
    <rPh sb="32" eb="33">
      <t>カク</t>
    </rPh>
    <phoneticPr fontId="2"/>
  </si>
  <si>
    <t>　策定し、また、非常災害時の関係機関への通報及び連携の体制を整備し、</t>
    <rPh sb="1" eb="3">
      <t>サクテイ</t>
    </rPh>
    <phoneticPr fontId="2"/>
  </si>
  <si>
    <t>　定期的に、これらを従業者に周知するとともに、避難訓練、救出訓練その</t>
    <rPh sb="1" eb="3">
      <t>テイキ</t>
    </rPh>
    <phoneticPr fontId="2"/>
  </si>
  <si>
    <t>　他必要な訓練を行っているか。</t>
    <rPh sb="1" eb="2">
      <t>ホカ</t>
    </rPh>
    <rPh sb="2" eb="3">
      <t>ヒツ</t>
    </rPh>
    <phoneticPr fontId="2"/>
  </si>
  <si>
    <t>　　また、訓練の実施に当たって、地域住民の参加が得られるよう地域住民</t>
    <phoneticPr fontId="2"/>
  </si>
  <si>
    <t>　等との連携に努めているか。</t>
    <rPh sb="4" eb="6">
      <t>レンケイ</t>
    </rPh>
    <rPh sb="7" eb="8">
      <t>ツト</t>
    </rPh>
    <phoneticPr fontId="2"/>
  </si>
  <si>
    <t>31　掲示</t>
  </si>
  <si>
    <t>都条例第111号第187条（第33条準用）</t>
    <phoneticPr fontId="2"/>
  </si>
  <si>
    <t>（１）基準該当短期入所生活介護事業者は、基準該当短期入所生活介護事業</t>
    <rPh sb="3" eb="7">
      <t>キジュンガイトウ</t>
    </rPh>
    <rPh sb="20" eb="24">
      <t>キジュンガイトウ</t>
    </rPh>
    <phoneticPr fontId="2"/>
  </si>
  <si>
    <t>　　所の見やすい場所に、運営規程の概要、短期入所生活介護従業者の勤務</t>
    <rPh sb="2" eb="3">
      <t>トコロ</t>
    </rPh>
    <rPh sb="4" eb="5">
      <t>ミ</t>
    </rPh>
    <phoneticPr fontId="2"/>
  </si>
  <si>
    <t>　　体制その他の利用申込者のサービスの選択に資すると認められる重要事</t>
    <rPh sb="2" eb="4">
      <t>タイセイ</t>
    </rPh>
    <rPh sb="33" eb="34">
      <t>コト</t>
    </rPh>
    <phoneticPr fontId="2"/>
  </si>
  <si>
    <t>　　項を掲示しているか。</t>
    <phoneticPr fontId="2"/>
  </si>
  <si>
    <t>　　　ただし、前段に規定する重要事項を記載した書面を基準該当短期入所</t>
    <rPh sb="26" eb="30">
      <t>キジュンガイトウ</t>
    </rPh>
    <phoneticPr fontId="2"/>
  </si>
  <si>
    <t>　　生活介護事業所に備え付け、かつ、これを関係者に自由に閲覧させるこ</t>
    <rPh sb="2" eb="4">
      <t>セイカツ</t>
    </rPh>
    <phoneticPr fontId="2"/>
  </si>
  <si>
    <t>　　とにより、前段の規定による掲示に代えることができる。</t>
    <phoneticPr fontId="2"/>
  </si>
  <si>
    <t>（２）重要事項をウェブサイトに掲載しているか。</t>
    <phoneticPr fontId="2"/>
  </si>
  <si>
    <t>　　（令和7年3月31日までの経過措置あり）</t>
    <phoneticPr fontId="2"/>
  </si>
  <si>
    <t>32　秘密保持等</t>
  </si>
  <si>
    <t>都条例第111号第187条（第34条準用）</t>
    <phoneticPr fontId="2"/>
  </si>
  <si>
    <t>（１）基準該当短期入所生活介護事業所の従業者は、正当な理由なく、その</t>
    <rPh sb="3" eb="5">
      <t>キジュン</t>
    </rPh>
    <rPh sb="5" eb="7">
      <t>ガイトウ</t>
    </rPh>
    <rPh sb="7" eb="9">
      <t>タンキ</t>
    </rPh>
    <phoneticPr fontId="2"/>
  </si>
  <si>
    <t>　　業務上知り得た利用者又はその家族の秘密を漏らしていないか。</t>
    <rPh sb="2" eb="4">
      <t>ギョウム</t>
    </rPh>
    <phoneticPr fontId="2"/>
  </si>
  <si>
    <t>（２）基準該当短期入所生活介護事業者は、従業者であった者が、正当な理</t>
    <rPh sb="3" eb="5">
      <t>キジュン</t>
    </rPh>
    <rPh sb="5" eb="7">
      <t>ガイトウ</t>
    </rPh>
    <phoneticPr fontId="2"/>
  </si>
  <si>
    <t>　　由なく、その業務上知り得た利用者又はその家族の秘密を漏らすことが</t>
    <rPh sb="2" eb="3">
      <t>ユウ</t>
    </rPh>
    <phoneticPr fontId="2"/>
  </si>
  <si>
    <t>　　ないよう、必要な措置を講じているか。</t>
    <phoneticPr fontId="2"/>
  </si>
  <si>
    <t>（３）基準該当短期入所生活介護事業者は、サービス担当者会議等において、</t>
    <rPh sb="3" eb="7">
      <t>キジュンガイトウ</t>
    </rPh>
    <phoneticPr fontId="2"/>
  </si>
  <si>
    <t>　　利用者の個人情報を用いる場合にあっては当該利用者の同意を、利用者</t>
    <rPh sb="2" eb="5">
      <t>リヨウシャ</t>
    </rPh>
    <rPh sb="3" eb="4">
      <t>ヨウ</t>
    </rPh>
    <rPh sb="33" eb="34">
      <t>シャ</t>
    </rPh>
    <phoneticPr fontId="2"/>
  </si>
  <si>
    <t>　　の家族の個人情報を用いる場合にあっては当該家族の同意を、あらかじ</t>
    <phoneticPr fontId="2"/>
  </si>
  <si>
    <t>　　め文書により得ているか。</t>
    <phoneticPr fontId="2"/>
  </si>
  <si>
    <t>　四　運営に関する基準</t>
    <phoneticPr fontId="2"/>
  </si>
  <si>
    <t>33　広告</t>
  </si>
  <si>
    <t>都条例第111号第187条（第35条準用）</t>
    <phoneticPr fontId="2"/>
  </si>
  <si>
    <t>　　基準該当短期入所生活介護事業者は、基準該当短期入所生活介護事業所</t>
    <rPh sb="2" eb="6">
      <t>キジュンガイトウ</t>
    </rPh>
    <rPh sb="19" eb="23">
      <t>キジュンガイトウ</t>
    </rPh>
    <phoneticPr fontId="2"/>
  </si>
  <si>
    <t>　について広告をする場合は、その内容が虚偽又は誇大なものになっていな</t>
    <phoneticPr fontId="2"/>
  </si>
  <si>
    <t>　いか。</t>
    <phoneticPr fontId="2"/>
  </si>
  <si>
    <t>34　居宅介護支援事業者に対する利益供与の禁止</t>
  </si>
  <si>
    <t>都条例第111号第187条（第36条準用）</t>
    <phoneticPr fontId="2"/>
  </si>
  <si>
    <t>　　基準該当短期入所生活介護事業者は、居宅介護支援事業者又はその従業</t>
    <rPh sb="2" eb="6">
      <t>キジュンガイトウ</t>
    </rPh>
    <phoneticPr fontId="2"/>
  </si>
  <si>
    <t>　者に対し、利用者に特定の事業者によるサービスを利用させることの対償</t>
    <rPh sb="1" eb="2">
      <t>シャ</t>
    </rPh>
    <rPh sb="32" eb="34">
      <t>タイショウ</t>
    </rPh>
    <phoneticPr fontId="2"/>
  </si>
  <si>
    <t>　として、金品その他の財産上の利益を供与していないか。</t>
    <phoneticPr fontId="2"/>
  </si>
  <si>
    <t>35　苦情処理</t>
  </si>
  <si>
    <t>都条例第111号第187条（第37条第1項、第2項、第3項、第4項準用）</t>
    <phoneticPr fontId="2"/>
  </si>
  <si>
    <t>（１）基準該当短期入所生活介護事業者は、利用者及びその家族からの基準</t>
    <rPh sb="3" eb="7">
      <t>キジュンガイトウ</t>
    </rPh>
    <rPh sb="32" eb="34">
      <t>キジュン</t>
    </rPh>
    <phoneticPr fontId="2"/>
  </si>
  <si>
    <t>　　該当短期入所生活介護に関する苦情に迅速かつ適切に対応するために、</t>
    <rPh sb="2" eb="4">
      <t>ガイトウ</t>
    </rPh>
    <rPh sb="4" eb="6">
      <t>タンキ</t>
    </rPh>
    <phoneticPr fontId="2"/>
  </si>
  <si>
    <t>　　窓口の設置その他の必要な措置を講じているか。</t>
    <rPh sb="2" eb="4">
      <t>マドグチ</t>
    </rPh>
    <rPh sb="5" eb="7">
      <t>セッチ</t>
    </rPh>
    <phoneticPr fontId="2"/>
  </si>
  <si>
    <t>（２）基準該当短期入所生活介護事業者は、（１）の苦情を受け付けた場合</t>
    <rPh sb="3" eb="7">
      <t>キジュンガイトウ</t>
    </rPh>
    <rPh sb="33" eb="34">
      <t>ア</t>
    </rPh>
    <phoneticPr fontId="2"/>
  </si>
  <si>
    <t>　　は、当該苦情の内容等を記録しているか。</t>
    <phoneticPr fontId="2"/>
  </si>
  <si>
    <t>（３）基準該当短期入所生活介護事業者は、苦情がサービスの質の向上を図</t>
    <rPh sb="3" eb="7">
      <t>キジュンガイトウ</t>
    </rPh>
    <phoneticPr fontId="2"/>
  </si>
  <si>
    <t>　　る上での重要な情報であるとの認識に立ち、苦情の内容を踏まえ、サー</t>
    <rPh sb="3" eb="4">
      <t>ウエ</t>
    </rPh>
    <phoneticPr fontId="2"/>
  </si>
  <si>
    <t>　　ビスの質の向上に向けた取組を自ら行っているか。</t>
    <phoneticPr fontId="2"/>
  </si>
  <si>
    <t>（４）基準該当短期入所生活介護事業者は、提供した基準該当短期入所生活</t>
    <rPh sb="3" eb="7">
      <t>キジュンガイトウ</t>
    </rPh>
    <rPh sb="24" eb="28">
      <t>キジュンガイトウ</t>
    </rPh>
    <rPh sb="32" eb="34">
      <t>セイカツ</t>
    </rPh>
    <phoneticPr fontId="2"/>
  </si>
  <si>
    <t xml:space="preserve">    介護に関し、介護保険法第23条の規定による区市町村が行う文書その他</t>
    <rPh sb="4" eb="6">
      <t>カイゴ</t>
    </rPh>
    <rPh sb="7" eb="8">
      <t>カン</t>
    </rPh>
    <rPh sb="36" eb="37">
      <t>ホカ</t>
    </rPh>
    <phoneticPr fontId="2"/>
  </si>
  <si>
    <t>　　の物件の提出若しくは提示の求め又は当該区市町村の職員が行う質問若</t>
    <rPh sb="3" eb="5">
      <t>ブッケン</t>
    </rPh>
    <rPh sb="31" eb="33">
      <t>シツモン</t>
    </rPh>
    <rPh sb="33" eb="34">
      <t>モ</t>
    </rPh>
    <phoneticPr fontId="2"/>
  </si>
  <si>
    <t>　　しくは照会に応じるとともに、利用者からの苦情に関して区市町村が行</t>
    <rPh sb="5" eb="7">
      <t>ショウカイ</t>
    </rPh>
    <rPh sb="6" eb="7">
      <t>カイ</t>
    </rPh>
    <rPh sb="33" eb="34">
      <t>オコナ</t>
    </rPh>
    <phoneticPr fontId="2"/>
  </si>
  <si>
    <t>　　う調査に協力し、当該区市町村から指導又は助言を受けた場合は、当該</t>
    <rPh sb="3" eb="5">
      <t>チョウサ</t>
    </rPh>
    <rPh sb="22" eb="24">
      <t>ジョゲン</t>
    </rPh>
    <rPh sb="32" eb="34">
      <t>トウガイ</t>
    </rPh>
    <phoneticPr fontId="2"/>
  </si>
  <si>
    <t>　　指導又は助言に従って必要な改善を行っているか。</t>
    <phoneticPr fontId="2"/>
  </si>
  <si>
    <t>　　　また、当該区市町村からの求めがあった場合には、当該改善の内容を</t>
    <rPh sb="6" eb="8">
      <t>トウガイ</t>
    </rPh>
    <rPh sb="8" eb="12">
      <t>クシチョウソン</t>
    </rPh>
    <rPh sb="15" eb="16">
      <t>モト</t>
    </rPh>
    <rPh sb="21" eb="23">
      <t>バアイ</t>
    </rPh>
    <rPh sb="26" eb="30">
      <t>トウガイカイゼン</t>
    </rPh>
    <rPh sb="31" eb="33">
      <t>ナイヨウ</t>
    </rPh>
    <phoneticPr fontId="2"/>
  </si>
  <si>
    <t>　　報告しているか。</t>
    <rPh sb="2" eb="4">
      <t>ホウコク</t>
    </rPh>
    <phoneticPr fontId="2"/>
  </si>
  <si>
    <t>（５）基準該当短期入所生活介護事業者は、提供した基準該当短期入所生活</t>
    <rPh sb="3" eb="7">
      <t>キジュンガイトウ</t>
    </rPh>
    <rPh sb="24" eb="28">
      <t>キジュンガイトウ</t>
    </rPh>
    <phoneticPr fontId="2"/>
  </si>
  <si>
    <t>　　介護に関する利用者からの苦情に関して国民健康保険団体連合会が行う</t>
    <rPh sb="2" eb="4">
      <t>カイゴ</t>
    </rPh>
    <rPh sb="5" eb="6">
      <t>カン</t>
    </rPh>
    <phoneticPr fontId="2"/>
  </si>
  <si>
    <t>　　介護保険法第176条第1項第3号の規定による調査に協力するとともに、</t>
    <rPh sb="2" eb="4">
      <t>カイゴ</t>
    </rPh>
    <rPh sb="4" eb="6">
      <t>ホケン</t>
    </rPh>
    <rPh sb="17" eb="18">
      <t>ゴウ</t>
    </rPh>
    <rPh sb="19" eb="21">
      <t>キテイ</t>
    </rPh>
    <phoneticPr fontId="2"/>
  </si>
  <si>
    <t>　　国民健康保険団体連合会から同号の規定による指導又は助言を受けた場</t>
    <rPh sb="2" eb="4">
      <t>コクミン</t>
    </rPh>
    <rPh sb="4" eb="6">
      <t>ケンコウ</t>
    </rPh>
    <rPh sb="5" eb="6">
      <t>ヤスシ</t>
    </rPh>
    <rPh sb="6" eb="8">
      <t>ホケン</t>
    </rPh>
    <phoneticPr fontId="2"/>
  </si>
  <si>
    <t>　　合は、当該指導又は助言に従って必要な改善を行っているか。</t>
    <rPh sb="2" eb="3">
      <t>ゴウ</t>
    </rPh>
    <rPh sb="5" eb="7">
      <t>トウガイ</t>
    </rPh>
    <rPh sb="6" eb="7">
      <t>ガイ</t>
    </rPh>
    <rPh sb="23" eb="24">
      <t>オコナ</t>
    </rPh>
    <phoneticPr fontId="2"/>
  </si>
  <si>
    <t>　　　また、当該国民健康保険団体連合会からの求めがあったときには、当</t>
    <rPh sb="33" eb="34">
      <t>トウ</t>
    </rPh>
    <phoneticPr fontId="2"/>
  </si>
  <si>
    <t>　　該改善の内容を報告しているか。</t>
    <phoneticPr fontId="2"/>
  </si>
  <si>
    <t>36　事故発生時の対応</t>
  </si>
  <si>
    <t>都条例第111号第187条（第39条準用）</t>
    <phoneticPr fontId="2"/>
  </si>
  <si>
    <t>（１）基準該当短期入所生活介護事業者は、利用者に対する基準該当短期入</t>
    <rPh sb="3" eb="7">
      <t>キジュンガイトウ</t>
    </rPh>
    <rPh sb="27" eb="31">
      <t>キジュンガイトウ</t>
    </rPh>
    <phoneticPr fontId="2"/>
  </si>
  <si>
    <t>　　所生活介護の提供により事故が発生した場合は、速やかに区市町村、当</t>
    <rPh sb="2" eb="3">
      <t>ショ</t>
    </rPh>
    <rPh sb="3" eb="5">
      <t>セイカツ</t>
    </rPh>
    <rPh sb="5" eb="7">
      <t>カイゴ</t>
    </rPh>
    <phoneticPr fontId="2"/>
  </si>
  <si>
    <t>　　該利用者の家族、当該利用者に係る居宅介護支援事業者等に連絡を行う</t>
    <rPh sb="2" eb="3">
      <t>ガイ</t>
    </rPh>
    <rPh sb="3" eb="6">
      <t>リヨウシャ</t>
    </rPh>
    <phoneticPr fontId="2"/>
  </si>
  <si>
    <t>　　とともに、当該事故の状況及び処置についての記録その他必要な措置を</t>
    <phoneticPr fontId="2"/>
  </si>
  <si>
    <t>　　講じているか。</t>
    <rPh sb="2" eb="3">
      <t>コウ</t>
    </rPh>
    <phoneticPr fontId="2"/>
  </si>
  <si>
    <t>（２）基準該当短期入所生活介護事業者は、利用者に対する基準該当短期入</t>
    <rPh sb="3" eb="7">
      <t>キジュンガイトウ</t>
    </rPh>
    <rPh sb="27" eb="31">
      <t>キジュンガイトウ</t>
    </rPh>
    <phoneticPr fontId="2"/>
  </si>
  <si>
    <t>　　所生活介護の提供により賠償すべき事故が発生した場合は、速やかに損</t>
    <rPh sb="2" eb="3">
      <t>ショ</t>
    </rPh>
    <rPh sb="3" eb="5">
      <t>セイカツ</t>
    </rPh>
    <rPh sb="5" eb="7">
      <t>カイゴ</t>
    </rPh>
    <rPh sb="6" eb="7">
      <t>マモル</t>
    </rPh>
    <phoneticPr fontId="2"/>
  </si>
  <si>
    <t>　　害賠償を行っているか。</t>
    <rPh sb="2" eb="3">
      <t>ガイ</t>
    </rPh>
    <rPh sb="3" eb="5">
      <t>バイショウ</t>
    </rPh>
    <phoneticPr fontId="2"/>
  </si>
  <si>
    <t>（３）基準該当短期入所生活介護事業者は、事故が生じた際にはその原因を</t>
    <rPh sb="3" eb="7">
      <t>キジュンガイトウ</t>
    </rPh>
    <phoneticPr fontId="2"/>
  </si>
  <si>
    <t>　　解明し、再発生を防ぐための対策を講じているか。</t>
    <rPh sb="2" eb="4">
      <t>カイメイ</t>
    </rPh>
    <phoneticPr fontId="2"/>
  </si>
  <si>
    <t>37　虐待の防止</t>
  </si>
  <si>
    <t>都条例第111号第187条（第39条の2準用）</t>
    <phoneticPr fontId="2"/>
  </si>
  <si>
    <t>　　基準該当短期入所介護事業者は、虐待の発生及び再発を防止するため、</t>
    <rPh sb="2" eb="6">
      <t>キジュンガイトウ</t>
    </rPh>
    <phoneticPr fontId="2"/>
  </si>
  <si>
    <t>　次に掲げる措置を講じているか。</t>
    <rPh sb="1" eb="2">
      <t>ツギ</t>
    </rPh>
    <phoneticPr fontId="2"/>
  </si>
  <si>
    <t>　　①虐待の防止に係る対策を検討するための委員会を定期的に開催すると</t>
    <phoneticPr fontId="2"/>
  </si>
  <si>
    <t>　　ともに、その結果について、短期入所生活介護従業者に十分に周知する</t>
    <phoneticPr fontId="2"/>
  </si>
  <si>
    <t>　　こと。</t>
    <phoneticPr fontId="2"/>
  </si>
  <si>
    <t>　　②虐待の防止のための指針を整備すること。</t>
    <phoneticPr fontId="2"/>
  </si>
  <si>
    <t>　　③短期入所生活介護従業者に対し、虐待の防止のための研修を定期的に</t>
    <phoneticPr fontId="2"/>
  </si>
  <si>
    <t>　　実施すること。</t>
    <phoneticPr fontId="2"/>
  </si>
  <si>
    <t>　　④①から③に掲げる措置を適切に実施するための担当者を置くこと。</t>
    <phoneticPr fontId="2"/>
  </si>
  <si>
    <t>38　会計の区分</t>
  </si>
  <si>
    <t>都条例第111号第187条（第40条準用）</t>
    <phoneticPr fontId="2"/>
  </si>
  <si>
    <t>　　基準該当短期入所生活介護事業者は、各基準該当短期入所生活介護事業</t>
    <rPh sb="2" eb="6">
      <t>キジュンガイトウ</t>
    </rPh>
    <rPh sb="20" eb="24">
      <t>キジュンガイトウ</t>
    </rPh>
    <phoneticPr fontId="2"/>
  </si>
  <si>
    <t>　所において経理を区分するとともに、基準該当短期入所生活介護の事業の</t>
    <rPh sb="1" eb="2">
      <t>トコロ</t>
    </rPh>
    <rPh sb="18" eb="22">
      <t>キジュンガイトウ</t>
    </rPh>
    <phoneticPr fontId="2"/>
  </si>
  <si>
    <t>　会計とその他の事業の会計を区分しているか。</t>
    <rPh sb="1" eb="3">
      <t>カイケイ</t>
    </rPh>
    <rPh sb="6" eb="7">
      <t>ホカ</t>
    </rPh>
    <phoneticPr fontId="2"/>
  </si>
  <si>
    <t>39　利用者の安全並びに介護サービスの質の確保及び職員の負担軽減に資す</t>
    <phoneticPr fontId="2"/>
  </si>
  <si>
    <t>都条例第111号第187号（第165条の2準用）</t>
    <rPh sb="8" eb="9">
      <t>ダイ</t>
    </rPh>
    <rPh sb="12" eb="13">
      <t>ゴウ</t>
    </rPh>
    <rPh sb="21" eb="23">
      <t>ジュンヨウ</t>
    </rPh>
    <phoneticPr fontId="2"/>
  </si>
  <si>
    <t>　る方策を検討するための委員会の設置</t>
    <phoneticPr fontId="2"/>
  </si>
  <si>
    <t xml:space="preserve">  　基準該当短期入所生活介護事業者は、業務の効率化、介護サービスの質</t>
    <rPh sb="3" eb="7">
      <t>キジュンガイトウ</t>
    </rPh>
    <phoneticPr fontId="2"/>
  </si>
  <si>
    <t>　の向上その他の生産性の向上に資する取組の促進を図るため、利用者の安</t>
    <rPh sb="2" eb="4">
      <t>コウジョウ</t>
    </rPh>
    <phoneticPr fontId="2"/>
  </si>
  <si>
    <t>　全並びに介護サービスの質の確保及び職員の負担軽減に資する方策を検討</t>
    <rPh sb="1" eb="2">
      <t>ゼン</t>
    </rPh>
    <rPh sb="2" eb="3">
      <t>ナラ</t>
    </rPh>
    <phoneticPr fontId="2"/>
  </si>
  <si>
    <t>　するための委員会（テレビ電話装置等を活用して行うことができるものと</t>
    <phoneticPr fontId="2"/>
  </si>
  <si>
    <t>　する。）を定期的に開催しているか。(令和9年3月31日までの間は努力義務)</t>
    <phoneticPr fontId="2"/>
  </si>
  <si>
    <t>40　記録の整備</t>
  </si>
  <si>
    <t>都条例第111号第187号（第166条準用）</t>
    <rPh sb="8" eb="9">
      <t>ダイ</t>
    </rPh>
    <rPh sb="12" eb="13">
      <t>ゴウ</t>
    </rPh>
    <rPh sb="19" eb="21">
      <t>ジュンヨウ</t>
    </rPh>
    <phoneticPr fontId="2"/>
  </si>
  <si>
    <t>（１）基準該当短期入所生活介護事業者は、従業者、設備、備品及び会計に</t>
    <rPh sb="3" eb="5">
      <t>キジュン</t>
    </rPh>
    <rPh sb="5" eb="7">
      <t>ガイトウ</t>
    </rPh>
    <phoneticPr fontId="2"/>
  </si>
  <si>
    <t>　　関する記録を整備しているか。</t>
    <rPh sb="2" eb="3">
      <t>カン</t>
    </rPh>
    <phoneticPr fontId="2"/>
  </si>
  <si>
    <t>　　所生活介護の提供に関する次に掲げる記録を整備し、その契約の終了日</t>
    <rPh sb="2" eb="3">
      <t>トコロ</t>
    </rPh>
    <rPh sb="3" eb="5">
      <t>セイカツ</t>
    </rPh>
    <rPh sb="4" eb="5">
      <t>カツ</t>
    </rPh>
    <rPh sb="5" eb="7">
      <t>カイゴ</t>
    </rPh>
    <rPh sb="6" eb="7">
      <t>マモル</t>
    </rPh>
    <phoneticPr fontId="2"/>
  </si>
  <si>
    <t>　　から２年間保存しているか。</t>
    <rPh sb="5" eb="6">
      <t>ネン</t>
    </rPh>
    <phoneticPr fontId="2"/>
  </si>
  <si>
    <t xml:space="preserve">    　①短期入所生活介護計画</t>
    <phoneticPr fontId="2"/>
  </si>
  <si>
    <t xml:space="preserve">    　②都条例第111号第167条において準用する第23条第2項の規定による</t>
    <phoneticPr fontId="2"/>
  </si>
  <si>
    <t>　　　提供した具体的なサービスの具体的な内容等の記録</t>
    <rPh sb="16" eb="18">
      <t>グタイ</t>
    </rPh>
    <rPh sb="18" eb="19">
      <t>テキ</t>
    </rPh>
    <rPh sb="20" eb="23">
      <t>ナイヨウトウ</t>
    </rPh>
    <rPh sb="24" eb="26">
      <t>キロク</t>
    </rPh>
    <phoneticPr fontId="2"/>
  </si>
  <si>
    <t xml:space="preserve">   　 ③都条例第111号第155条第5項の規定による身体的拘束等の態様及び</t>
    <phoneticPr fontId="2"/>
  </si>
  <si>
    <t>　　　時間、その際の利用者の心身の状況並びに緊急やむを得ない理由の記</t>
    <rPh sb="22" eb="24">
      <t>キンキュウ</t>
    </rPh>
    <rPh sb="27" eb="28">
      <t>エ</t>
    </rPh>
    <rPh sb="30" eb="32">
      <t>リユウ</t>
    </rPh>
    <rPh sb="33" eb="34">
      <t>キ</t>
    </rPh>
    <phoneticPr fontId="2"/>
  </si>
  <si>
    <t>　　　録</t>
    <phoneticPr fontId="2"/>
  </si>
  <si>
    <t xml:space="preserve">   　 ④都条例第111号第167条において準用する第30条の規定による区市町</t>
    <phoneticPr fontId="2"/>
  </si>
  <si>
    <t>　　　村への通知に係る記録</t>
    <phoneticPr fontId="2"/>
  </si>
  <si>
    <t>　　　⑤都条例第111号第167条において準用する第37条第２項の規定による</t>
    <phoneticPr fontId="2"/>
  </si>
  <si>
    <t>　　　苦情の内容等の記録</t>
    <phoneticPr fontId="2"/>
  </si>
  <si>
    <t>　　　⑥都条例第111号第167条において準用する第39条第１項の規定による</t>
    <phoneticPr fontId="2"/>
  </si>
  <si>
    <t xml:space="preserve">  　  事故の状況及び事故に際して採った処置についての記録</t>
    <rPh sb="21" eb="23">
      <t>ショチ</t>
    </rPh>
    <rPh sb="28" eb="30">
      <t>キロク</t>
    </rPh>
    <phoneticPr fontId="2"/>
  </si>
  <si>
    <t>五　変更の届出等</t>
  </si>
  <si>
    <t>１　変更の届出等</t>
  </si>
  <si>
    <t>法第75条第1項、第2項</t>
    <phoneticPr fontId="2"/>
  </si>
  <si>
    <t>（１）基準該当短期入所生活介護事業者は、当該指定に係る事業所の名称及</t>
    <rPh sb="3" eb="7">
      <t>キジュンガイトウ</t>
    </rPh>
    <phoneticPr fontId="2"/>
  </si>
  <si>
    <t>　　び所在地その他厚生労働省令で定める事項に変更があったとき、又は休</t>
    <rPh sb="3" eb="4">
      <t>トコロ</t>
    </rPh>
    <phoneticPr fontId="2"/>
  </si>
  <si>
    <t>　　止した当該サービスの事業を再開したときは、厚生労働省令で定めると</t>
    <rPh sb="2" eb="3">
      <t>ト</t>
    </rPh>
    <phoneticPr fontId="2"/>
  </si>
  <si>
    <t>　　ころにより、10日以内に、その旨を知事に届け出ているか。</t>
    <phoneticPr fontId="2"/>
  </si>
  <si>
    <t>（２）基準該当短期入所生活介護事業者は、当該事業を廃止し、又は休止し</t>
    <rPh sb="3" eb="7">
      <t>キジュンガイトウ</t>
    </rPh>
    <phoneticPr fontId="2"/>
  </si>
  <si>
    <t>　　ようとするときは、厚生労働省令で定めるところにより、その廃止又は</t>
    <phoneticPr fontId="2"/>
  </si>
  <si>
    <t>　　休止の日の１月前までに、その旨を知事に届け出ているか。</t>
    <rPh sb="2" eb="4">
      <t>キュウシ</t>
    </rPh>
    <phoneticPr fontId="2"/>
  </si>
  <si>
    <t>　六　介護給付の算定及び取扱い</t>
  </si>
  <si>
    <t>１　基本的事項</t>
  </si>
  <si>
    <t>法第41条第4項</t>
    <phoneticPr fontId="2"/>
  </si>
  <si>
    <t>（１）基準該当短期入所生活介護事業に要する費用の額は、平成12年厚生省</t>
    <rPh sb="3" eb="7">
      <t>キジュンガイトウ</t>
    </rPh>
    <phoneticPr fontId="2"/>
  </si>
  <si>
    <t xml:space="preserve">平12厚告19の別表の8 </t>
    <phoneticPr fontId="2"/>
  </si>
  <si>
    <t>　　告示第19号の別表「指定居宅サービス介護給付費単位数表」により算定</t>
    <rPh sb="2" eb="4">
      <t>コクジ</t>
    </rPh>
    <phoneticPr fontId="2"/>
  </si>
  <si>
    <t>平12老企39</t>
    <phoneticPr fontId="2"/>
  </si>
  <si>
    <t>　　されているか。</t>
    <phoneticPr fontId="2"/>
  </si>
  <si>
    <t>　　　ただし、基準該当短期入所生活介護事業者が基準該当短期入所生活介</t>
    <rPh sb="7" eb="11">
      <t>キジュンガイトウ</t>
    </rPh>
    <rPh sb="23" eb="27">
      <t>キジュンガイトウ</t>
    </rPh>
    <phoneticPr fontId="2"/>
  </si>
  <si>
    <t xml:space="preserve">    護事業所毎に所定単位数より低い単位数を設定する旨を、都に事前に届</t>
    <rPh sb="4" eb="5">
      <t>マモル</t>
    </rPh>
    <rPh sb="5" eb="8">
      <t>ジギョウショ</t>
    </rPh>
    <rPh sb="6" eb="7">
      <t>ギョウ</t>
    </rPh>
    <rPh sb="7" eb="8">
      <t>ショ</t>
    </rPh>
    <rPh sb="8" eb="9">
      <t>ゴト</t>
    </rPh>
    <phoneticPr fontId="2"/>
  </si>
  <si>
    <t>　　出を行った場合は、この限りでない。</t>
    <rPh sb="2" eb="3">
      <t>デ</t>
    </rPh>
    <rPh sb="4" eb="5">
      <t>オコナ</t>
    </rPh>
    <phoneticPr fontId="2"/>
  </si>
  <si>
    <t>（２）基準該当短期入所生活介護事業に要する費用の額は、平成27年厚生省</t>
    <rPh sb="3" eb="7">
      <t>キジュンガイトウ</t>
    </rPh>
    <phoneticPr fontId="2"/>
  </si>
  <si>
    <t>　　告示第93号の「厚生労働大臣が定める１単位の単価」に、別表に定める</t>
    <rPh sb="2" eb="4">
      <t>コクジ</t>
    </rPh>
    <phoneticPr fontId="2"/>
  </si>
  <si>
    <t>　　単位数を乗じて算定されているか。</t>
    <rPh sb="2" eb="4">
      <t>タンイ</t>
    </rPh>
    <phoneticPr fontId="2"/>
  </si>
  <si>
    <t>（３）１単位の単価に単位数を乗じて得た額に１円未満の端数があるときは、</t>
    <phoneticPr fontId="2"/>
  </si>
  <si>
    <t>　　その端数金額は切り捨てて計算しているか。</t>
    <phoneticPr fontId="2"/>
  </si>
  <si>
    <t>２　算定の区分等</t>
  </si>
  <si>
    <t>平12厚告19の別表の8のイの注1</t>
  </si>
  <si>
    <t>（１）平成12年厚生省告示第26号「厚生労働大臣が定める施設基準」の９の</t>
    <phoneticPr fontId="2"/>
  </si>
  <si>
    <t>　　イに適合し、かつ、平成12年厚生省告示第29号「厚生労働大臣が定める</t>
    <rPh sb="20" eb="21">
      <t>シメ</t>
    </rPh>
    <phoneticPr fontId="2"/>
  </si>
  <si>
    <t>　　夜勤を行う職員の勤務条件に関する基準」の一のイ、ハを満たすものと</t>
    <rPh sb="2" eb="4">
      <t>ヤキン</t>
    </rPh>
    <phoneticPr fontId="2"/>
  </si>
  <si>
    <t>　　して知事に届け出た基準該当短期入所生活介護事業所において、基準該</t>
    <rPh sb="11" eb="15">
      <t>キジュンガイトウ</t>
    </rPh>
    <rPh sb="31" eb="33">
      <t>キジュン</t>
    </rPh>
    <rPh sb="33" eb="34">
      <t>ガイ</t>
    </rPh>
    <phoneticPr fontId="2"/>
  </si>
  <si>
    <t>　　当短期入所生活介護を行った場合に、当該施設基準に掲げる区分及び平</t>
    <rPh sb="2" eb="3">
      <t>トウ</t>
    </rPh>
    <rPh sb="3" eb="5">
      <t>タンキ</t>
    </rPh>
    <rPh sb="5" eb="7">
      <t>ニュウショ</t>
    </rPh>
    <rPh sb="6" eb="7">
      <t>ショ</t>
    </rPh>
    <rPh sb="21" eb="23">
      <t>シセツ</t>
    </rPh>
    <rPh sb="23" eb="25">
      <t>キジュン</t>
    </rPh>
    <rPh sb="33" eb="34">
      <t>ヒラ</t>
    </rPh>
    <phoneticPr fontId="2"/>
  </si>
  <si>
    <t>　　平成12年厚生省告示第26号「厚生労働大臣が定める基準」の10に掲げる</t>
    <rPh sb="8" eb="9">
      <t>セイ</t>
    </rPh>
    <phoneticPr fontId="2"/>
  </si>
  <si>
    <t>　　区分に従い、利用者の要介護状態区分に応じて、それぞれ所定単位数を</t>
    <rPh sb="2" eb="4">
      <t>クブン</t>
    </rPh>
    <rPh sb="5" eb="6">
      <t>シタガ</t>
    </rPh>
    <rPh sb="8" eb="11">
      <t>リヨウシャ</t>
    </rPh>
    <phoneticPr fontId="2"/>
  </si>
  <si>
    <t>　　算定しているか。</t>
    <rPh sb="2" eb="4">
      <t>サンテイ</t>
    </rPh>
    <phoneticPr fontId="2"/>
  </si>
  <si>
    <t>（２）（１）について、当該夜勤を行う職員の勤務条件に関する基準を満た</t>
    <phoneticPr fontId="2"/>
  </si>
  <si>
    <t>　　たさない場合は、所定単位数の100分の97に相当する単位数を算定して</t>
    <phoneticPr fontId="2"/>
  </si>
  <si>
    <t>（３）利用者の数又は介護職員若しくは看護職員の員数が平成12年厚生省告</t>
    <rPh sb="34" eb="35">
      <t>コク</t>
    </rPh>
    <phoneticPr fontId="2"/>
  </si>
  <si>
    <t>　　示第27号「厚生労働大臣が定める利用者等の数の基準及び看護職員等の</t>
    <phoneticPr fontId="2"/>
  </si>
  <si>
    <t>　　員数の基準並びに通所介護費等の算定方法」の三に該当する場合は、平</t>
    <rPh sb="33" eb="34">
      <t>タイラ</t>
    </rPh>
    <phoneticPr fontId="2"/>
  </si>
  <si>
    <t>　　成12年厚生省告示第27号「厚生労働大臣が定める利用者等の数の基準及</t>
    <phoneticPr fontId="2"/>
  </si>
  <si>
    <t>　　び看護職員等の員数の基準並びに通所介護費等の算定方法」の３により</t>
    <rPh sb="19" eb="21">
      <t>カイゴ</t>
    </rPh>
    <phoneticPr fontId="2"/>
  </si>
  <si>
    <t>　　算定しているか。</t>
    <phoneticPr fontId="2"/>
  </si>
  <si>
    <t xml:space="preserve">３　身体拘束廃止未実施減算     </t>
    <phoneticPr fontId="2"/>
  </si>
  <si>
    <t>平12厚告19別表の8のイの注3</t>
    <phoneticPr fontId="2"/>
  </si>
  <si>
    <t>　　身体拘束等を行う場合の記録を行っていない、身体拘束等の適正化のた</t>
    <phoneticPr fontId="2"/>
  </si>
  <si>
    <t>　めの対策を検討する委員会を３月に１回以上開催していない、身体拘束等</t>
    <rPh sb="33" eb="34">
      <t>トウ</t>
    </rPh>
    <phoneticPr fontId="2"/>
  </si>
  <si>
    <t>　の適正化のための指針を整備していない又は身体的拘束等の適正化のため</t>
    <rPh sb="9" eb="11">
      <t>シシン</t>
    </rPh>
    <rPh sb="12" eb="14">
      <t>セイビ</t>
    </rPh>
    <phoneticPr fontId="2"/>
  </si>
  <si>
    <t>平27厚労告95の34の3の2</t>
    <phoneticPr fontId="2"/>
  </si>
  <si>
    <t>　の定期的な研修を実施していない事実が生じた場合は、所定単位数の100</t>
    <phoneticPr fontId="2"/>
  </si>
  <si>
    <t>　分の1に相当する単位数を所定単位数から減算しているか。</t>
    <phoneticPr fontId="2"/>
  </si>
  <si>
    <t>　（令和7年3月31日までの経過措置あり）</t>
    <phoneticPr fontId="2"/>
  </si>
  <si>
    <t xml:space="preserve">４　高齢者虐待防止措置未実施減算    </t>
    <phoneticPr fontId="2"/>
  </si>
  <si>
    <t>平12厚告19別表の8のイの注4</t>
    <phoneticPr fontId="2"/>
  </si>
  <si>
    <t>　  高齢者虐待防止のための対策を検討する委員会を定期的に開催していな</t>
    <phoneticPr fontId="2"/>
  </si>
  <si>
    <t>　い、高齢者虐待防止のための指針を整備していない、高齢者虐待防止のた</t>
    <phoneticPr fontId="2"/>
  </si>
  <si>
    <t>　めの年１回以上の研修を実施していない又は高齢者虐待防止措置を適正に</t>
    <phoneticPr fontId="2"/>
  </si>
  <si>
    <t>平27厚労告95の34の3の3</t>
    <phoneticPr fontId="2"/>
  </si>
  <si>
    <t>　実施するための担当者を置いていない事実が生じた場合は、所定単位数の</t>
    <rPh sb="1" eb="3">
      <t>ジッシ</t>
    </rPh>
    <phoneticPr fontId="2"/>
  </si>
  <si>
    <t>　100分の１に相当する単位数を所定単位数から減算しているか。</t>
    <phoneticPr fontId="2"/>
  </si>
  <si>
    <t xml:space="preserve">５　業務継続計画未策定減算    </t>
    <phoneticPr fontId="2"/>
  </si>
  <si>
    <t>平12厚告19別表の8のイの注5</t>
    <phoneticPr fontId="2"/>
  </si>
  <si>
    <t xml:space="preserve">    業務継続計画を策定し、当該業務継続計画に従い必要な措置を講じてい</t>
    <phoneticPr fontId="2"/>
  </si>
  <si>
    <t>　ない場合は、所定単位数の100分の１に相当する単位数を所定単位数から減</t>
    <phoneticPr fontId="2"/>
  </si>
  <si>
    <t>　算しているか。</t>
    <phoneticPr fontId="2"/>
  </si>
  <si>
    <t>平27厚労告95の34の3の4</t>
    <phoneticPr fontId="2"/>
  </si>
  <si>
    <t xml:space="preserve">  （令和7年3月31日までの経過措置あり※場合により減算適用）</t>
    <phoneticPr fontId="2"/>
  </si>
  <si>
    <t>６　生活機能向上連携加算</t>
    <phoneticPr fontId="2"/>
  </si>
  <si>
    <t>平12厚告19の別表の8のイの注8</t>
    <phoneticPr fontId="2"/>
  </si>
  <si>
    <t>　  別に厚生労働大臣が定める基準に適合しているものとして知事に届け出</t>
    <phoneticPr fontId="2"/>
  </si>
  <si>
    <t>　た基準該当短期入所生活介護事業所において、外部との連携により、利用</t>
    <rPh sb="2" eb="6">
      <t>キジュンガイトウ</t>
    </rPh>
    <phoneticPr fontId="2"/>
  </si>
  <si>
    <t xml:space="preserve">  者の身体の状況等の評価を行い、かつ、個別機能訓練計画を作成した場合</t>
    <rPh sb="2" eb="3">
      <t>モノ</t>
    </rPh>
    <phoneticPr fontId="2"/>
  </si>
  <si>
    <t>平27厚労告95の34の4</t>
    <phoneticPr fontId="2"/>
  </si>
  <si>
    <t>　は、次に掲げる区分に従い、生活機能向上連携加算(Ⅰ)については、利用</t>
    <phoneticPr fontId="2"/>
  </si>
  <si>
    <t>　者の急性憎悪等により当該個別機能訓練計画を見直した場合を除き3月に1</t>
    <rPh sb="1" eb="2">
      <t>モノ</t>
    </rPh>
    <rPh sb="15" eb="17">
      <t>キノウ</t>
    </rPh>
    <rPh sb="17" eb="19">
      <t>クンレン</t>
    </rPh>
    <phoneticPr fontId="2"/>
  </si>
  <si>
    <t xml:space="preserve">  回を限度として、1月につき、生活機能向上連携加算(Ⅱ) については1月</t>
    <rPh sb="2" eb="3">
      <t>カイ</t>
    </rPh>
    <rPh sb="4" eb="6">
      <t>ゲンド</t>
    </rPh>
    <rPh sb="36" eb="37">
      <t>ツキ</t>
    </rPh>
    <phoneticPr fontId="2"/>
  </si>
  <si>
    <t xml:space="preserve">  につき、所定単位数に加算する。</t>
    <phoneticPr fontId="2"/>
  </si>
  <si>
    <t>　　ただし、次に掲げるいずれかの加算を算定している場合においては、次</t>
    <rPh sb="33" eb="34">
      <t>ツギ</t>
    </rPh>
    <phoneticPr fontId="2"/>
  </si>
  <si>
    <t>　に掲げるその他の加算は算定しない。また、個別機能訓練加算を算定して</t>
    <phoneticPr fontId="2"/>
  </si>
  <si>
    <t>　いる場合は、(Ⅰ)は算定せず、(Ⅱ)は１月につき所定単位数に加算する。</t>
    <phoneticPr fontId="2"/>
  </si>
  <si>
    <t>　　次のいずれにも適合すること。</t>
    <phoneticPr fontId="2"/>
  </si>
  <si>
    <t>　　（１）生活機能向上連携加算(Ⅰ)のみ</t>
    <phoneticPr fontId="2"/>
  </si>
  <si>
    <t>　　　　　指定訪問リハビリテーション事業所又は指定通所リハビリテーショ</t>
    <phoneticPr fontId="2"/>
  </si>
  <si>
    <t>　　　　ン事業所若しくは医療提供施設の理学療法士、作業療法士、言語聴</t>
    <rPh sb="31" eb="33">
      <t>ゲンゴ</t>
    </rPh>
    <rPh sb="33" eb="34">
      <t>チョウ</t>
    </rPh>
    <phoneticPr fontId="2"/>
  </si>
  <si>
    <t>　　　　覚士又は医師（以下この号において「理学療法士等」という。）の</t>
    <phoneticPr fontId="2"/>
  </si>
  <si>
    <t>　　　　助言に基づき、当該基準該当短期入所生活介護事業所の機能訓練指</t>
    <rPh sb="13" eb="17">
      <t>キジュンガイトウ</t>
    </rPh>
    <rPh sb="33" eb="34">
      <t>ユビ</t>
    </rPh>
    <phoneticPr fontId="2"/>
  </si>
  <si>
    <t>　　  　導が共同して利用者の身体状況の評価及び個別機訓練計画の作成を</t>
    <rPh sb="5" eb="6">
      <t>シルベ</t>
    </rPh>
    <rPh sb="26" eb="27">
      <t>キ</t>
    </rPh>
    <rPh sb="27" eb="29">
      <t>クンレン</t>
    </rPh>
    <phoneticPr fontId="2"/>
  </si>
  <si>
    <t>　　  　行っていること。</t>
    <rPh sb="5" eb="6">
      <t>オコナ</t>
    </rPh>
    <phoneticPr fontId="2"/>
  </si>
  <si>
    <t>　　（２）生活機能向上連携加算(Ⅱ)のみ</t>
    <phoneticPr fontId="2"/>
  </si>
  <si>
    <t>　　  　  指定訪問リハビリテーション事業所又は指定通所リハビリテーショ</t>
    <phoneticPr fontId="2"/>
  </si>
  <si>
    <t>　　　　ン事業所若しくは医療提供施設の理学療法士等が、当該基準該当短</t>
    <rPh sb="29" eb="33">
      <t>キジュンガイトウ</t>
    </rPh>
    <phoneticPr fontId="2"/>
  </si>
  <si>
    <t>　    　期入所生活介護事業所を訪問し、当該事業所の機能訓練指導員等と</t>
    <rPh sb="6" eb="7">
      <t>キ</t>
    </rPh>
    <rPh sb="7" eb="9">
      <t>ニュウショ</t>
    </rPh>
    <phoneticPr fontId="2"/>
  </si>
  <si>
    <t>　　　　共同して利用者の身体の状況等の評価及び個別機能訓練計画を作成</t>
    <rPh sb="4" eb="6">
      <t>キョウドウ</t>
    </rPh>
    <rPh sb="10" eb="11">
      <t>モノ</t>
    </rPh>
    <phoneticPr fontId="2"/>
  </si>
  <si>
    <t xml:space="preserve">　　  　していること。  </t>
    <phoneticPr fontId="2"/>
  </si>
  <si>
    <t>　　（３）生活機能向上連携加算(Ⅰ)(Ⅱ)共通</t>
    <phoneticPr fontId="2"/>
  </si>
  <si>
    <t>　     　 ①個別機能訓練計画に基づき、利用者の身体機能又は生活機能向</t>
    <phoneticPr fontId="2"/>
  </si>
  <si>
    <t>　　　　　上を目的とする機能訓練の項目を準備し、機能訓練指導員等が、</t>
    <phoneticPr fontId="2"/>
  </si>
  <si>
    <t>　      　利用者の心身の状況に応じた機能訓練を適切に提供していること。</t>
    <phoneticPr fontId="2"/>
  </si>
  <si>
    <t>　　　　　②(1)、(2)の評価に基づき、個別機能訓練計画の進捗状況等を3月</t>
    <rPh sb="37" eb="38">
      <t>ガツ</t>
    </rPh>
    <phoneticPr fontId="2"/>
  </si>
  <si>
    <t>　      　ごとに1回以上評価し、利用者又はその家族に対して機能訓練の</t>
    <phoneticPr fontId="2"/>
  </si>
  <si>
    <t>　　　　　内容と個別機能訓練計画の進捗状況等を説明し、訓練内容等の見</t>
    <rPh sb="33" eb="34">
      <t>ミ</t>
    </rPh>
    <phoneticPr fontId="2"/>
  </si>
  <si>
    <t>　      　直し等を行っていること。</t>
    <phoneticPr fontId="2"/>
  </si>
  <si>
    <t>７　機能訓練指導員に係る加算</t>
    <phoneticPr fontId="2"/>
  </si>
  <si>
    <t>平12厚告19（平24厚告96）別表の8のイの注9</t>
    <phoneticPr fontId="2"/>
  </si>
  <si>
    <t>　　専ら機能訓練指導員の職務に従事する常勤の理学療法士、作業療法士、</t>
    <phoneticPr fontId="2"/>
  </si>
  <si>
    <t>　言語聴覚士、看護職員、柔道整復師又はあん摩マッサージ指圧師、はり師</t>
    <rPh sb="33" eb="34">
      <t>シ</t>
    </rPh>
    <phoneticPr fontId="2"/>
  </si>
  <si>
    <t xml:space="preserve">  又はきゅう師（理学療法士、作業療法士、言語聴覚士、看護職員、柔道整</t>
    <phoneticPr fontId="2"/>
  </si>
  <si>
    <t>　復師又はあん摩マッサージ指圧師の資格を有する機能訓練指導員を配置し</t>
    <phoneticPr fontId="2"/>
  </si>
  <si>
    <t>　た事業所で６月以上機能訓練指導に従事した経験を有する者に限る。）</t>
    <rPh sb="17" eb="19">
      <t>ジュウジ</t>
    </rPh>
    <phoneticPr fontId="2"/>
  </si>
  <si>
    <t>　（以下「理学療法士等」という。）を１名以上配置しているもの（利用者</t>
    <phoneticPr fontId="2"/>
  </si>
  <si>
    <t>　の数が100を超える基準該当短期入所生活介護事業所にあっては、専ら機</t>
    <rPh sb="11" eb="15">
      <t>キジュンガイトウ</t>
    </rPh>
    <phoneticPr fontId="2"/>
  </si>
  <si>
    <t>　能訓練指導員の職務に従事する常勤の理学療法士等を１名以上配置し、か</t>
    <phoneticPr fontId="2"/>
  </si>
  <si>
    <t>　つ、理学療法士等である従業者を機能訓練指導員として常勤換算方法で利</t>
    <rPh sb="33" eb="34">
      <t>トシ</t>
    </rPh>
    <phoneticPr fontId="2"/>
  </si>
  <si>
    <t>　用者の数を100で除した数以上配置しているもの）として知事に届け出た</t>
    <rPh sb="1" eb="2">
      <t>ヨウ</t>
    </rPh>
    <rPh sb="2" eb="3">
      <t>シャ</t>
    </rPh>
    <phoneticPr fontId="2"/>
  </si>
  <si>
    <t>　基準該当短期入所生活介護事業所については、1日につき所定単位数に加</t>
    <rPh sb="1" eb="5">
      <t>キジュンガイトウ</t>
    </rPh>
    <rPh sb="5" eb="6">
      <t>タン</t>
    </rPh>
    <rPh sb="6" eb="7">
      <t>キ</t>
    </rPh>
    <phoneticPr fontId="2"/>
  </si>
  <si>
    <t>六　介護給付費の算定及び取扱い</t>
  </si>
  <si>
    <t>８　個別機能訓練加算</t>
  </si>
  <si>
    <t>平12厚告19別表の8のイの注10</t>
    <phoneticPr fontId="2"/>
  </si>
  <si>
    <t>　　別に厚生労働大臣が定める基準に適合しているものとして知事に届け出</t>
    <rPh sb="33" eb="34">
      <t>デ</t>
    </rPh>
    <phoneticPr fontId="2"/>
  </si>
  <si>
    <t>　た基準該当短期入所生活介護の利用者に対して、機能訓練を行っている場</t>
    <rPh sb="2" eb="6">
      <t>キジュンガイトウ</t>
    </rPh>
    <phoneticPr fontId="2"/>
  </si>
  <si>
    <t>　合に、個別機能訓練加算として、１日につき所定単位数に加算しているか。</t>
    <rPh sb="1" eb="2">
      <t>ア</t>
    </rPh>
    <phoneticPr fontId="2"/>
  </si>
  <si>
    <t>平27厚労告95の36</t>
  </si>
  <si>
    <t>９　看護体制加算</t>
  </si>
  <si>
    <t>平12厚告19の別表の8のイの注11</t>
    <phoneticPr fontId="2"/>
  </si>
  <si>
    <t>　　別に厚生労働大臣が定める施設基準に適合しているものとして知事に届</t>
    <phoneticPr fontId="2"/>
  </si>
  <si>
    <t>　け出た基準該当短期入所生活介護事業所については、当該施設基準に掲げ</t>
    <rPh sb="4" eb="8">
      <t>キジュンガイトウ</t>
    </rPh>
    <phoneticPr fontId="2"/>
  </si>
  <si>
    <t>　る区分に従い、１日につき所定単位数に加算しているか。</t>
    <rPh sb="2" eb="4">
      <t>クブン</t>
    </rPh>
    <phoneticPr fontId="2"/>
  </si>
  <si>
    <t>平27厚労告96の12</t>
  </si>
  <si>
    <t>　　ただし、看護体制加算（Ⅰ）を算定している場合は、看護体制加算（Ⅲ）</t>
    <phoneticPr fontId="2"/>
  </si>
  <si>
    <t>　イ又はロを算定せず、看護体制加算（Ⅱ）を算定している場合は、看護体</t>
    <rPh sb="31" eb="33">
      <t>カンゴ</t>
    </rPh>
    <rPh sb="33" eb="34">
      <t>カラダ</t>
    </rPh>
    <phoneticPr fontId="2"/>
  </si>
  <si>
    <t>　制加算（Ⅳ）イ又はロを算定しない。</t>
    <phoneticPr fontId="2"/>
  </si>
  <si>
    <t xml:space="preserve">  ※厚生労働大臣が定める施設基準</t>
    <phoneticPr fontId="2"/>
  </si>
  <si>
    <t>　（１）看護体制加算（Ⅰ）</t>
    <phoneticPr fontId="2"/>
  </si>
  <si>
    <t>　　    ①常勤の看護師を１名以上配置していること。</t>
    <phoneticPr fontId="2"/>
  </si>
  <si>
    <t xml:space="preserve">  　    ②定員超過利用・人員基準欠如に該当していないこと。</t>
    <phoneticPr fontId="2"/>
  </si>
  <si>
    <t>　（２）看護体制加算（Ⅱ）</t>
    <phoneticPr fontId="2"/>
  </si>
  <si>
    <t>　　    ①当該事業所の看護職員の数が、常勤換算方法で、利用者の数が25</t>
    <phoneticPr fontId="2"/>
  </si>
  <si>
    <t>　　　　又はその端数を増すごとに１以上であること。</t>
    <phoneticPr fontId="2"/>
  </si>
  <si>
    <t>　　　　②当該事業所の看護職員により、又は病院、診療所若しくは訪問看</t>
    <rPh sb="33" eb="34">
      <t>カン</t>
    </rPh>
    <phoneticPr fontId="2"/>
  </si>
  <si>
    <t xml:space="preserve">        護ステーションの看護職員との連携により、24時間の連絡体制を確</t>
    <rPh sb="35" eb="37">
      <t>タイセイ</t>
    </rPh>
    <rPh sb="38" eb="39">
      <t>カク</t>
    </rPh>
    <phoneticPr fontId="2"/>
  </si>
  <si>
    <t>　      保していること。</t>
    <phoneticPr fontId="2"/>
  </si>
  <si>
    <t xml:space="preserve">        ③定員超過利用・人員基準欠如に該当していないこと。</t>
    <phoneticPr fontId="2"/>
  </si>
  <si>
    <t>　（３）看護体制加算（Ⅲ）イ</t>
    <phoneticPr fontId="2"/>
  </si>
  <si>
    <t xml:space="preserve">  　    ①利用定員が29人以下であること。</t>
    <phoneticPr fontId="2"/>
  </si>
  <si>
    <t>　　　　②基準該当短期入所生活介護事業所における算定日が属する年度の</t>
    <rPh sb="5" eb="9">
      <t>キジュンガイトウ</t>
    </rPh>
    <phoneticPr fontId="2"/>
  </si>
  <si>
    <t xml:space="preserve">        前年度又は算定日が属する月の前３月間の利用者の総数のうち、要</t>
    <rPh sb="8" eb="10">
      <t>ゼンネン</t>
    </rPh>
    <rPh sb="10" eb="11">
      <t>ド</t>
    </rPh>
    <phoneticPr fontId="2"/>
  </si>
  <si>
    <t>　　    介護状態区分が要介護３、要介護４又は要介護５である者の占める</t>
    <rPh sb="6" eb="8">
      <t>カイゴ</t>
    </rPh>
    <phoneticPr fontId="2"/>
  </si>
  <si>
    <t xml:space="preserve">        割合が100分の70以上であること。</t>
    <rPh sb="8" eb="10">
      <t>ワリアイ</t>
    </rPh>
    <phoneticPr fontId="2"/>
  </si>
  <si>
    <t xml:space="preserve">        ③（1）①及び②に該当するものであること。</t>
    <phoneticPr fontId="2"/>
  </si>
  <si>
    <t>　（４）看護体制加算（Ⅲ）ロ</t>
    <phoneticPr fontId="2"/>
  </si>
  <si>
    <t>　      ①利用定員が30人以上50人以下であること。</t>
    <phoneticPr fontId="2"/>
  </si>
  <si>
    <t xml:space="preserve"> 　     ②（3）②及び③に該当するものであること。</t>
    <phoneticPr fontId="2"/>
  </si>
  <si>
    <t>　（５）看護体制加算（Ⅳ）イ</t>
    <phoneticPr fontId="2"/>
  </si>
  <si>
    <t>　　　　①（2）①から③まで並びに（3）①及び②に該当するものであるこ</t>
    <phoneticPr fontId="2"/>
  </si>
  <si>
    <t xml:space="preserve">        と。</t>
    <phoneticPr fontId="2"/>
  </si>
  <si>
    <t>　（６）看護体制加算（Ⅳ）ロ</t>
    <phoneticPr fontId="2"/>
  </si>
  <si>
    <t>　　　　①（2）①から③まで、（3）②及び（4）①に該当するものである</t>
    <phoneticPr fontId="2"/>
  </si>
  <si>
    <t xml:space="preserve">     　 こと。</t>
    <phoneticPr fontId="2"/>
  </si>
  <si>
    <t>10　医療連携強化加算</t>
  </si>
  <si>
    <t>平12厚告19の別表の8のイの注12</t>
    <phoneticPr fontId="2"/>
  </si>
  <si>
    <t xml:space="preserve">    別に厚生労働大臣が定める施設基準に適合しているものとして知事に届</t>
    <phoneticPr fontId="2"/>
  </si>
  <si>
    <t>　け出た基準該当短期入所生活介護事業所において、別に厚生労働大臣に定</t>
    <rPh sb="4" eb="8">
      <t>キジュンガイトウ</t>
    </rPh>
    <phoneticPr fontId="2"/>
  </si>
  <si>
    <t>　める状態にあるものに対して基準該当短期入所生活介護を行った場合は、</t>
    <rPh sb="14" eb="18">
      <t>キジュンガイトウ</t>
    </rPh>
    <phoneticPr fontId="2"/>
  </si>
  <si>
    <t>平27厚労告94の20</t>
  </si>
  <si>
    <t>　医療連携強化加算として、１日につき所定単位数に加算しているか。</t>
    <rPh sb="1" eb="5">
      <t>イリョウレンケイ</t>
    </rPh>
    <rPh sb="5" eb="7">
      <t>キョウカ</t>
    </rPh>
    <phoneticPr fontId="2"/>
  </si>
  <si>
    <t xml:space="preserve">平27厚労告95の37 </t>
  </si>
  <si>
    <t>　　ただし、人工腎臓を実施している状態で在宅中重度者受入加算を算定し</t>
    <phoneticPr fontId="2"/>
  </si>
  <si>
    <t xml:space="preserve">  ている場合は、算定しない。</t>
    <rPh sb="5" eb="7">
      <t>バアイ</t>
    </rPh>
    <phoneticPr fontId="2"/>
  </si>
  <si>
    <t xml:space="preserve">11　看取り連携体制加算 </t>
    <phoneticPr fontId="2"/>
  </si>
  <si>
    <t>平12厚告19の別表の8のイの注13</t>
    <phoneticPr fontId="2"/>
  </si>
  <si>
    <t xml:space="preserve">    別に厚生労働大臣が定める基準に適合しているものとして知事に届け出</t>
    <phoneticPr fontId="2"/>
  </si>
  <si>
    <t>　た基準該当短期入所生活介護事業所において、別に厚生労働大臣が定める</t>
    <rPh sb="2" eb="6">
      <t>キジュンガイトウ</t>
    </rPh>
    <phoneticPr fontId="2"/>
  </si>
  <si>
    <t>　基準に適合する利用者について看取り期におけるサービス提供を行った場</t>
    <rPh sb="1" eb="3">
      <t>キジュン</t>
    </rPh>
    <rPh sb="33" eb="34">
      <t>バ</t>
    </rPh>
    <phoneticPr fontId="2"/>
  </si>
  <si>
    <t>平27厚労告95の37の2</t>
    <phoneticPr fontId="2"/>
  </si>
  <si>
    <t>　合、死亡日及び死亡日以前30日以下について、７日を限度として、１日に</t>
    <rPh sb="1" eb="2">
      <t>ゴウ</t>
    </rPh>
    <phoneticPr fontId="2"/>
  </si>
  <si>
    <t>　につき所定単位数を加算しているか。</t>
    <phoneticPr fontId="2"/>
  </si>
  <si>
    <t>12　夜勤職員配置加算</t>
    <phoneticPr fontId="2"/>
  </si>
  <si>
    <t>平12厚告19の別表の8のイの注14</t>
    <phoneticPr fontId="2"/>
  </si>
  <si>
    <t>　　別に「厚生労働大臣が定める夜勤を行う職員の勤務条件に関する基準（</t>
    <phoneticPr fontId="2"/>
  </si>
  <si>
    <t>　夜勤を行う介護職員・看護職員の数が最低基準を１以上上回っている場合)</t>
    <rPh sb="32" eb="33">
      <t>バ</t>
    </rPh>
    <rPh sb="33" eb="34">
      <t>ア</t>
    </rPh>
    <phoneticPr fontId="2"/>
  </si>
  <si>
    <t>　を満たすものとして知事に届け出た基準該当短期入所生活介護事業所につ</t>
    <rPh sb="17" eb="21">
      <t>キジュンガイトウ</t>
    </rPh>
    <phoneticPr fontId="2"/>
  </si>
  <si>
    <t>平12告29の1のハ</t>
  </si>
  <si>
    <t xml:space="preserve">  いては、当該基準に掲げる区分に従い、１日につき所定単位数に加算して</t>
    <phoneticPr fontId="2"/>
  </si>
  <si>
    <t xml:space="preserve">  いるか。</t>
    <phoneticPr fontId="2"/>
  </si>
  <si>
    <t xml:space="preserve">  に掲げるその他の加算は算定しない。</t>
    <phoneticPr fontId="2"/>
  </si>
  <si>
    <r>
      <t>（１）</t>
    </r>
    <r>
      <rPr>
        <sz val="22"/>
        <color rgb="FF000000"/>
        <rFont val="ＭＳ 明朝"/>
        <family val="1"/>
        <charset val="128"/>
      </rPr>
      <t>夜勤職員配置加算（Ⅰ）</t>
    </r>
    <phoneticPr fontId="2"/>
  </si>
  <si>
    <r>
      <t>（２）</t>
    </r>
    <r>
      <rPr>
        <sz val="22"/>
        <color rgb="FF000000"/>
        <rFont val="ＭＳ 明朝"/>
        <family val="1"/>
        <charset val="128"/>
      </rPr>
      <t>夜勤職員配置加算（Ⅲ）</t>
    </r>
    <phoneticPr fontId="2"/>
  </si>
  <si>
    <t xml:space="preserve">13　認知症行動・心理症状緊急対応加算 </t>
    <phoneticPr fontId="2"/>
  </si>
  <si>
    <t>平12厚告19の別表の8のイの注15</t>
  </si>
  <si>
    <t>　　医師が認知症の行動・心理症状が認められるため、在宅での生活が困難</t>
    <phoneticPr fontId="2"/>
  </si>
  <si>
    <t>　であり、緊急に基準該当短期入所生活介護を利用することが適当であると</t>
    <rPh sb="8" eb="12">
      <t>キジュンガイトウ</t>
    </rPh>
    <phoneticPr fontId="2"/>
  </si>
  <si>
    <t>　判断した者に対し、基準該当短期入所生活介護を行った場合は、利用を開</t>
    <rPh sb="30" eb="32">
      <t>リヨウ</t>
    </rPh>
    <rPh sb="33" eb="34">
      <t>カイ</t>
    </rPh>
    <phoneticPr fontId="2"/>
  </si>
  <si>
    <t>　始した日から起算して７日を限度として、１日につき所定単位数に加算し</t>
    <rPh sb="1" eb="2">
      <t>シ</t>
    </rPh>
    <phoneticPr fontId="2"/>
  </si>
  <si>
    <t>　ているか。</t>
    <phoneticPr fontId="2"/>
  </si>
  <si>
    <t xml:space="preserve">14　若年性認知症利用者受入加算     </t>
    <phoneticPr fontId="2"/>
  </si>
  <si>
    <t>平12厚告19の別表の8のイの注16</t>
    <phoneticPr fontId="2"/>
  </si>
  <si>
    <t>　　別に厚生労働大臣が定める基準（受け入れた若年性認知症利用者（初老</t>
    <phoneticPr fontId="2"/>
  </si>
  <si>
    <t>　期における認知症によって要介護者となった者）ごとに個別の担当者を定</t>
    <phoneticPr fontId="2"/>
  </si>
  <si>
    <t>　定めていること。）に適合しているものとして知事に届け出た基準該当短</t>
    <rPh sb="29" eb="33">
      <t>キジュンガイトウ</t>
    </rPh>
    <phoneticPr fontId="2"/>
  </si>
  <si>
    <t>平27厚労告95の18</t>
  </si>
  <si>
    <t>　期入所生活介護事業所において、若年性認知症利用者に対して、基準該当</t>
    <rPh sb="1" eb="2">
      <t>キ</t>
    </rPh>
    <rPh sb="2" eb="4">
      <t>ニュウショ</t>
    </rPh>
    <rPh sb="30" eb="34">
      <t>キジュンガイトウ</t>
    </rPh>
    <phoneticPr fontId="2"/>
  </si>
  <si>
    <t>　短期入所生活介護を行った場合には、若年性認知症利用者受入加算として</t>
    <rPh sb="1" eb="5">
      <t>タンキニュウショ</t>
    </rPh>
    <rPh sb="5" eb="7">
      <t>セイカツ</t>
    </rPh>
    <rPh sb="21" eb="24">
      <t>ニンチショウ</t>
    </rPh>
    <phoneticPr fontId="2"/>
  </si>
  <si>
    <t>　１日につき所定単位数に加算しているか。</t>
    <rPh sb="1" eb="3">
      <t>イチニチ</t>
    </rPh>
    <phoneticPr fontId="2"/>
  </si>
  <si>
    <t>　　ただし、13の認知症行動・心理症状緊急対応加算を算定している場合は、</t>
    <phoneticPr fontId="2"/>
  </si>
  <si>
    <t xml:space="preserve">  算定しない。</t>
    <phoneticPr fontId="2"/>
  </si>
  <si>
    <t xml:space="preserve">15　送迎加算    </t>
    <phoneticPr fontId="2"/>
  </si>
  <si>
    <t>平12厚告19の別表の8のイの注17</t>
  </si>
  <si>
    <t>　　利用者の心身の状態、家族等の事情等からみて送迎を行うことが必要と</t>
    <phoneticPr fontId="2"/>
  </si>
  <si>
    <t>　認められる利用者に対して、その居宅と基準該当短期入所生活介護事業所</t>
    <rPh sb="19" eb="23">
      <t>キジュンガイトウ</t>
    </rPh>
    <phoneticPr fontId="2"/>
  </si>
  <si>
    <t>　との間の送迎を行う場合は、片道につき所定単位数に加算しているか。</t>
    <rPh sb="10" eb="12">
      <t>バアイ</t>
    </rPh>
    <phoneticPr fontId="2"/>
  </si>
  <si>
    <t>16　単独型短期入所生活介護費（Ⅱ）の算定</t>
    <phoneticPr fontId="2"/>
  </si>
  <si>
    <t>平12厚告19の別表の8のイの注18</t>
    <phoneticPr fontId="2"/>
  </si>
  <si>
    <t>　　次のいずれかに該当する者に対して、単独型短期入所生活介護費を支給</t>
    <phoneticPr fontId="2"/>
  </si>
  <si>
    <t>　する場合は、単独型短期入所生活介護費（Ⅱ）を算定しているか。</t>
    <phoneticPr fontId="2"/>
  </si>
  <si>
    <t>　（１）感染症等により、従来型個室の利用の必要があると医師が判断した</t>
    <phoneticPr fontId="2"/>
  </si>
  <si>
    <t>平27厚労告96の13</t>
  </si>
  <si>
    <t>　　　者</t>
    <rPh sb="3" eb="4">
      <t>モノ</t>
    </rPh>
    <phoneticPr fontId="2"/>
  </si>
  <si>
    <t>　（２）厚生労働大臣が定める施設基準（居室の面積が10.65㎡以下）に適</t>
    <rPh sb="35" eb="36">
      <t>テキ</t>
    </rPh>
    <phoneticPr fontId="2"/>
  </si>
  <si>
    <t>　　　合する従来型個室を利用する者</t>
    <phoneticPr fontId="2"/>
  </si>
  <si>
    <t>　（３）著しい精神症状等により、同室の他の利用者の心身の状況に重大な</t>
    <rPh sb="32" eb="33">
      <t>ダイ</t>
    </rPh>
    <phoneticPr fontId="2"/>
  </si>
  <si>
    <t>　　　影響を及ぼすおそれがあるとして、従来型個室の利用の必要があると</t>
    <rPh sb="28" eb="30">
      <t>ヒツヨウ</t>
    </rPh>
    <phoneticPr fontId="2"/>
  </si>
  <si>
    <t>　　　医師が判断した者</t>
    <phoneticPr fontId="2"/>
  </si>
  <si>
    <t>17　緊急短期入所受入加算等</t>
    <phoneticPr fontId="2"/>
  </si>
  <si>
    <t>平12厚告19の別表の8のイの注19</t>
    <phoneticPr fontId="2"/>
  </si>
  <si>
    <t xml:space="preserve">    別に厚生労働大臣が定める者に対し、居宅サービス計画において計画的</t>
    <phoneticPr fontId="2"/>
  </si>
  <si>
    <t>　に行うこととなっていない基準該当短期入所生活介護を緊急に行った場合</t>
    <rPh sb="13" eb="17">
      <t>キジュンガイトウ</t>
    </rPh>
    <phoneticPr fontId="2"/>
  </si>
  <si>
    <t>　に、当該基準該当短期入所生活介護を行った日から起算して７日（利用者</t>
    <rPh sb="5" eb="9">
      <t>キジュンガイトウ</t>
    </rPh>
    <phoneticPr fontId="2"/>
  </si>
  <si>
    <t>平27厚労告94の21</t>
  </si>
  <si>
    <t>　の日常の世話を行う家族の疾病等やむを得ない事情がある場合には14日）</t>
    <rPh sb="2" eb="3">
      <t>ヒ</t>
    </rPh>
    <rPh sb="3" eb="4">
      <t>ツネ</t>
    </rPh>
    <phoneticPr fontId="2"/>
  </si>
  <si>
    <t>　を限度として、１日につき所定単位数に加算することができるものである</t>
    <rPh sb="2" eb="4">
      <t>ゲンド</t>
    </rPh>
    <rPh sb="4" eb="5">
      <t>タビタビ</t>
    </rPh>
    <phoneticPr fontId="2"/>
  </si>
  <si>
    <t>　が、適正になされているか。</t>
    <rPh sb="3" eb="5">
      <t>テキセイ</t>
    </rPh>
    <phoneticPr fontId="2"/>
  </si>
  <si>
    <t>18　連続して30日を超える日以降の短期入所生活介護費の算定</t>
    <phoneticPr fontId="2"/>
  </si>
  <si>
    <t>平12厚告19の別表の8のイの注21</t>
  </si>
  <si>
    <t xml:space="preserve"> 　 利用者が連続して30日を超えて基準該当短期入所生活介護を受けている</t>
    <rPh sb="18" eb="22">
      <t>キジュンガイトウ</t>
    </rPh>
    <phoneticPr fontId="2"/>
  </si>
  <si>
    <t>　場合においては、30日を超える日以降に受けた基準該当短期入所生活介護</t>
    <rPh sb="1" eb="3">
      <t>バアイ</t>
    </rPh>
    <rPh sb="23" eb="27">
      <t>キジュンガイトウ</t>
    </rPh>
    <phoneticPr fontId="2"/>
  </si>
  <si>
    <t>　については、短期入所生活介護費は、算定していないか。</t>
    <rPh sb="13" eb="15">
      <t>カイゴ</t>
    </rPh>
    <phoneticPr fontId="2"/>
  </si>
  <si>
    <t>19　連続して30日を超えて同一の基準該当短期入所生活介護事業所に入所し</t>
    <rPh sb="17" eb="21">
      <t>キジュンガイトウ</t>
    </rPh>
    <phoneticPr fontId="2"/>
  </si>
  <si>
    <t>平12厚告19の別表の8のイの注22</t>
    <phoneticPr fontId="2"/>
  </si>
  <si>
    <t>　ている場合であって、基準該当短期入所生活介護を受けている利用者に対</t>
    <rPh sb="11" eb="15">
      <t>キジュンガイトウ</t>
    </rPh>
    <phoneticPr fontId="2"/>
  </si>
  <si>
    <t>　して基準該当短期入所生活介護を行った場合は、1日つき所定単位数から</t>
    <rPh sb="3" eb="7">
      <t>キジュンガイトウ</t>
    </rPh>
    <phoneticPr fontId="2"/>
  </si>
  <si>
    <t>　減算しているか。</t>
    <rPh sb="1" eb="3">
      <t>ゲンサン</t>
    </rPh>
    <phoneticPr fontId="2"/>
  </si>
  <si>
    <t>平27厚労告94の22</t>
  </si>
  <si>
    <t xml:space="preserve">    ただし、20を算定している場合は、算定しない。</t>
  </si>
  <si>
    <t>20　連続して60日を超えて同一の基準該当短期入所生活介護事業所に入所し</t>
    <rPh sb="17" eb="21">
      <t>キジュンガイトウ</t>
    </rPh>
    <phoneticPr fontId="2"/>
  </si>
  <si>
    <t>平12厚告19の別表の8のイの注23</t>
    <phoneticPr fontId="2"/>
  </si>
  <si>
    <t>　ている場合であって、基準該当短期入所生活介護を受けている利用者に対</t>
    <rPh sb="11" eb="15">
      <t>キジュンガイトウ</t>
    </rPh>
    <rPh sb="33" eb="34">
      <t>タイ</t>
    </rPh>
    <phoneticPr fontId="2"/>
  </si>
  <si>
    <t>　して基準該当短期入所生活介護を行った場合は、２の規定にかかわらず、</t>
    <rPh sb="3" eb="7">
      <t>キジュンガイトウ</t>
    </rPh>
    <phoneticPr fontId="2"/>
  </si>
  <si>
    <t>　区分に従い、所定単位数を算定しているか。</t>
    <rPh sb="1" eb="3">
      <t>クブン</t>
    </rPh>
    <rPh sb="4" eb="5">
      <t>シタガ</t>
    </rPh>
    <phoneticPr fontId="2"/>
  </si>
  <si>
    <t>平27厚労告94の20の2</t>
    <phoneticPr fontId="2"/>
  </si>
  <si>
    <t xml:space="preserve">21　口腔連携強化加算    </t>
    <phoneticPr fontId="2"/>
  </si>
  <si>
    <t>平12厚告19の別表の8のハの注</t>
    <phoneticPr fontId="2"/>
  </si>
  <si>
    <t>　  別に厚生労働大臣が定める基準に適合しているものとして、知事に届け</t>
    <phoneticPr fontId="2"/>
  </si>
  <si>
    <t>　出た基準該当短期入所生活介護事業所の従業者が、口腔の健康状態の評価</t>
    <rPh sb="3" eb="7">
      <t>キジュンガイトウ</t>
    </rPh>
    <phoneticPr fontId="2"/>
  </si>
  <si>
    <t>　を実施した場合において、利用者の同意を得て歯科医療機関及び介護支援</t>
    <rPh sb="2" eb="4">
      <t>ジッシ</t>
    </rPh>
    <rPh sb="3" eb="4">
      <t>ホドコ</t>
    </rPh>
    <phoneticPr fontId="2"/>
  </si>
  <si>
    <t>平27厚労告95の34の6</t>
    <phoneticPr fontId="2"/>
  </si>
  <si>
    <t>　専門員に対し、当該評価の結果の情報提供を行ったときは、口腔連携強化</t>
    <rPh sb="1" eb="3">
      <t>センモン</t>
    </rPh>
    <phoneticPr fontId="2"/>
  </si>
  <si>
    <t>　加算として、１月に１回に限り所定単位数を加算しているか。</t>
    <rPh sb="1" eb="3">
      <t>カサン</t>
    </rPh>
    <phoneticPr fontId="2"/>
  </si>
  <si>
    <t>　六　介護給付費の算定及び取扱い</t>
    <phoneticPr fontId="2"/>
  </si>
  <si>
    <t xml:space="preserve">22　療養食加算     </t>
    <phoneticPr fontId="2"/>
  </si>
  <si>
    <t>平12厚告19の別表の8のニの注</t>
    <phoneticPr fontId="2"/>
  </si>
  <si>
    <t>　　次に掲げるいずれの基準にも適合するものとして知事に届け出て当該基</t>
    <phoneticPr fontId="2"/>
  </si>
  <si>
    <t>　準による食事の提供を行う基準該当短期入所生活介護事業所が、別に厚生</t>
    <rPh sb="13" eb="17">
      <t>キジュンガイトウ</t>
    </rPh>
    <phoneticPr fontId="2"/>
  </si>
  <si>
    <t>　労働大臣が定める療養食を提供したときは、１日につき３回を限度として、</t>
    <rPh sb="1" eb="3">
      <t>ロウドウ</t>
    </rPh>
    <phoneticPr fontId="2"/>
  </si>
  <si>
    <t>平27厚労告94の23</t>
  </si>
  <si>
    <t>　所定単位数に加算しているか。</t>
    <rPh sb="1" eb="2">
      <t>トコロ</t>
    </rPh>
    <phoneticPr fontId="2"/>
  </si>
  <si>
    <t xml:space="preserve">   （１）食事の提供が管理栄養士又は栄養士によって管理されているか。</t>
    <phoneticPr fontId="2"/>
  </si>
  <si>
    <t>平27厚労告95の35</t>
  </si>
  <si>
    <t xml:space="preserve">   （２）利用者の年齢、心身の状況によって適切な栄養量及び内容の食事</t>
    <phoneticPr fontId="2"/>
  </si>
  <si>
    <t>　     の提供が行われているか。</t>
    <phoneticPr fontId="2"/>
  </si>
  <si>
    <t>　 （３）食事の提供が、「厚生労働大臣が定める基準」（定員超過利用・人</t>
    <phoneticPr fontId="2"/>
  </si>
  <si>
    <t>　　　 員基準欠如に該当していないこと。）に適合する基準該当短期入所生</t>
    <rPh sb="26" eb="30">
      <t>キジュンガイトウ</t>
    </rPh>
    <phoneticPr fontId="2"/>
  </si>
  <si>
    <t>　　　 活介護事業所において行われているか。</t>
    <rPh sb="4" eb="5">
      <t>カツ</t>
    </rPh>
    <rPh sb="5" eb="7">
      <t>カイゴ</t>
    </rPh>
    <phoneticPr fontId="2"/>
  </si>
  <si>
    <t>23　在宅中重度者受入加算</t>
    <phoneticPr fontId="2"/>
  </si>
  <si>
    <t>平12厚告19の別表の8のホの注</t>
  </si>
  <si>
    <t>　　基準該当短期入所生活介護事業所において、当該利用者が利用していた</t>
    <rPh sb="2" eb="6">
      <t>キジュンガイトウ</t>
    </rPh>
    <phoneticPr fontId="2"/>
  </si>
  <si>
    <t xml:space="preserve">  訪問看護を行う訪問看護事業所に当該利用者の健康上の管理等を行わせた</t>
    <rPh sb="2" eb="4">
      <t>ホウモン</t>
    </rPh>
    <phoneticPr fontId="2"/>
  </si>
  <si>
    <t>　場合は、１日につき所定単位数を加算しているか。</t>
    <rPh sb="1" eb="3">
      <t>バアイ</t>
    </rPh>
    <rPh sb="16" eb="18">
      <t>カサン</t>
    </rPh>
    <phoneticPr fontId="2"/>
  </si>
  <si>
    <t>　（１）看護体制加算（Ⅰ）又は（Ⅲ）イ若しくはロを算定している場合</t>
    <phoneticPr fontId="2"/>
  </si>
  <si>
    <t xml:space="preserve">   　 （看護体制加算（Ⅱ）又は（Ⅳ）イ若しくはロを算定していない場合</t>
    <phoneticPr fontId="2"/>
  </si>
  <si>
    <t>　　　  に限る。）</t>
    <phoneticPr fontId="2"/>
  </si>
  <si>
    <t>　（２）看護体制加算（Ⅱ）又は（Ⅳ）イ若しくはロを算定している場合</t>
    <phoneticPr fontId="2"/>
  </si>
  <si>
    <t xml:space="preserve">    　（看護体制加算（Ⅰ）又は（Ⅲ）イ若しくはロを算定していない場合</t>
    <phoneticPr fontId="2"/>
  </si>
  <si>
    <t xml:space="preserve">     　 に限る。）</t>
    <phoneticPr fontId="2"/>
  </si>
  <si>
    <t>　（３）看護体制加算（Ⅰ）又は（Ⅲ）イ若しくはロ及び（Ⅱ）又は（Ⅳ）</t>
    <phoneticPr fontId="2"/>
  </si>
  <si>
    <t xml:space="preserve">   　 イ若しくはロをいずれも算定している場合</t>
    <rPh sb="22" eb="24">
      <t>バアイ</t>
    </rPh>
    <phoneticPr fontId="2"/>
  </si>
  <si>
    <t>　（４）看護体制加算を算定していない場合</t>
    <phoneticPr fontId="2"/>
  </si>
  <si>
    <t xml:space="preserve">24　認知症専門ケア加算    </t>
    <phoneticPr fontId="2"/>
  </si>
  <si>
    <t>平12厚告19の別表の8のヘの注</t>
    <phoneticPr fontId="2"/>
  </si>
  <si>
    <t>　　基準該当短期入所生活介護事業所において、日常生活に支障を来すおそ</t>
    <rPh sb="2" eb="6">
      <t>キジュンガイトウ</t>
    </rPh>
    <rPh sb="6" eb="8">
      <t>タンキ</t>
    </rPh>
    <phoneticPr fontId="2"/>
  </si>
  <si>
    <t>　れのある症状又は行動が認められることから介護を必要とする認知症の者</t>
    <phoneticPr fontId="2"/>
  </si>
  <si>
    <t>　に対して専門的な認知症ケアを行った場合は、当該基準に掲げる区分に</t>
    <rPh sb="2" eb="3">
      <t>タイ</t>
    </rPh>
    <rPh sb="15" eb="16">
      <t>オコナ</t>
    </rPh>
    <phoneticPr fontId="2"/>
  </si>
  <si>
    <t>平成27厚労告95の3の2</t>
    <phoneticPr fontId="2"/>
  </si>
  <si>
    <t>　従い、１日につき所定単位数を加算しているか。</t>
    <rPh sb="1" eb="2">
      <t>シタガ</t>
    </rPh>
    <phoneticPr fontId="2"/>
  </si>
  <si>
    <t>　に掲げるその他の加算は算定しない。</t>
    <rPh sb="7" eb="8">
      <t>タ</t>
    </rPh>
    <rPh sb="9" eb="11">
      <t>カサン</t>
    </rPh>
    <rPh sb="12" eb="14">
      <t>サンテイ</t>
    </rPh>
    <phoneticPr fontId="2"/>
  </si>
  <si>
    <t>　　（１）認知症専門ケア加算(Ⅰ)次に掲げる基準のいずれにも適合するこ</t>
    <phoneticPr fontId="2"/>
  </si>
  <si>
    <t>　　　　と。</t>
    <phoneticPr fontId="2"/>
  </si>
  <si>
    <t>　　　　　①事業所又は施設における利用者、入所者又は入院患者の総数の</t>
    <phoneticPr fontId="2"/>
  </si>
  <si>
    <t>　　　　　うち、日常生活に支障を来すおそれのある症状若しくは行動が認</t>
    <rPh sb="10" eb="12">
      <t>セイカツ</t>
    </rPh>
    <phoneticPr fontId="2"/>
  </si>
  <si>
    <t>　　　　　められることから介護を必要とする認知症の者（以下「対象者」</t>
    <rPh sb="32" eb="33">
      <t>シャ</t>
    </rPh>
    <phoneticPr fontId="2"/>
  </si>
  <si>
    <t xml:space="preserve">      　　という。）の占める割合が2分の1以上であること。</t>
    <rPh sb="14" eb="15">
      <t>ウラナイ</t>
    </rPh>
    <phoneticPr fontId="2"/>
  </si>
  <si>
    <t>　　　　　②認知症介護に係る専門的な研修を修了している者（短期入所生</t>
    <phoneticPr fontId="2"/>
  </si>
  <si>
    <t>　　　　　活介護、短期入所療養介護、特定施設入居者生活介護、地域密着</t>
    <rPh sb="11" eb="13">
      <t>ニュウショ</t>
    </rPh>
    <rPh sb="32" eb="34">
      <t>ミッチャク</t>
    </rPh>
    <phoneticPr fontId="2"/>
  </si>
  <si>
    <t>　　　　　型特定施設入居者生活介護、介護予防短期入所生活介護、介護予</t>
    <phoneticPr fontId="2"/>
  </si>
  <si>
    <t>　　　　　防短期入所療養介護又は介護予防特定施設入居者生活介護を提供</t>
    <rPh sb="10" eb="12">
      <t>リョウヨウ</t>
    </rPh>
    <phoneticPr fontId="2"/>
  </si>
  <si>
    <t>　　　　　する場合にあっては、別に厚生労働大臣が定める者を含む。）を、</t>
    <rPh sb="29" eb="30">
      <t>フク</t>
    </rPh>
    <phoneticPr fontId="2"/>
  </si>
  <si>
    <t>　　　　　対象者の数が20人未満である場合にあっては、1以上、当該対象</t>
    <rPh sb="33" eb="35">
      <t>タイショウ</t>
    </rPh>
    <phoneticPr fontId="2"/>
  </si>
  <si>
    <t>　　　　　者の数が20人以上である場合にあっては、1に、当該対象者の数</t>
    <rPh sb="17" eb="19">
      <t>バアイ</t>
    </rPh>
    <phoneticPr fontId="2"/>
  </si>
  <si>
    <t>　　　　　が19を超えて10又はその端数を増すごとに1を加えて得た数以上</t>
    <phoneticPr fontId="2"/>
  </si>
  <si>
    <t>　　　　　配置し、チームとして専門的な認知症ケアを実施していること。</t>
    <rPh sb="5" eb="7">
      <t>ハイチ</t>
    </rPh>
    <phoneticPr fontId="2"/>
  </si>
  <si>
    <t>　　　　　③当該事業所又は施設の従業者に対して、認知症ケアに関する留</t>
    <rPh sb="33" eb="34">
      <t>トメ</t>
    </rPh>
    <phoneticPr fontId="2"/>
  </si>
  <si>
    <t xml:space="preserve"> 　　 　　意事項の伝達又は技術的指導に係る会議を定期的に開催している</t>
    <rPh sb="6" eb="7">
      <t>イ</t>
    </rPh>
    <phoneticPr fontId="2"/>
  </si>
  <si>
    <t xml:space="preserve">        　こと。</t>
    <phoneticPr fontId="2"/>
  </si>
  <si>
    <t>（２）認知症専門ケア加算(Ⅱ)</t>
  </si>
  <si>
    <t>　    次に掲げる基準のいずれにも適合すること。</t>
    <phoneticPr fontId="2"/>
  </si>
  <si>
    <t xml:space="preserve">      ①イの基準のいずれにも適合すること。</t>
    <phoneticPr fontId="2"/>
  </si>
  <si>
    <t xml:space="preserve">      ②認知症介護の指導に係る専門的な研修を修了している者（短期入所</t>
    <phoneticPr fontId="2"/>
  </si>
  <si>
    <t>　　　生活介護、短期入所療養介護、特定施設入居者生活介護、地域密着型</t>
    <phoneticPr fontId="2"/>
  </si>
  <si>
    <t xml:space="preserve">      特定施設入居者生活介護、介護予防短期入所生活介護、介護予防短期</t>
    <phoneticPr fontId="2"/>
  </si>
  <si>
    <t>　　　入所療養介護又は介護予防特定施設入居者生活介護を提供する場合に</t>
    <phoneticPr fontId="2"/>
  </si>
  <si>
    <t xml:space="preserve">      あっては、別に厚生労働大臣が定める者を含む。）を1名以上配置し、</t>
    <rPh sb="11" eb="12">
      <t>ベツ</t>
    </rPh>
    <phoneticPr fontId="2"/>
  </si>
  <si>
    <t>　　　事業所又は施設全体の認知症ケアの指導等を実施していること。</t>
    <phoneticPr fontId="2"/>
  </si>
  <si>
    <t>　　　③当該事業所又は施設における介護職員、看護職員ごとの認知症ケア</t>
    <phoneticPr fontId="2"/>
  </si>
  <si>
    <t xml:space="preserve">      に関する研修計画を作成し、当該計画に従い、研修を実施又は実施を</t>
    <phoneticPr fontId="2"/>
  </si>
  <si>
    <t xml:space="preserve">      予定していること。</t>
    <phoneticPr fontId="2"/>
  </si>
  <si>
    <t>25　生産性向上推進体制加算</t>
  </si>
  <si>
    <t>平12厚告19別表の8のトの注</t>
    <phoneticPr fontId="2"/>
  </si>
  <si>
    <t>　た基準該当短期入所生活介護事業所において、利用者に対して基準該当短</t>
    <rPh sb="2" eb="6">
      <t>キジュンガイトウ</t>
    </rPh>
    <rPh sb="29" eb="33">
      <t>キジュンガイトウ</t>
    </rPh>
    <phoneticPr fontId="2"/>
  </si>
  <si>
    <t>　期入所生活介護を行った場合は、当該基準に掲げる区分に従い、１月につ</t>
    <rPh sb="1" eb="2">
      <t>キ</t>
    </rPh>
    <rPh sb="2" eb="4">
      <t>ニュウショ</t>
    </rPh>
    <rPh sb="4" eb="6">
      <t>セイカツ</t>
    </rPh>
    <rPh sb="12" eb="14">
      <t>バアイ</t>
    </rPh>
    <rPh sb="16" eb="18">
      <t>トウガイ</t>
    </rPh>
    <phoneticPr fontId="2"/>
  </si>
  <si>
    <t>平27厚労告95の37の3</t>
    <phoneticPr fontId="2"/>
  </si>
  <si>
    <t>　き所定単位数を加算しているか。</t>
    <rPh sb="2" eb="4">
      <t>ショテイ</t>
    </rPh>
    <rPh sb="4" eb="7">
      <t>タンイスウ</t>
    </rPh>
    <phoneticPr fontId="2"/>
  </si>
  <si>
    <r>
      <t>　(1)</t>
    </r>
    <r>
      <rPr>
        <sz val="22"/>
        <color rgb="FF000000"/>
        <rFont val="Times New Roman"/>
        <family val="1"/>
      </rPr>
      <t xml:space="preserve">  </t>
    </r>
    <r>
      <rPr>
        <sz val="22"/>
        <color rgb="FF000000"/>
        <rFont val="ＭＳ 明朝"/>
        <family val="1"/>
        <charset val="128"/>
      </rPr>
      <t>生産性向上推進体制加算(Ⅰ)</t>
    </r>
    <phoneticPr fontId="2"/>
  </si>
  <si>
    <r>
      <t>　(2)</t>
    </r>
    <r>
      <rPr>
        <sz val="22"/>
        <color rgb="FF000000"/>
        <rFont val="Times New Roman"/>
        <family val="1"/>
      </rPr>
      <t xml:space="preserve">  </t>
    </r>
    <r>
      <rPr>
        <sz val="22"/>
        <color rgb="FF000000"/>
        <rFont val="ＭＳ 明朝"/>
        <family val="1"/>
        <charset val="128"/>
      </rPr>
      <t>生産性向上推進体制加算(Ⅱ)</t>
    </r>
    <phoneticPr fontId="2"/>
  </si>
  <si>
    <t>26　サービス提供体制強化加算</t>
  </si>
  <si>
    <t>平12厚告19の別表の8のチの注</t>
    <phoneticPr fontId="2"/>
  </si>
  <si>
    <t>　　別に厚生労働大臣が定める基準に適合しているものとして知事に届け出</t>
    <phoneticPr fontId="2"/>
  </si>
  <si>
    <t>　た基準該当短期入所生活介護事業所が、利用者に対し、基準該当短期入所</t>
    <rPh sb="2" eb="4">
      <t>キジュン</t>
    </rPh>
    <rPh sb="4" eb="6">
      <t>ガイトウ</t>
    </rPh>
    <rPh sb="6" eb="8">
      <t>タンキ</t>
    </rPh>
    <rPh sb="26" eb="30">
      <t>キジュンガイトウ</t>
    </rPh>
    <phoneticPr fontId="2"/>
  </si>
  <si>
    <t>　生活介護を行った場合、当該基準に掲げる区分に従い、1日につき所定単位</t>
    <rPh sb="1" eb="3">
      <t>セイカツ</t>
    </rPh>
    <rPh sb="3" eb="5">
      <t>カイゴ</t>
    </rPh>
    <rPh sb="17" eb="18">
      <t>カカ</t>
    </rPh>
    <phoneticPr fontId="2"/>
  </si>
  <si>
    <t>平27厚労告95の38</t>
  </si>
  <si>
    <t>　数を加算しているか。</t>
    <rPh sb="1" eb="2">
      <t>カズ</t>
    </rPh>
    <rPh sb="3" eb="5">
      <t>カサン</t>
    </rPh>
    <phoneticPr fontId="2"/>
  </si>
  <si>
    <t>　　ただし、次に掲げるいずれかの加算を算定している場合においては、次</t>
    <phoneticPr fontId="2"/>
  </si>
  <si>
    <t>　に掲げるその他の加算は算定しないこととなっているが、算定しない。</t>
    <rPh sb="7" eb="8">
      <t>タ</t>
    </rPh>
    <phoneticPr fontId="2"/>
  </si>
  <si>
    <r>
      <t>　(1)</t>
    </r>
    <r>
      <rPr>
        <sz val="22"/>
        <color rgb="FF000000"/>
        <rFont val="Times New Roman"/>
        <family val="1"/>
      </rPr>
      <t xml:space="preserve">  </t>
    </r>
    <r>
      <rPr>
        <sz val="22"/>
        <color rgb="FF000000"/>
        <rFont val="ＭＳ 明朝"/>
        <family val="1"/>
        <charset val="128"/>
      </rPr>
      <t>サービス提供体制強化加算（Ⅰ）</t>
    </r>
    <phoneticPr fontId="2"/>
  </si>
  <si>
    <r>
      <t>　(2)</t>
    </r>
    <r>
      <rPr>
        <sz val="22"/>
        <color rgb="FF000000"/>
        <rFont val="Times New Roman"/>
        <family val="1"/>
      </rPr>
      <t xml:space="preserve">  </t>
    </r>
    <r>
      <rPr>
        <sz val="22"/>
        <color rgb="FF000000"/>
        <rFont val="ＭＳ 明朝"/>
        <family val="1"/>
        <charset val="128"/>
      </rPr>
      <t>サービス提供体制強化加算（Ⅱ）</t>
    </r>
    <phoneticPr fontId="2"/>
  </si>
  <si>
    <r>
      <t>　(3)</t>
    </r>
    <r>
      <rPr>
        <sz val="22"/>
        <color rgb="FF000000"/>
        <rFont val="Times New Roman"/>
        <family val="1"/>
      </rPr>
      <t xml:space="preserve">  </t>
    </r>
    <r>
      <rPr>
        <sz val="22"/>
        <color rgb="FF000000"/>
        <rFont val="ＭＳ 明朝"/>
        <family val="1"/>
        <charset val="128"/>
      </rPr>
      <t>サービス提供体制強化加算（Ⅲ）</t>
    </r>
    <phoneticPr fontId="2"/>
  </si>
  <si>
    <t>　※別に厚生労働大臣が定める基準</t>
    <phoneticPr fontId="2"/>
  </si>
  <si>
    <t>　　イ　サービス提供体制強化加算(Ⅰ)</t>
    <phoneticPr fontId="2"/>
  </si>
  <si>
    <t>　　　　次に掲げる基準のいずれにも適合しているか。</t>
    <phoneticPr fontId="2"/>
  </si>
  <si>
    <t>　　　　(1)次のいずれかに適合すること</t>
    <phoneticPr fontId="2"/>
  </si>
  <si>
    <t>　 　　  ①基準該当短期入所生活介護事業所の介護職員の総数のうち、介</t>
    <rPh sb="7" eb="11">
      <t>キジュンガイトウ</t>
    </rPh>
    <phoneticPr fontId="2"/>
  </si>
  <si>
    <t>　　 　　護福祉士の占める割合が100分の80以上であること。</t>
    <rPh sb="5" eb="6">
      <t>マモル</t>
    </rPh>
    <rPh sb="6" eb="9">
      <t>フクシシ</t>
    </rPh>
    <rPh sb="8" eb="9">
      <t>シ</t>
    </rPh>
    <rPh sb="10" eb="11">
      <t>シ</t>
    </rPh>
    <phoneticPr fontId="2"/>
  </si>
  <si>
    <t xml:space="preserve">         ②基準該当短期入所生活介護事業所の介護職員の総数のうち、勤</t>
    <rPh sb="10" eb="14">
      <t>キジュンガイトウ</t>
    </rPh>
    <phoneticPr fontId="2"/>
  </si>
  <si>
    <t>　 　　　続年数10年以上の者の占める割合が100分の35以上であること。</t>
    <rPh sb="5" eb="6">
      <t>ツヅ</t>
    </rPh>
    <rPh sb="6" eb="8">
      <t>ネンスウ</t>
    </rPh>
    <rPh sb="29" eb="31">
      <t>イジョウ</t>
    </rPh>
    <phoneticPr fontId="2"/>
  </si>
  <si>
    <t>　　　　(2)定員超過利用・人員基準欠如に該当していないこと。</t>
    <phoneticPr fontId="2"/>
  </si>
  <si>
    <t>　　ロ　サービス提供体制強化加算(Ⅱ)</t>
    <phoneticPr fontId="2"/>
  </si>
  <si>
    <t>　　    次に掲げる基準のいずれにも適合しているか。</t>
    <phoneticPr fontId="2"/>
  </si>
  <si>
    <t>　　　　(1)基準該当短期入所生活介護事業所の介護職員の総数のうち、介護</t>
    <rPh sb="7" eb="9">
      <t>キジュン</t>
    </rPh>
    <rPh sb="9" eb="11">
      <t>ガイトウ</t>
    </rPh>
    <phoneticPr fontId="2"/>
  </si>
  <si>
    <t>　　　　 福祉士の占める割合が100分の60以上であること。</t>
    <rPh sb="5" eb="7">
      <t>フクシ</t>
    </rPh>
    <phoneticPr fontId="2"/>
  </si>
  <si>
    <t>　　ハ　サービス提供体制強化加算（Ⅲ）</t>
    <phoneticPr fontId="2"/>
  </si>
  <si>
    <t xml:space="preserve">    　　 ①当該基準該当短期入所生活介護事業所の介護職員の総数のうち、</t>
    <rPh sb="10" eb="14">
      <t>キジュンガイトウ</t>
    </rPh>
    <phoneticPr fontId="2"/>
  </si>
  <si>
    <t>　　　　 介護福祉士の占める割合が100分の50以上であること。</t>
    <rPh sb="5" eb="7">
      <t>カイゴ</t>
    </rPh>
    <rPh sb="7" eb="8">
      <t>フク</t>
    </rPh>
    <phoneticPr fontId="2"/>
  </si>
  <si>
    <t xml:space="preserve">     　　②当該基準該当短期入所生活介護事業所の看護・介護職員の総数</t>
    <rPh sb="10" eb="14">
      <t>キジュンガイトウ</t>
    </rPh>
    <phoneticPr fontId="2"/>
  </si>
  <si>
    <t>　　　　 のうち、常勤職員の占める割合が100分の75以上であること。</t>
    <phoneticPr fontId="2"/>
  </si>
  <si>
    <t>　　　　 ③基準該当短期入所生活介護を利用者に直接提供する職員の総数</t>
    <rPh sb="6" eb="10">
      <t>キジュンガイトウ</t>
    </rPh>
    <phoneticPr fontId="2"/>
  </si>
  <si>
    <t xml:space="preserve">     　　のうち、勤続年数7年以上の者の占める割合が100分の30以上であ</t>
    <phoneticPr fontId="2"/>
  </si>
  <si>
    <t xml:space="preserve">     　　ること。</t>
    <phoneticPr fontId="2"/>
  </si>
  <si>
    <t xml:space="preserve">  　　　(2)定員超過利用・人員基準欠如に該当していないこと。</t>
    <phoneticPr fontId="2"/>
  </si>
  <si>
    <t>　六　介護給付費の算定及び取扱い</t>
  </si>
  <si>
    <t>27　介護職員等処遇改善加算</t>
    <phoneticPr fontId="2"/>
  </si>
  <si>
    <t>平12厚告19別表の8のリの注</t>
    <phoneticPr fontId="2"/>
  </si>
  <si>
    <t>　　別に厚生労働大臣が定める基準に適合する介護職員等の賃金の改善等を</t>
    <phoneticPr fontId="2"/>
  </si>
  <si>
    <t>　実施しているものとして知事に届け出た基準該当短期入所生活介護事業所</t>
    <rPh sb="19" eb="23">
      <t>キジュンガイトウ</t>
    </rPh>
    <phoneticPr fontId="2"/>
  </si>
  <si>
    <t>　が、利用者に対し、基準該当短期入所生活介護を行った場合は、当該基準</t>
    <rPh sb="10" eb="14">
      <t>キジュンガイトウ</t>
    </rPh>
    <phoneticPr fontId="2"/>
  </si>
  <si>
    <t>　に掲げる区分に従い、次に掲げる単位数を所定単位数に加算する。</t>
    <rPh sb="2" eb="3">
      <t>カカ</t>
    </rPh>
    <phoneticPr fontId="2"/>
  </si>
  <si>
    <t>　に掲げるその他の加算は算定しない。</t>
    <phoneticPr fontId="2"/>
  </si>
  <si>
    <t xml:space="preserve">　　(1) 介護職員等処遇改善加算(Ⅰ)     </t>
    <phoneticPr fontId="2"/>
  </si>
  <si>
    <t>　　　　算定した単位数の1000分の140に相当する単位数</t>
    <phoneticPr fontId="2"/>
  </si>
  <si>
    <t xml:space="preserve">　　(2) 介護職員等処遇改善加算(Ⅱ)     </t>
    <phoneticPr fontId="2"/>
  </si>
  <si>
    <t>　　　　算定した単位数の1000分の136に相当する単位数</t>
    <phoneticPr fontId="2"/>
  </si>
  <si>
    <t xml:space="preserve">　　(3) 介護職員等処遇改善加算(Ⅲ)  </t>
    <phoneticPr fontId="2"/>
  </si>
  <si>
    <t>　　　　算定した単位数の1000分の113に相当する単位数</t>
    <phoneticPr fontId="2"/>
  </si>
  <si>
    <t>　　(4) 介護職員等処遇改善加算(Ⅳ)</t>
    <phoneticPr fontId="2"/>
  </si>
  <si>
    <t>　　　　算定した単位数の1000分の90に相当する単位数</t>
    <phoneticPr fontId="2"/>
  </si>
  <si>
    <t>２　令和７年３月31日までの間、別に厚生労働大臣が定める基準に適する介</t>
    <phoneticPr fontId="2"/>
  </si>
  <si>
    <t>　護職員等の賃金の改善等を実施しているものとして知事に届け出た基準該</t>
    <rPh sb="31" eb="33">
      <t>キジュン</t>
    </rPh>
    <rPh sb="33" eb="34">
      <t>ガイ</t>
    </rPh>
    <phoneticPr fontId="2"/>
  </si>
  <si>
    <t>　当短期入所生活介護事業所（注１の加算を算定しているものを除く。）が</t>
    <rPh sb="1" eb="2">
      <t>トウ</t>
    </rPh>
    <rPh sb="2" eb="4">
      <t>タンキ</t>
    </rPh>
    <rPh sb="3" eb="4">
      <t>キ</t>
    </rPh>
    <phoneticPr fontId="2"/>
  </si>
  <si>
    <t>　、利用者に対し、基準該当短期入所生活介護を行っ場合は、当該基準に掲</t>
    <rPh sb="2" eb="5">
      <t>リヨウシャ</t>
    </rPh>
    <rPh sb="3" eb="4">
      <t>ヨウ</t>
    </rPh>
    <rPh sb="9" eb="13">
      <t>キジュンガイトウ</t>
    </rPh>
    <phoneticPr fontId="2"/>
  </si>
  <si>
    <t>　げる区分に従い、次に掲げる単位数を所定単位数に加算する。</t>
    <rPh sb="3" eb="5">
      <t>クブン</t>
    </rPh>
    <rPh sb="20" eb="21">
      <t>タン</t>
    </rPh>
    <rPh sb="21" eb="22">
      <t>クライ</t>
    </rPh>
    <rPh sb="22" eb="23">
      <t>スウ</t>
    </rPh>
    <rPh sb="24" eb="26">
      <t>カサン</t>
    </rPh>
    <phoneticPr fontId="2"/>
  </si>
  <si>
    <t xml:space="preserve">  に掲げるその他の加算は算定しない。</t>
    <rPh sb="3" eb="4">
      <t>カカ</t>
    </rPh>
    <rPh sb="8" eb="9">
      <t>タ</t>
    </rPh>
    <rPh sb="10" eb="12">
      <t>カサン</t>
    </rPh>
    <rPh sb="13" eb="15">
      <t>サンテイ</t>
    </rPh>
    <phoneticPr fontId="2"/>
  </si>
  <si>
    <t>　　(1) 介護職員等処遇改善加算(Ⅴ)⑴</t>
    <phoneticPr fontId="2"/>
  </si>
  <si>
    <t>　　　　算定した単位数の1000分の124に相当する単位数</t>
    <phoneticPr fontId="2"/>
  </si>
  <si>
    <t>　　(2) 介護職員等処遇改善加算(Ⅴ)⑵</t>
    <phoneticPr fontId="2"/>
  </si>
  <si>
    <t>　　　　算定した単位数の1000分の117に相当する単位数</t>
    <phoneticPr fontId="2"/>
  </si>
  <si>
    <t xml:space="preserve">　　(3) 介護職員等処遇改善加算(Ⅴ)⑶ </t>
    <phoneticPr fontId="2"/>
  </si>
  <si>
    <t>　　　　算定した単位数の1000分の120に相当する単位数</t>
    <phoneticPr fontId="2"/>
  </si>
  <si>
    <t xml:space="preserve">　　(4) 介護職員等処遇改善加算(Ⅴ)⑷  </t>
    <phoneticPr fontId="2"/>
  </si>
  <si>
    <t xml:space="preserve">　　(5) 介護職員等処遇改善加算(Ⅴ)⑸ </t>
    <phoneticPr fontId="2"/>
  </si>
  <si>
    <t>　　　　算定した単位数の1000分の101に相当する単位数</t>
    <phoneticPr fontId="2"/>
  </si>
  <si>
    <t xml:space="preserve">　　(6) 介護職員等処遇改善加算(Ⅴ)⑹ </t>
    <phoneticPr fontId="2"/>
  </si>
  <si>
    <t>　　　　算定した単位数の1000分の97に相当する単位数</t>
    <phoneticPr fontId="2"/>
  </si>
  <si>
    <t xml:space="preserve">　　(7) 介護職員等処遇改善加算(Ⅴ)⑺   </t>
    <phoneticPr fontId="2"/>
  </si>
  <si>
    <r>
      <t>　　(8)</t>
    </r>
    <r>
      <rPr>
        <sz val="22"/>
        <color rgb="FF000000"/>
        <rFont val="Times New Roman"/>
        <family val="1"/>
      </rPr>
      <t>  </t>
    </r>
    <r>
      <rPr>
        <sz val="22"/>
        <color rgb="FF000000"/>
        <rFont val="ＭＳ 明朝"/>
        <family val="1"/>
        <charset val="128"/>
      </rPr>
      <t xml:space="preserve">介護職員等処遇改善加算(Ⅴ)⑻ </t>
    </r>
    <phoneticPr fontId="2"/>
  </si>
  <si>
    <r>
      <t>　　(9)</t>
    </r>
    <r>
      <rPr>
        <sz val="22"/>
        <color rgb="FF000000"/>
        <rFont val="Times New Roman"/>
        <family val="1"/>
      </rPr>
      <t>  </t>
    </r>
    <r>
      <rPr>
        <sz val="22"/>
        <color rgb="FF000000"/>
        <rFont val="ＭＳ 明朝"/>
        <family val="1"/>
        <charset val="128"/>
      </rPr>
      <t xml:space="preserve">介護職員等処遇改善加算(Ⅴ)⑼ </t>
    </r>
    <phoneticPr fontId="2"/>
  </si>
  <si>
    <t>　　　　算定した単位数の1000分の86に相当する単位数</t>
    <phoneticPr fontId="2"/>
  </si>
  <si>
    <t xml:space="preserve">　　(10)介護職員等処遇改善加算(Ⅴ)⑽ </t>
    <phoneticPr fontId="2"/>
  </si>
  <si>
    <t>　　　　算定した単位数の1000分の74に相当する単位数</t>
    <phoneticPr fontId="2"/>
  </si>
  <si>
    <t xml:space="preserve">　　(11)介護職員等処遇改善加算(Ⅴ)⑾ </t>
    <phoneticPr fontId="2"/>
  </si>
  <si>
    <t xml:space="preserve">　　(12)介護職員等処遇改善加算(Ⅴ)⑿ </t>
    <phoneticPr fontId="2"/>
  </si>
  <si>
    <t>　　　　算定した単位数の1000分の70に相当する単位数</t>
    <phoneticPr fontId="2"/>
  </si>
  <si>
    <t xml:space="preserve">　　(13)介護職員等処遇改善加算(Ⅴ)⒀ </t>
    <phoneticPr fontId="2"/>
  </si>
  <si>
    <t xml:space="preserve">　　(14)介護職員等処遇改善加算(Ⅴ)⒁ </t>
    <phoneticPr fontId="2"/>
  </si>
  <si>
    <t>　　　　算定した単位数の1000分の47に相当する単位数</t>
    <phoneticPr fontId="2"/>
  </si>
  <si>
    <t xml:space="preserve">28　定員超過利用に係る減算     </t>
    <phoneticPr fontId="2"/>
  </si>
  <si>
    <t>平12老企40第2の2の(2)</t>
    <phoneticPr fontId="2"/>
  </si>
  <si>
    <t xml:space="preserve">    利用者数が利用定員を超える場合は、原則として定員超過利用による減</t>
    <rPh sb="35" eb="36">
      <t>ゲン</t>
    </rPh>
    <phoneticPr fontId="2"/>
  </si>
  <si>
    <t>　算の対象となり、所定単位数の100分の70を乗じて得た単位数を算定して</t>
    <rPh sb="28" eb="31">
      <t>タンイスウ</t>
    </rPh>
    <phoneticPr fontId="2"/>
  </si>
  <si>
    <t>　いるか。</t>
    <phoneticPr fontId="2"/>
  </si>
  <si>
    <t>名簿兼勤務表</t>
    <rPh sb="0" eb="2">
      <t>メイボ</t>
    </rPh>
    <rPh sb="2" eb="3">
      <t>ケン</t>
    </rPh>
    <rPh sb="3" eb="5">
      <t>キンム</t>
    </rPh>
    <rPh sb="5" eb="6">
      <t>ヒョウ</t>
    </rPh>
    <phoneticPr fontId="3"/>
  </si>
  <si>
    <t>（令和６年　　月末）</t>
    <rPh sb="1" eb="2">
      <t>レイ</t>
    </rPh>
    <rPh sb="2" eb="3">
      <t>カズ</t>
    </rPh>
    <rPh sb="4" eb="5">
      <t>ネン</t>
    </rPh>
    <rPh sb="7" eb="8">
      <t>ツキ</t>
    </rPh>
    <rPh sb="8" eb="9">
      <t>マツ</t>
    </rPh>
    <phoneticPr fontId="3"/>
  </si>
  <si>
    <t>事業所名</t>
    <rPh sb="0" eb="3">
      <t>ジギョウショ</t>
    </rPh>
    <rPh sb="3" eb="4">
      <t>メイ</t>
    </rPh>
    <phoneticPr fontId="2"/>
  </si>
  <si>
    <t>氏  　　名</t>
    <rPh sb="0" eb="1">
      <t>シ</t>
    </rPh>
    <rPh sb="5" eb="6">
      <t>メイ</t>
    </rPh>
    <phoneticPr fontId="3"/>
  </si>
  <si>
    <t>資　格</t>
    <rPh sb="0" eb="1">
      <t>シ</t>
    </rPh>
    <rPh sb="2" eb="3">
      <t>カク</t>
    </rPh>
    <phoneticPr fontId="3"/>
  </si>
  <si>
    <t>資格取得年月日</t>
    <rPh sb="0" eb="2">
      <t>シカク</t>
    </rPh>
    <rPh sb="2" eb="4">
      <t>シュトク</t>
    </rPh>
    <rPh sb="4" eb="7">
      <t>ネンガッピ</t>
    </rPh>
    <phoneticPr fontId="3"/>
  </si>
  <si>
    <t>採用年月日</t>
    <rPh sb="0" eb="2">
      <t>サイヨウ</t>
    </rPh>
    <rPh sb="2" eb="5">
      <t>ネンガッピ</t>
    </rPh>
    <phoneticPr fontId="3"/>
  </si>
  <si>
    <t>月合計　　　　　　　　　　　　勤務時間</t>
    <rPh sb="0" eb="1">
      <t>ツキ</t>
    </rPh>
    <rPh sb="1" eb="3">
      <t>ゴウケイ</t>
    </rPh>
    <rPh sb="15" eb="17">
      <t>キンム</t>
    </rPh>
    <rPh sb="17" eb="19">
      <t>ジカン</t>
    </rPh>
    <phoneticPr fontId="3"/>
  </si>
  <si>
    <t>介福･１･２･看・社福・介護職員初任者研修・（　　　　　       ）</t>
    <rPh sb="0" eb="1">
      <t>カイ</t>
    </rPh>
    <rPh sb="1" eb="2">
      <t>フク</t>
    </rPh>
    <rPh sb="7" eb="8">
      <t>ミ</t>
    </rPh>
    <rPh sb="9" eb="11">
      <t>シャフク</t>
    </rPh>
    <rPh sb="12" eb="14">
      <t>カイゴ</t>
    </rPh>
    <rPh sb="14" eb="16">
      <t>ショクイン</t>
    </rPh>
    <rPh sb="16" eb="19">
      <t>ショニンシャ</t>
    </rPh>
    <rPh sb="19" eb="21">
      <t>ケンシュウ</t>
    </rPh>
    <phoneticPr fontId="3"/>
  </si>
  <si>
    <t>　　　　　年　　月　　日</t>
    <rPh sb="5" eb="6">
      <t>トシ</t>
    </rPh>
    <rPh sb="8" eb="9">
      <t>ツキ</t>
    </rPh>
    <rPh sb="11" eb="12">
      <t>ヒ</t>
    </rPh>
    <phoneticPr fontId="3"/>
  </si>
  <si>
    <t>時間</t>
    <rPh sb="0" eb="2">
      <t>ジカン</t>
    </rPh>
    <phoneticPr fontId="3"/>
  </si>
  <si>
    <t>短期入所生活介護</t>
    <rPh sb="0" eb="8">
      <t>タンキニュウショセイカツカイゴ</t>
    </rPh>
    <phoneticPr fontId="3"/>
  </si>
  <si>
    <t>管理栄養士</t>
    <rPh sb="0" eb="5">
      <t>カンリエイヨウシ</t>
    </rPh>
    <phoneticPr fontId="2"/>
  </si>
  <si>
    <t>・職種ごとの勤務時間を「○：○○～○：○○」と表記することが困難な場合は、No18～33を活用し、勤務時間数</t>
    <rPh sb="45" eb="47">
      <t>カツヨウ</t>
    </rPh>
    <phoneticPr fontId="2"/>
  </si>
  <si>
    <t>　のみを入力してください。</t>
    <phoneticPr fontId="2"/>
  </si>
  <si>
    <t>　とするものですので、結果に誤りがないかご確認ください。</t>
    <phoneticPr fontId="2"/>
  </si>
  <si>
    <t>・No18～33以外は始業時刻・終業時刻・休憩時間等を入力すると勤務時間数が計算されますが、入力の補助を目的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</si>
</sst>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50"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36"/>
      <color rgb="FF000000"/>
      <name val="ＭＳ ゴシック"/>
      <family val="3"/>
      <charset val="128"/>
    </font>
    <font>
      <sz val="36"/>
      <color theme="1"/>
      <name val="游ゴシック"/>
      <family val="2"/>
      <charset val="128"/>
      <scheme val="minor"/>
    </font>
    <font>
      <sz val="24"/>
      <color rgb="FF000000"/>
      <name val="ＭＳ ゴシック"/>
      <family val="3"/>
      <charset val="128"/>
    </font>
    <font>
      <sz val="26"/>
      <color rgb="FF000000"/>
      <name val="ＭＳ 明朝"/>
      <family val="1"/>
      <charset val="128"/>
    </font>
    <font>
      <sz val="22"/>
      <color rgb="FF000000"/>
      <name val="ＭＳ 明朝"/>
      <family val="1"/>
      <charset val="128"/>
    </font>
    <font>
      <sz val="20"/>
      <color rgb="FF000000"/>
      <name val="ＭＳ 明朝"/>
      <family val="1"/>
      <charset val="128"/>
    </font>
    <font>
      <sz val="18"/>
      <color rgb="FF000000"/>
      <name val="ＭＳ 明朝"/>
      <family val="1"/>
      <charset val="128"/>
    </font>
    <font>
      <sz val="20"/>
      <color theme="1"/>
      <name val="游ゴシック"/>
      <family val="2"/>
      <charset val="128"/>
      <scheme val="minor"/>
    </font>
    <font>
      <sz val="18"/>
      <color theme="1"/>
      <name val="游ゴシック"/>
      <family val="2"/>
      <charset val="128"/>
      <scheme val="minor"/>
    </font>
    <font>
      <sz val="20"/>
      <color theme="1"/>
      <name val="ＭＳ 明朝"/>
      <family val="1"/>
      <charset val="128"/>
    </font>
    <font>
      <sz val="20"/>
      <color rgb="FF000000"/>
      <name val="ＭＳ ゴシック"/>
      <family val="3"/>
      <charset val="128"/>
    </font>
    <font>
      <sz val="18"/>
      <color rgb="FF000000"/>
      <name val="ＭＳ ゴシック"/>
      <family val="3"/>
      <charset val="128"/>
    </font>
    <font>
      <sz val="26"/>
      <color rgb="FF000000"/>
      <name val="ＭＳ ゴシック"/>
      <family val="3"/>
      <charset val="128"/>
    </font>
    <font>
      <sz val="22"/>
      <color theme="1"/>
      <name val="游ゴシック"/>
      <family val="2"/>
      <charset val="128"/>
      <scheme val="minor"/>
    </font>
    <font>
      <sz val="24"/>
      <color rgb="FF000000"/>
      <name val="ＭＳ 明朝"/>
      <family val="1"/>
      <charset val="128"/>
    </font>
    <font>
      <sz val="26"/>
      <color theme="1"/>
      <name val="ＭＳ 明朝"/>
      <family val="1"/>
      <charset val="128"/>
    </font>
    <font>
      <sz val="24"/>
      <color theme="1"/>
      <name val="游ゴシック"/>
      <family val="2"/>
      <charset val="128"/>
      <scheme val="minor"/>
    </font>
    <font>
      <sz val="22"/>
      <color rgb="FF000000"/>
      <name val="Times New Roman"/>
      <family val="1"/>
    </font>
    <font>
      <sz val="26"/>
      <color theme="1"/>
      <name val="游ゴシック"/>
      <family val="2"/>
      <charset val="128"/>
      <scheme val="minor"/>
    </font>
    <font>
      <sz val="11"/>
      <name val="ＭＳ Ｐゴシック"/>
      <family val="3"/>
      <charset val="128"/>
    </font>
    <font>
      <sz val="20"/>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s>
  <cellStyleXfs count="3">
    <xf numFmtId="0" fontId="0" fillId="0" borderId="0">
      <alignment vertical="center"/>
    </xf>
    <xf numFmtId="38" fontId="17" fillId="0" borderId="0" applyFont="0" applyFill="0" applyBorder="0" applyAlignment="0" applyProtection="0">
      <alignment vertical="center"/>
    </xf>
    <xf numFmtId="0" fontId="44" fillId="0" borderId="0"/>
  </cellStyleXfs>
  <cellXfs count="55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27" fillId="0" borderId="100" xfId="0" applyFont="1" applyBorder="1" applyAlignment="1">
      <alignment horizontal="center" vertical="center" wrapText="1"/>
    </xf>
    <xf numFmtId="0" fontId="27" fillId="0" borderId="101" xfId="0" applyFont="1" applyBorder="1" applyAlignment="1">
      <alignment horizontal="center" vertical="center" wrapText="1"/>
    </xf>
    <xf numFmtId="0" fontId="27" fillId="0" borderId="101" xfId="0" applyFont="1" applyBorder="1" applyAlignment="1">
      <alignment horizontal="center" vertical="center" textRotation="255" wrapText="1"/>
    </xf>
    <xf numFmtId="0" fontId="29" fillId="0" borderId="103" xfId="0" applyFont="1" applyBorder="1" applyAlignment="1">
      <alignment horizontal="left" vertical="center" wrapText="1"/>
    </xf>
    <xf numFmtId="0" fontId="30" fillId="0" borderId="103" xfId="0" applyFont="1" applyBorder="1" applyAlignment="1">
      <alignment horizontal="left" vertical="center" wrapText="1"/>
    </xf>
    <xf numFmtId="0" fontId="29" fillId="0" borderId="104" xfId="0" applyFont="1" applyBorder="1" applyAlignment="1">
      <alignment vertical="center" wrapText="1"/>
    </xf>
    <xf numFmtId="0" fontId="30" fillId="0" borderId="103" xfId="0" applyFont="1" applyBorder="1" applyAlignment="1">
      <alignment horizontal="left" wrapText="1"/>
    </xf>
    <xf numFmtId="0" fontId="29" fillId="0" borderId="105" xfId="0" applyFont="1" applyBorder="1" applyAlignment="1">
      <alignment vertical="center" wrapText="1"/>
    </xf>
    <xf numFmtId="0" fontId="30" fillId="0" borderId="106" xfId="0" applyFont="1" applyBorder="1" applyAlignment="1">
      <alignment horizontal="left" wrapText="1"/>
    </xf>
    <xf numFmtId="0" fontId="29" fillId="0" borderId="102" xfId="0" applyFont="1" applyBorder="1" applyAlignment="1">
      <alignment horizontal="left" vertical="center" wrapText="1"/>
    </xf>
    <xf numFmtId="0" fontId="31" fillId="0" borderId="102" xfId="0" applyFont="1" applyBorder="1" applyAlignment="1">
      <alignment vertical="center" wrapText="1"/>
    </xf>
    <xf numFmtId="0" fontId="29" fillId="0" borderId="104" xfId="0" applyFont="1" applyBorder="1" applyAlignment="1">
      <alignment horizontal="left" vertical="center" wrapText="1"/>
    </xf>
    <xf numFmtId="0" fontId="31" fillId="0" borderId="104" xfId="0" applyFont="1" applyBorder="1" applyAlignment="1">
      <alignment vertical="center" wrapText="1"/>
    </xf>
    <xf numFmtId="0" fontId="30" fillId="0" borderId="104" xfId="0" applyFont="1" applyBorder="1" applyAlignment="1">
      <alignment vertical="top" wrapText="1"/>
    </xf>
    <xf numFmtId="0" fontId="30" fillId="0" borderId="104" xfId="0" applyFont="1" applyBorder="1" applyAlignment="1">
      <alignment vertical="center" wrapText="1"/>
    </xf>
    <xf numFmtId="0" fontId="31" fillId="0" borderId="104" xfId="0" applyFont="1" applyBorder="1" applyAlignment="1">
      <alignment horizontal="center" vertical="center" wrapText="1"/>
    </xf>
    <xf numFmtId="0" fontId="30" fillId="0" borderId="104" xfId="0" applyFont="1" applyBorder="1" applyAlignment="1">
      <alignment horizontal="left" vertical="center" wrapText="1"/>
    </xf>
    <xf numFmtId="0" fontId="31" fillId="0" borderId="107" xfId="0" applyFont="1" applyBorder="1" applyAlignment="1">
      <alignment horizontal="center" vertical="center" wrapText="1"/>
    </xf>
    <xf numFmtId="0" fontId="31" fillId="0" borderId="59" xfId="0" applyFont="1" applyBorder="1" applyAlignment="1">
      <alignment horizontal="center" vertical="center" wrapText="1"/>
    </xf>
    <xf numFmtId="0" fontId="31" fillId="0" borderId="103" xfId="0" applyFont="1" applyBorder="1" applyAlignment="1">
      <alignment horizontal="center" vertical="center" wrapText="1"/>
    </xf>
    <xf numFmtId="0" fontId="29" fillId="0" borderId="104" xfId="0" applyFont="1" applyBorder="1" applyAlignment="1">
      <alignment horizontal="left" vertical="center" wrapText="1" indent="2"/>
    </xf>
    <xf numFmtId="0" fontId="29" fillId="0" borderId="105" xfId="0" applyFont="1" applyBorder="1" applyAlignment="1">
      <alignment horizontal="left" vertical="center" wrapText="1"/>
    </xf>
    <xf numFmtId="0" fontId="29" fillId="0" borderId="103" xfId="0" applyFont="1" applyBorder="1" applyAlignment="1">
      <alignment horizontal="justify" vertical="center" wrapText="1"/>
    </xf>
    <xf numFmtId="0" fontId="30" fillId="0" borderId="103" xfId="0" applyFont="1" applyBorder="1" applyAlignment="1">
      <alignment horizontal="justify" vertical="center" wrapText="1"/>
    </xf>
    <xf numFmtId="0" fontId="32" fillId="0" borderId="103" xfId="0" applyFont="1" applyBorder="1" applyAlignment="1">
      <alignment vertical="center" wrapText="1"/>
    </xf>
    <xf numFmtId="0" fontId="29" fillId="0" borderId="106" xfId="0" applyFont="1" applyBorder="1" applyAlignment="1">
      <alignment horizontal="left" vertical="center" wrapText="1"/>
    </xf>
    <xf numFmtId="0" fontId="32" fillId="0" borderId="106" xfId="0" applyFont="1" applyBorder="1" applyAlignment="1">
      <alignment vertical="center" wrapText="1"/>
    </xf>
    <xf numFmtId="0" fontId="28" fillId="0" borderId="108" xfId="0" applyFont="1" applyBorder="1" applyAlignment="1">
      <alignment vertical="center" textRotation="255" wrapText="1"/>
    </xf>
    <xf numFmtId="0" fontId="29" fillId="0" borderId="108" xfId="0" applyFont="1" applyBorder="1" applyAlignment="1">
      <alignment horizontal="left" vertical="center" wrapText="1"/>
    </xf>
    <xf numFmtId="0" fontId="30" fillId="0" borderId="108" xfId="0" applyFont="1" applyBorder="1" applyAlignment="1">
      <alignment vertical="top" wrapText="1"/>
    </xf>
    <xf numFmtId="0" fontId="31" fillId="0" borderId="108" xfId="0" applyFont="1" applyBorder="1" applyAlignment="1">
      <alignment vertical="center" wrapText="1"/>
    </xf>
    <xf numFmtId="0" fontId="28" fillId="0" borderId="0" xfId="0" applyFont="1" applyBorder="1" applyAlignment="1">
      <alignment vertical="center" textRotation="255" wrapText="1"/>
    </xf>
    <xf numFmtId="0" fontId="29" fillId="0" borderId="0" xfId="0" applyFont="1" applyBorder="1" applyAlignment="1">
      <alignment horizontal="left" vertical="center" wrapText="1" indent="2"/>
    </xf>
    <xf numFmtId="0" fontId="30" fillId="0" borderId="0" xfId="0" applyFont="1" applyBorder="1" applyAlignment="1">
      <alignment vertical="top" wrapText="1"/>
    </xf>
    <xf numFmtId="0" fontId="31" fillId="0" borderId="0" xfId="0" applyFont="1" applyBorder="1" applyAlignment="1">
      <alignment vertical="center" wrapText="1"/>
    </xf>
    <xf numFmtId="0" fontId="29" fillId="0" borderId="0" xfId="0" applyFont="1" applyBorder="1" applyAlignment="1">
      <alignment horizontal="left" vertical="center" wrapText="1"/>
    </xf>
    <xf numFmtId="0" fontId="33" fillId="0" borderId="0" xfId="0" applyFont="1">
      <alignment vertical="center"/>
    </xf>
    <xf numFmtId="0" fontId="29" fillId="0" borderId="109" xfId="0" applyFont="1" applyBorder="1" applyAlignment="1">
      <alignment horizontal="left" vertical="center" wrapText="1"/>
    </xf>
    <xf numFmtId="0" fontId="34" fillId="0" borderId="106" xfId="0" applyFont="1" applyBorder="1" applyAlignment="1">
      <alignment vertical="center" wrapText="1"/>
    </xf>
    <xf numFmtId="0" fontId="30" fillId="0" borderId="102" xfId="0" applyFont="1" applyBorder="1" applyAlignment="1">
      <alignment vertical="center" wrapText="1"/>
    </xf>
    <xf numFmtId="0" fontId="31" fillId="0" borderId="102" xfId="0" applyFont="1" applyBorder="1" applyAlignment="1">
      <alignment horizontal="justify" wrapText="1"/>
    </xf>
    <xf numFmtId="0" fontId="31" fillId="0" borderId="104" xfId="0" applyFont="1" applyBorder="1" applyAlignment="1">
      <alignment horizontal="justify" wrapText="1"/>
    </xf>
    <xf numFmtId="0" fontId="32" fillId="0" borderId="104" xfId="0" applyFont="1" applyBorder="1" applyAlignment="1">
      <alignment vertical="center" wrapText="1"/>
    </xf>
    <xf numFmtId="0" fontId="32" fillId="0" borderId="105" xfId="0" applyFont="1" applyBorder="1" applyAlignment="1">
      <alignment vertical="center" wrapText="1"/>
    </xf>
    <xf numFmtId="0" fontId="31" fillId="0" borderId="105" xfId="0" applyFont="1" applyBorder="1" applyAlignment="1">
      <alignment horizontal="center" vertical="center" wrapText="1"/>
    </xf>
    <xf numFmtId="0" fontId="35" fillId="0" borderId="102" xfId="0" applyFont="1" applyBorder="1" applyAlignment="1">
      <alignment horizontal="left" vertical="top" wrapText="1"/>
    </xf>
    <xf numFmtId="0" fontId="36" fillId="0" borderId="0" xfId="0" applyFont="1" applyBorder="1" applyAlignment="1">
      <alignment horizontal="left" vertical="top" wrapText="1"/>
    </xf>
    <xf numFmtId="0" fontId="36" fillId="0" borderId="102" xfId="0" applyFont="1" applyBorder="1" applyAlignment="1">
      <alignment horizontal="left" vertical="top" wrapText="1"/>
    </xf>
    <xf numFmtId="0" fontId="36" fillId="0" borderId="103" xfId="0" applyFont="1" applyBorder="1" applyAlignment="1">
      <alignment horizontal="left" vertical="top" wrapText="1"/>
    </xf>
    <xf numFmtId="0" fontId="31" fillId="0" borderId="0" xfId="0" applyFont="1" applyBorder="1" applyAlignment="1">
      <alignment horizontal="center" vertical="center" wrapText="1"/>
    </xf>
    <xf numFmtId="0" fontId="29" fillId="0" borderId="0" xfId="0" applyFont="1" applyBorder="1" applyAlignment="1">
      <alignment vertical="center" wrapText="1"/>
    </xf>
    <xf numFmtId="0" fontId="30" fillId="0" borderId="104" xfId="0" applyFont="1" applyBorder="1" applyAlignment="1">
      <alignment horizontal="left" vertical="top" wrapText="1"/>
    </xf>
    <xf numFmtId="0" fontId="31" fillId="0" borderId="108" xfId="0" applyFont="1" applyBorder="1" applyAlignment="1">
      <alignment horizontal="center" vertical="center" wrapText="1"/>
    </xf>
    <xf numFmtId="0" fontId="31" fillId="0" borderId="102" xfId="0" applyFont="1" applyBorder="1" applyAlignment="1">
      <alignment horizontal="center" vertical="center" wrapText="1"/>
    </xf>
    <xf numFmtId="0" fontId="31" fillId="0" borderId="109" xfId="0" applyFont="1" applyBorder="1" applyAlignment="1">
      <alignment horizontal="center" vertical="center" wrapText="1"/>
    </xf>
    <xf numFmtId="0" fontId="32" fillId="0" borderId="104" xfId="0" applyFont="1" applyBorder="1" applyAlignment="1">
      <alignment vertical="top" wrapText="1"/>
    </xf>
    <xf numFmtId="0" fontId="33" fillId="0" borderId="0" xfId="0" applyFont="1" applyBorder="1" applyAlignment="1">
      <alignment horizontal="center" vertical="center" wrapText="1"/>
    </xf>
    <xf numFmtId="0" fontId="33" fillId="0" borderId="104" xfId="0" applyFont="1" applyBorder="1" applyAlignment="1">
      <alignment horizontal="center" vertical="center" wrapText="1"/>
    </xf>
    <xf numFmtId="0" fontId="33" fillId="0" borderId="103" xfId="0" applyFont="1" applyBorder="1" applyAlignment="1">
      <alignment horizontal="center" vertical="center" wrapText="1"/>
    </xf>
    <xf numFmtId="0" fontId="31" fillId="0" borderId="0" xfId="0" applyFont="1" applyBorder="1" applyAlignment="1">
      <alignment horizontal="justify" wrapText="1"/>
    </xf>
    <xf numFmtId="0" fontId="31" fillId="0" borderId="103" xfId="0" applyFont="1" applyBorder="1" applyAlignment="1">
      <alignment horizontal="justify" wrapText="1"/>
    </xf>
    <xf numFmtId="0" fontId="29" fillId="0" borderId="110" xfId="0" applyFont="1" applyBorder="1" applyAlignment="1">
      <alignment horizontal="left" vertical="center" wrapText="1"/>
    </xf>
    <xf numFmtId="0" fontId="33" fillId="0" borderId="110" xfId="0" applyFont="1" applyBorder="1" applyAlignment="1">
      <alignment wrapText="1"/>
    </xf>
    <xf numFmtId="0" fontId="33" fillId="0" borderId="105" xfId="0" applyFont="1" applyBorder="1" applyAlignment="1">
      <alignment wrapText="1"/>
    </xf>
    <xf numFmtId="0" fontId="33" fillId="0" borderId="106" xfId="0" applyFont="1" applyBorder="1" applyAlignment="1">
      <alignment wrapText="1"/>
    </xf>
    <xf numFmtId="0" fontId="32" fillId="0" borderId="0" xfId="0" applyFont="1" applyBorder="1" applyAlignment="1">
      <alignment vertical="center" wrapText="1"/>
    </xf>
    <xf numFmtId="0" fontId="29" fillId="0" borderId="102" xfId="0" applyFont="1" applyBorder="1" applyAlignment="1">
      <alignment horizontal="justify" vertical="center" wrapText="1"/>
    </xf>
    <xf numFmtId="0" fontId="30" fillId="0" borderId="103" xfId="0" applyFont="1" applyBorder="1" applyAlignment="1">
      <alignment horizontal="left" vertical="top" wrapText="1"/>
    </xf>
    <xf numFmtId="0" fontId="32" fillId="0" borderId="103" xfId="0" applyFont="1" applyBorder="1" applyAlignment="1">
      <alignment vertical="top" wrapText="1"/>
    </xf>
    <xf numFmtId="0" fontId="32" fillId="0" borderId="106" xfId="0" applyFont="1" applyBorder="1" applyAlignment="1">
      <alignment vertical="top" wrapText="1"/>
    </xf>
    <xf numFmtId="0" fontId="37" fillId="0" borderId="0" xfId="0" applyFont="1" applyAlignment="1">
      <alignment horizontal="left" vertical="center"/>
    </xf>
    <xf numFmtId="0" fontId="38" fillId="0" borderId="0" xfId="0" applyFont="1">
      <alignment vertical="center"/>
    </xf>
    <xf numFmtId="0" fontId="32" fillId="0" borderId="0" xfId="0" applyFont="1">
      <alignment vertical="center"/>
    </xf>
    <xf numFmtId="0" fontId="28" fillId="0" borderId="110" xfId="0" applyFont="1" applyBorder="1" applyAlignment="1">
      <alignment vertical="center" textRotation="255" wrapText="1"/>
    </xf>
    <xf numFmtId="0" fontId="32" fillId="0" borderId="110" xfId="0" applyFont="1" applyBorder="1" applyAlignment="1">
      <alignment vertical="center" wrapText="1"/>
    </xf>
    <xf numFmtId="0" fontId="31" fillId="0" borderId="110" xfId="0" applyFont="1" applyBorder="1" applyAlignment="1">
      <alignment vertical="center" wrapText="1"/>
    </xf>
    <xf numFmtId="0" fontId="29" fillId="0" borderId="111" xfId="0" applyFont="1" applyBorder="1" applyAlignment="1">
      <alignment horizontal="left" vertical="center" wrapText="1"/>
    </xf>
    <xf numFmtId="0" fontId="29" fillId="0" borderId="107" xfId="0" applyFont="1" applyBorder="1" applyAlignment="1">
      <alignment horizontal="left" vertical="center" wrapText="1"/>
    </xf>
    <xf numFmtId="0" fontId="34" fillId="0" borderId="104" xfId="0" applyFont="1" applyBorder="1" applyAlignment="1">
      <alignment vertical="top" wrapText="1"/>
    </xf>
    <xf numFmtId="0" fontId="34" fillId="0" borderId="104" xfId="0" applyFont="1" applyBorder="1" applyAlignment="1">
      <alignment vertical="center" wrapText="1"/>
    </xf>
    <xf numFmtId="0" fontId="34" fillId="0" borderId="104" xfId="0" applyFont="1" applyBorder="1" applyAlignment="1">
      <alignment horizontal="left" vertical="center" wrapText="1"/>
    </xf>
    <xf numFmtId="0" fontId="29" fillId="0" borderId="112" xfId="0" applyFont="1" applyBorder="1" applyAlignment="1">
      <alignment horizontal="left" vertical="center" wrapText="1"/>
    </xf>
    <xf numFmtId="0" fontId="32" fillId="0" borderId="105" xfId="0" applyFont="1" applyBorder="1" applyAlignment="1">
      <alignment vertical="top" wrapText="1"/>
    </xf>
    <xf numFmtId="0" fontId="30" fillId="0" borderId="105" xfId="0" applyFont="1" applyBorder="1" applyAlignment="1">
      <alignment vertical="top" wrapText="1"/>
    </xf>
    <xf numFmtId="0" fontId="32" fillId="0" borderId="0" xfId="0" applyFont="1" applyBorder="1" applyAlignment="1">
      <alignment vertical="top" wrapText="1"/>
    </xf>
    <xf numFmtId="0" fontId="28" fillId="0" borderId="110" xfId="0" applyFont="1" applyBorder="1" applyAlignment="1">
      <alignment horizontal="center" vertical="center" textRotation="255" wrapText="1"/>
    </xf>
    <xf numFmtId="0" fontId="32" fillId="0" borderId="110" xfId="0" applyFont="1" applyBorder="1" applyAlignment="1">
      <alignment wrapText="1"/>
    </xf>
    <xf numFmtId="0" fontId="31" fillId="0" borderId="110" xfId="0" applyFont="1" applyBorder="1" applyAlignment="1">
      <alignment horizontal="center" vertical="center" wrapText="1"/>
    </xf>
    <xf numFmtId="0" fontId="32" fillId="0" borderId="103" xfId="0" applyFont="1" applyBorder="1" applyAlignment="1">
      <alignment wrapText="1"/>
    </xf>
    <xf numFmtId="0" fontId="32" fillId="0" borderId="104" xfId="0" applyFont="1" applyBorder="1" applyAlignment="1">
      <alignment wrapText="1"/>
    </xf>
    <xf numFmtId="0" fontId="29" fillId="0" borderId="103" xfId="0" applyFont="1" applyBorder="1" applyAlignment="1">
      <alignment horizontal="left" vertical="center" wrapText="1" indent="1"/>
    </xf>
    <xf numFmtId="0" fontId="31" fillId="0" borderId="104" xfId="0" applyFont="1" applyBorder="1" applyAlignment="1">
      <alignment horizontal="center" wrapText="1"/>
    </xf>
    <xf numFmtId="0" fontId="31" fillId="0" borderId="104" xfId="0" applyFont="1" applyBorder="1" applyAlignment="1">
      <alignment wrapText="1"/>
    </xf>
    <xf numFmtId="0" fontId="29" fillId="0" borderId="100" xfId="0" applyFont="1" applyBorder="1" applyAlignment="1">
      <alignment horizontal="left" vertical="center" wrapText="1" indent="1"/>
    </xf>
    <xf numFmtId="0" fontId="31" fillId="0" borderId="100" xfId="0" applyFont="1" applyBorder="1" applyAlignment="1">
      <alignment horizontal="center" vertical="center" wrapText="1"/>
    </xf>
    <xf numFmtId="0" fontId="31" fillId="0" borderId="101" xfId="0" applyFont="1" applyBorder="1" applyAlignment="1">
      <alignment horizontal="center" vertical="center" wrapText="1"/>
    </xf>
    <xf numFmtId="0" fontId="32" fillId="0" borderId="106" xfId="0" applyFont="1" applyBorder="1" applyAlignment="1">
      <alignment wrapText="1"/>
    </xf>
    <xf numFmtId="0" fontId="34" fillId="0" borderId="104" xfId="0" applyFont="1" applyBorder="1" applyAlignment="1">
      <alignment horizontal="center" vertical="center" wrapText="1"/>
    </xf>
    <xf numFmtId="0" fontId="35" fillId="0" borderId="104" xfId="0" applyFont="1" applyBorder="1" applyAlignment="1">
      <alignment vertical="top" wrapText="1"/>
    </xf>
    <xf numFmtId="0" fontId="35" fillId="0" borderId="105" xfId="0" applyFont="1" applyBorder="1" applyAlignment="1">
      <alignment vertical="top" wrapText="1"/>
    </xf>
    <xf numFmtId="0" fontId="30" fillId="0" borderId="106" xfId="0" applyFont="1" applyBorder="1" applyAlignment="1">
      <alignment horizontal="left" vertical="center" wrapText="1"/>
    </xf>
    <xf numFmtId="0" fontId="30" fillId="0" borderId="103" xfId="0" applyFont="1" applyBorder="1" applyAlignment="1">
      <alignment horizontal="justify" vertical="top" wrapText="1"/>
    </xf>
    <xf numFmtId="0" fontId="28" fillId="0" borderId="113" xfId="0" applyFont="1" applyBorder="1" applyAlignment="1">
      <alignment vertical="center" textRotation="255" wrapText="1"/>
    </xf>
    <xf numFmtId="0" fontId="29" fillId="0" borderId="113" xfId="0" applyFont="1" applyBorder="1" applyAlignment="1">
      <alignment horizontal="left" vertical="center" wrapText="1"/>
    </xf>
    <xf numFmtId="0" fontId="32" fillId="0" borderId="113" xfId="0" applyFont="1" applyBorder="1" applyAlignment="1">
      <alignment vertical="center" wrapText="1"/>
    </xf>
    <xf numFmtId="0" fontId="31" fillId="0" borderId="113" xfId="0" applyFont="1" applyBorder="1" applyAlignment="1">
      <alignment vertical="center" wrapText="1"/>
    </xf>
    <xf numFmtId="0" fontId="30" fillId="0" borderId="109" xfId="0" applyFont="1" applyBorder="1" applyAlignment="1">
      <alignment horizontal="left" vertical="center" wrapText="1"/>
    </xf>
    <xf numFmtId="0" fontId="30" fillId="0" borderId="105" xfId="0" applyFont="1" applyBorder="1" applyAlignment="1">
      <alignment vertical="center" wrapText="1"/>
    </xf>
    <xf numFmtId="0" fontId="34" fillId="0" borderId="103" xfId="0" applyFont="1" applyBorder="1" applyAlignment="1">
      <alignment horizontal="left" vertical="center" wrapText="1"/>
    </xf>
    <xf numFmtId="0" fontId="30" fillId="0" borderId="109" xfId="0" applyFont="1" applyBorder="1" applyAlignment="1">
      <alignment horizontal="justify" vertical="center" wrapText="1"/>
    </xf>
    <xf numFmtId="0" fontId="30" fillId="0" borderId="102" xfId="0" applyFont="1" applyBorder="1" applyAlignment="1">
      <alignment vertical="top" wrapText="1"/>
    </xf>
    <xf numFmtId="0" fontId="35" fillId="0" borderId="104" xfId="0" applyFont="1" applyBorder="1" applyAlignment="1">
      <alignment horizontal="left" vertical="top" wrapText="1"/>
    </xf>
    <xf numFmtId="0" fontId="35" fillId="0" borderId="103" xfId="0" applyFont="1" applyBorder="1" applyAlignment="1">
      <alignment horizontal="left" vertical="top" wrapText="1"/>
    </xf>
    <xf numFmtId="0" fontId="35" fillId="0" borderId="106" xfId="0" applyFont="1" applyBorder="1" applyAlignment="1">
      <alignment horizontal="left" vertical="top" wrapText="1"/>
    </xf>
    <xf numFmtId="0" fontId="30" fillId="0" borderId="105" xfId="0" applyFont="1" applyBorder="1" applyAlignment="1">
      <alignment horizontal="left" vertical="center" wrapText="1"/>
    </xf>
    <xf numFmtId="0" fontId="29" fillId="0" borderId="102" xfId="0" applyFont="1" applyBorder="1" applyAlignment="1">
      <alignment vertical="center" wrapText="1"/>
    </xf>
    <xf numFmtId="0" fontId="29" fillId="0" borderId="103" xfId="0" applyFont="1" applyBorder="1" applyAlignment="1">
      <alignment vertical="center" wrapText="1"/>
    </xf>
    <xf numFmtId="0" fontId="31" fillId="0" borderId="109" xfId="0" applyFont="1" applyBorder="1" applyAlignment="1">
      <alignment horizontal="justify" wrapText="1"/>
    </xf>
    <xf numFmtId="0" fontId="29" fillId="0" borderId="104" xfId="0" applyFont="1" applyBorder="1" applyAlignment="1">
      <alignment horizontal="left" wrapText="1"/>
    </xf>
    <xf numFmtId="0" fontId="33" fillId="0" borderId="103" xfId="0" applyFont="1" applyBorder="1" applyAlignment="1">
      <alignment wrapText="1"/>
    </xf>
    <xf numFmtId="0" fontId="29" fillId="0" borderId="103" xfId="0" applyFont="1" applyBorder="1" applyAlignment="1">
      <alignment horizontal="left" vertical="center" wrapText="1" indent="3"/>
    </xf>
    <xf numFmtId="0" fontId="29" fillId="0" borderId="106" xfId="0" applyFont="1" applyBorder="1" applyAlignment="1">
      <alignment horizontal="left" vertical="center" wrapText="1" indent="3"/>
    </xf>
    <xf numFmtId="0" fontId="29" fillId="0" borderId="109" xfId="0" applyFont="1" applyBorder="1" applyAlignment="1">
      <alignment horizontal="justify" vertical="center" wrapText="1"/>
    </xf>
    <xf numFmtId="0" fontId="29" fillId="0" borderId="106" xfId="0" applyFont="1" applyBorder="1" applyAlignment="1">
      <alignment horizontal="justify" vertical="center" wrapText="1"/>
    </xf>
    <xf numFmtId="0" fontId="29" fillId="0" borderId="109" xfId="0" applyFont="1" applyBorder="1" applyAlignment="1">
      <alignment vertical="center" wrapText="1"/>
    </xf>
    <xf numFmtId="0" fontId="29" fillId="0" borderId="106" xfId="0" applyFont="1" applyBorder="1" applyAlignment="1">
      <alignment vertical="center" wrapText="1"/>
    </xf>
    <xf numFmtId="0" fontId="41" fillId="0" borderId="0" xfId="0" applyFont="1">
      <alignment vertical="center"/>
    </xf>
    <xf numFmtId="0" fontId="29" fillId="0" borderId="103" xfId="0" applyFont="1" applyBorder="1" applyAlignment="1">
      <alignment horizontal="left" vertical="center" wrapText="1" indent="2"/>
    </xf>
    <xf numFmtId="0" fontId="29" fillId="0" borderId="106" xfId="0" applyFont="1" applyBorder="1" applyAlignment="1">
      <alignment horizontal="left" vertical="center" wrapText="1" indent="2"/>
    </xf>
    <xf numFmtId="0" fontId="37" fillId="0" borderId="0" xfId="0" applyFont="1" applyAlignment="1">
      <alignment horizontal="right" vertical="center"/>
    </xf>
    <xf numFmtId="0" fontId="43" fillId="0" borderId="0" xfId="0" applyFont="1">
      <alignment vertical="center"/>
    </xf>
    <xf numFmtId="0" fontId="44" fillId="0" borderId="0" xfId="2"/>
    <xf numFmtId="0" fontId="45" fillId="0" borderId="0" xfId="2" applyFont="1"/>
    <xf numFmtId="0" fontId="46" fillId="0" borderId="0" xfId="2" applyFont="1" applyAlignment="1">
      <alignment horizontal="right"/>
    </xf>
    <xf numFmtId="0" fontId="44" fillId="0" borderId="0" xfId="2" applyAlignment="1">
      <alignment horizontal="right"/>
    </xf>
    <xf numFmtId="0" fontId="44" fillId="0" borderId="0" xfId="2" applyBorder="1" applyAlignment="1">
      <alignment horizontal="right"/>
    </xf>
    <xf numFmtId="0" fontId="44" fillId="0" borderId="27" xfId="2" applyBorder="1" applyAlignment="1"/>
    <xf numFmtId="0" fontId="47" fillId="0" borderId="0" xfId="2" applyFont="1" applyAlignment="1">
      <alignment vertical="top"/>
    </xf>
    <xf numFmtId="0" fontId="44" fillId="0" borderId="114" xfId="2" applyBorder="1"/>
    <xf numFmtId="0" fontId="48" fillId="0" borderId="8" xfId="2" applyFont="1" applyBorder="1" applyAlignment="1">
      <alignment horizontal="center" vertical="center" wrapText="1"/>
    </xf>
    <xf numFmtId="0" fontId="44" fillId="0" borderId="8" xfId="2" applyBorder="1" applyAlignment="1">
      <alignment horizontal="center" vertical="center"/>
    </xf>
    <xf numFmtId="0" fontId="44" fillId="0" borderId="8" xfId="2" applyBorder="1"/>
    <xf numFmtId="0" fontId="49" fillId="0" borderId="8" xfId="2" applyFont="1" applyBorder="1" applyAlignment="1">
      <alignment horizontal="left" vertical="center" wrapText="1"/>
    </xf>
    <xf numFmtId="0" fontId="48" fillId="0" borderId="8" xfId="2" applyFont="1" applyBorder="1" applyAlignment="1">
      <alignment horizontal="center" vertical="center"/>
    </xf>
    <xf numFmtId="0" fontId="48" fillId="0" borderId="8" xfId="2" applyFont="1" applyBorder="1" applyAlignment="1">
      <alignment horizontal="right" vertical="center"/>
    </xf>
    <xf numFmtId="0" fontId="8" fillId="2" borderId="115" xfId="0" applyFont="1" applyFill="1" applyBorder="1" applyAlignment="1" applyProtection="1">
      <alignment horizontal="center" vertical="center" shrinkToFit="1"/>
      <protection locked="0"/>
    </xf>
    <xf numFmtId="0" fontId="8" fillId="2" borderId="116" xfId="0" applyFont="1" applyFill="1" applyBorder="1" applyAlignment="1" applyProtection="1">
      <alignment horizontal="center" vertical="center" shrinkToFit="1"/>
      <protection locked="0"/>
    </xf>
    <xf numFmtId="0" fontId="8" fillId="2" borderId="117" xfId="0" applyFont="1" applyFill="1" applyBorder="1" applyAlignment="1" applyProtection="1">
      <alignment horizontal="center" vertical="center" shrinkToFit="1"/>
      <protection locked="0"/>
    </xf>
    <xf numFmtId="0" fontId="46" fillId="0" borderId="0" xfId="2" applyFont="1" applyAlignment="1">
      <alignment horizontal="right"/>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8" fillId="5" borderId="23" xfId="0" applyFont="1" applyFill="1" applyBorder="1" applyAlignment="1" applyProtection="1">
      <alignment horizontal="center" vertical="center" shrinkToFit="1"/>
      <protection locked="0"/>
    </xf>
    <xf numFmtId="0" fontId="8" fillId="5" borderId="27" xfId="0" applyFont="1" applyFill="1" applyBorder="1" applyAlignment="1" applyProtection="1">
      <alignment horizontal="center" vertical="center" shrinkToFit="1"/>
      <protection locked="0"/>
    </xf>
    <xf numFmtId="0" fontId="8" fillId="5" borderId="22" xfId="0" applyFont="1" applyFill="1" applyBorder="1" applyAlignment="1" applyProtection="1">
      <alignment horizontal="center" vertical="center" shrinkToFit="1"/>
      <protection locked="0"/>
    </xf>
    <xf numFmtId="0" fontId="8" fillId="0" borderId="59" xfId="0" applyFont="1" applyBorder="1" applyAlignment="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31" fillId="0" borderId="102" xfId="0" applyFont="1" applyBorder="1" applyAlignment="1">
      <alignment horizontal="center" vertical="center" wrapText="1"/>
    </xf>
    <xf numFmtId="0" fontId="31" fillId="0" borderId="104" xfId="0" applyFont="1" applyBorder="1" applyAlignment="1">
      <alignment horizontal="center" vertical="center" wrapText="1"/>
    </xf>
    <xf numFmtId="0" fontId="31" fillId="0" borderId="105" xfId="0" applyFont="1" applyBorder="1" applyAlignment="1">
      <alignment horizontal="center" vertical="center" wrapText="1"/>
    </xf>
    <xf numFmtId="0" fontId="28" fillId="0" borderId="102" xfId="0" applyFont="1" applyBorder="1" applyAlignment="1">
      <alignment horizontal="center" vertical="center" textRotation="255" wrapText="1"/>
    </xf>
    <xf numFmtId="0" fontId="28" fillId="0" borderId="104" xfId="0" applyFont="1" applyBorder="1" applyAlignment="1">
      <alignment horizontal="center" vertical="center" textRotation="255" wrapText="1"/>
    </xf>
    <xf numFmtId="0" fontId="28" fillId="0" borderId="105" xfId="0" applyFont="1" applyBorder="1" applyAlignment="1">
      <alignment horizontal="center" vertical="center" textRotation="255" wrapText="1"/>
    </xf>
    <xf numFmtId="0" fontId="30" fillId="0" borderId="102" xfId="0" applyFont="1" applyBorder="1" applyAlignment="1">
      <alignment horizontal="left" vertical="top" wrapText="1"/>
    </xf>
    <xf numFmtId="0" fontId="30" fillId="0" borderId="104" xfId="0" applyFont="1" applyBorder="1" applyAlignment="1">
      <alignment horizontal="left" vertical="top" wrapText="1"/>
    </xf>
    <xf numFmtId="0" fontId="30" fillId="0" borderId="105" xfId="0" applyFont="1" applyBorder="1" applyAlignment="1">
      <alignment horizontal="left" vertical="top" wrapText="1"/>
    </xf>
    <xf numFmtId="0" fontId="30" fillId="0" borderId="102" xfId="0" applyFont="1" applyBorder="1" applyAlignment="1">
      <alignment horizontal="left" vertical="center" wrapText="1"/>
    </xf>
    <xf numFmtId="0" fontId="30" fillId="0" borderId="104" xfId="0" applyFont="1" applyBorder="1" applyAlignment="1">
      <alignment horizontal="left" vertical="center" wrapText="1"/>
    </xf>
    <xf numFmtId="0" fontId="40" fillId="0" borderId="102" xfId="0" applyFont="1" applyBorder="1" applyAlignment="1">
      <alignment horizontal="center" vertical="center" textRotation="255"/>
    </xf>
    <xf numFmtId="0" fontId="40" fillId="0" borderId="104" xfId="0" applyFont="1" applyBorder="1" applyAlignment="1">
      <alignment horizontal="center" vertical="center" textRotation="255"/>
    </xf>
    <xf numFmtId="0" fontId="40" fillId="0" borderId="105" xfId="0" applyFont="1" applyBorder="1" applyAlignment="1">
      <alignment horizontal="center" vertical="center" textRotation="255"/>
    </xf>
    <xf numFmtId="0" fontId="30" fillId="0" borderId="105" xfId="0" applyFont="1" applyBorder="1" applyAlignment="1">
      <alignment horizontal="left" vertical="center" wrapText="1"/>
    </xf>
    <xf numFmtId="0" fontId="39" fillId="0" borderId="102" xfId="0" applyFont="1" applyBorder="1" applyAlignment="1">
      <alignment horizontal="center" vertical="center" textRotation="255" wrapText="1"/>
    </xf>
    <xf numFmtId="0" fontId="39" fillId="0" borderId="104" xfId="0" applyFont="1" applyBorder="1" applyAlignment="1">
      <alignment horizontal="center" vertical="center" textRotation="255" wrapText="1"/>
    </xf>
    <xf numFmtId="0" fontId="39" fillId="0" borderId="105" xfId="0" applyFont="1" applyBorder="1" applyAlignment="1">
      <alignment horizontal="center" vertical="center" textRotation="255" wrapText="1"/>
    </xf>
    <xf numFmtId="0" fontId="31" fillId="0" borderId="102" xfId="0" applyFont="1" applyBorder="1" applyAlignment="1">
      <alignment horizontal="left" vertical="center" wrapText="1"/>
    </xf>
    <xf numFmtId="0" fontId="31" fillId="0" borderId="104" xfId="0" applyFont="1" applyBorder="1" applyAlignment="1">
      <alignment horizontal="left" vertical="center" wrapText="1"/>
    </xf>
    <xf numFmtId="0" fontId="34" fillId="0" borderId="104" xfId="0" applyFont="1" applyBorder="1" applyAlignment="1">
      <alignment horizontal="left" vertical="center" wrapText="1"/>
    </xf>
    <xf numFmtId="0" fontId="31" fillId="0" borderId="109" xfId="0" applyFont="1" applyBorder="1" applyAlignment="1">
      <alignment horizontal="center" vertical="center" wrapText="1"/>
    </xf>
    <xf numFmtId="0" fontId="31" fillId="0" borderId="106" xfId="0" applyFont="1" applyBorder="1" applyAlignment="1">
      <alignment horizontal="center" vertical="center" wrapText="1"/>
    </xf>
    <xf numFmtId="0" fontId="31" fillId="0" borderId="102" xfId="0" applyFont="1" applyBorder="1" applyAlignment="1">
      <alignment horizontal="center" wrapText="1"/>
    </xf>
    <xf numFmtId="0" fontId="31" fillId="0" borderId="104" xfId="0" applyFont="1" applyBorder="1" applyAlignment="1">
      <alignment horizontal="center" wrapText="1"/>
    </xf>
    <xf numFmtId="0" fontId="34" fillId="0" borderId="102" xfId="0" applyFont="1" applyBorder="1" applyAlignment="1">
      <alignment horizontal="left" vertical="center" wrapText="1"/>
    </xf>
    <xf numFmtId="0" fontId="31" fillId="0" borderId="111" xfId="0" applyFont="1" applyBorder="1" applyAlignment="1">
      <alignment horizontal="center" vertical="center" wrapText="1"/>
    </xf>
    <xf numFmtId="0" fontId="31" fillId="0" borderId="112" xfId="0" applyFont="1" applyBorder="1" applyAlignment="1">
      <alignment horizontal="center" vertical="center" wrapText="1"/>
    </xf>
    <xf numFmtId="0" fontId="29" fillId="0" borderId="108" xfId="0" applyFont="1" applyBorder="1" applyAlignment="1">
      <alignment horizontal="left" vertical="center" wrapText="1"/>
    </xf>
    <xf numFmtId="0" fontId="29" fillId="0" borderId="110" xfId="0" applyFont="1" applyBorder="1" applyAlignment="1">
      <alignment horizontal="left" vertical="center" wrapText="1"/>
    </xf>
    <xf numFmtId="0" fontId="28" fillId="0" borderId="102" xfId="0" applyFont="1" applyBorder="1" applyAlignment="1">
      <alignment horizontal="center" vertical="center" textRotation="255"/>
    </xf>
    <xf numFmtId="0" fontId="28" fillId="0" borderId="104" xfId="0" applyFont="1" applyBorder="1" applyAlignment="1">
      <alignment horizontal="center" vertical="center" textRotation="255"/>
    </xf>
    <xf numFmtId="0" fontId="28" fillId="0" borderId="105" xfId="0" applyFont="1" applyBorder="1" applyAlignment="1">
      <alignment horizontal="center" vertical="center" textRotation="255"/>
    </xf>
    <xf numFmtId="0" fontId="25" fillId="0" borderId="0" xfId="0" applyFont="1" applyAlignment="1">
      <alignment horizontal="center" vertical="center" wrapText="1"/>
    </xf>
    <xf numFmtId="0" fontId="26" fillId="0" borderId="0" xfId="0" applyFont="1" applyAlignment="1">
      <alignment horizontal="center" vertical="center"/>
    </xf>
  </cellXfs>
  <cellStyles count="3">
    <cellStyle name="桁区切り" xfId="1" builtinId="6"/>
    <cellStyle name="標準" xfId="0" builtinId="0"/>
    <cellStyle name="標準 2" xfId="2"/>
  </cellStyles>
  <dxfs count="15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F16"/>
  <sheetViews>
    <sheetView view="pageBreakPreview" zoomScale="60" zoomScaleNormal="100" workbookViewId="0">
      <selection activeCell="C11" sqref="C11"/>
    </sheetView>
  </sheetViews>
  <sheetFormatPr defaultColWidth="9" defaultRowHeight="13" x14ac:dyDescent="0.2"/>
  <cols>
    <col min="1" max="1" width="3.58203125" style="342" customWidth="1"/>
    <col min="2" max="2" width="21.58203125" style="342" customWidth="1"/>
    <col min="3" max="3" width="22" style="342" customWidth="1"/>
    <col min="4" max="6" width="26.83203125" style="342" customWidth="1"/>
    <col min="7" max="16384" width="9" style="342"/>
  </cols>
  <sheetData>
    <row r="1" spans="1:6" ht="23.5" x14ac:dyDescent="0.35">
      <c r="B1" s="343" t="s">
        <v>1278</v>
      </c>
    </row>
    <row r="2" spans="1:6" ht="14" x14ac:dyDescent="0.2">
      <c r="B2" s="359" t="s">
        <v>1279</v>
      </c>
      <c r="C2" s="359"/>
      <c r="D2" s="359"/>
      <c r="E2" s="344"/>
      <c r="F2" s="345"/>
    </row>
    <row r="3" spans="1:6" ht="20" customHeight="1" x14ac:dyDescent="0.2">
      <c r="C3" s="345"/>
      <c r="D3" s="345"/>
      <c r="E3" s="346" t="s">
        <v>1280</v>
      </c>
      <c r="F3" s="347"/>
    </row>
    <row r="4" spans="1:6" x14ac:dyDescent="0.2">
      <c r="C4" s="345"/>
      <c r="D4" s="345"/>
      <c r="E4" s="345"/>
      <c r="F4" s="345"/>
    </row>
    <row r="5" spans="1:6" ht="16.5" x14ac:dyDescent="0.2">
      <c r="B5" s="348" t="s">
        <v>1289</v>
      </c>
    </row>
    <row r="6" spans="1:6" ht="64.5" customHeight="1" x14ac:dyDescent="0.2">
      <c r="A6" s="349"/>
      <c r="B6" s="350" t="s">
        <v>1281</v>
      </c>
      <c r="C6" s="350" t="s">
        <v>1282</v>
      </c>
      <c r="D6" s="350" t="s">
        <v>1283</v>
      </c>
      <c r="E6" s="350" t="s">
        <v>1284</v>
      </c>
      <c r="F6" s="350" t="s">
        <v>1285</v>
      </c>
    </row>
    <row r="7" spans="1:6" ht="30" customHeight="1" x14ac:dyDescent="0.2">
      <c r="A7" s="351">
        <v>1</v>
      </c>
      <c r="B7" s="352"/>
      <c r="C7" s="353" t="s">
        <v>1286</v>
      </c>
      <c r="D7" s="354" t="s">
        <v>1287</v>
      </c>
      <c r="E7" s="354" t="s">
        <v>1287</v>
      </c>
      <c r="F7" s="355" t="s">
        <v>1288</v>
      </c>
    </row>
    <row r="8" spans="1:6" ht="30" customHeight="1" x14ac:dyDescent="0.2">
      <c r="A8" s="351">
        <v>2</v>
      </c>
      <c r="B8" s="352"/>
      <c r="C8" s="353" t="s">
        <v>1286</v>
      </c>
      <c r="D8" s="354" t="s">
        <v>1287</v>
      </c>
      <c r="E8" s="354" t="s">
        <v>1287</v>
      </c>
      <c r="F8" s="355" t="s">
        <v>1288</v>
      </c>
    </row>
    <row r="9" spans="1:6" ht="30" customHeight="1" x14ac:dyDescent="0.2">
      <c r="A9" s="351">
        <v>3</v>
      </c>
      <c r="B9" s="352"/>
      <c r="C9" s="353" t="s">
        <v>1286</v>
      </c>
      <c r="D9" s="354" t="s">
        <v>1287</v>
      </c>
      <c r="E9" s="354" t="s">
        <v>1287</v>
      </c>
      <c r="F9" s="355" t="s">
        <v>1288</v>
      </c>
    </row>
    <row r="10" spans="1:6" ht="30" customHeight="1" x14ac:dyDescent="0.2">
      <c r="A10" s="351">
        <v>4</v>
      </c>
      <c r="B10" s="352"/>
      <c r="C10" s="353" t="s">
        <v>1286</v>
      </c>
      <c r="D10" s="354" t="s">
        <v>1287</v>
      </c>
      <c r="E10" s="354" t="s">
        <v>1287</v>
      </c>
      <c r="F10" s="355" t="s">
        <v>1288</v>
      </c>
    </row>
    <row r="11" spans="1:6" ht="30" customHeight="1" x14ac:dyDescent="0.2">
      <c r="A11" s="351">
        <v>5</v>
      </c>
      <c r="B11" s="352"/>
      <c r="C11" s="353" t="s">
        <v>1286</v>
      </c>
      <c r="D11" s="354" t="s">
        <v>1287</v>
      </c>
      <c r="E11" s="354" t="s">
        <v>1287</v>
      </c>
      <c r="F11" s="355" t="s">
        <v>1288</v>
      </c>
    </row>
    <row r="12" spans="1:6" ht="30" customHeight="1" x14ac:dyDescent="0.2">
      <c r="A12" s="351">
        <v>6</v>
      </c>
      <c r="B12" s="352"/>
      <c r="C12" s="353" t="s">
        <v>1286</v>
      </c>
      <c r="D12" s="354" t="s">
        <v>1287</v>
      </c>
      <c r="E12" s="354" t="s">
        <v>1287</v>
      </c>
      <c r="F12" s="355" t="s">
        <v>1288</v>
      </c>
    </row>
    <row r="13" spans="1:6" ht="30" customHeight="1" x14ac:dyDescent="0.2">
      <c r="A13" s="351">
        <v>7</v>
      </c>
      <c r="B13" s="352"/>
      <c r="C13" s="353" t="s">
        <v>1286</v>
      </c>
      <c r="D13" s="354" t="s">
        <v>1287</v>
      </c>
      <c r="E13" s="354" t="s">
        <v>1287</v>
      </c>
      <c r="F13" s="355" t="s">
        <v>1288</v>
      </c>
    </row>
    <row r="14" spans="1:6" ht="30" customHeight="1" x14ac:dyDescent="0.2">
      <c r="A14" s="351">
        <v>8</v>
      </c>
      <c r="B14" s="352"/>
      <c r="C14" s="353" t="s">
        <v>1286</v>
      </c>
      <c r="D14" s="354" t="s">
        <v>1287</v>
      </c>
      <c r="E14" s="354" t="s">
        <v>1287</v>
      </c>
      <c r="F14" s="355" t="s">
        <v>1288</v>
      </c>
    </row>
    <row r="15" spans="1:6" ht="30" customHeight="1" x14ac:dyDescent="0.2">
      <c r="A15" s="351">
        <v>9</v>
      </c>
      <c r="B15" s="352"/>
      <c r="C15" s="353" t="s">
        <v>1286</v>
      </c>
      <c r="D15" s="354" t="s">
        <v>1287</v>
      </c>
      <c r="E15" s="354" t="s">
        <v>1287</v>
      </c>
      <c r="F15" s="355" t="s">
        <v>1288</v>
      </c>
    </row>
    <row r="16" spans="1:6" ht="30" customHeight="1" x14ac:dyDescent="0.2">
      <c r="A16" s="351">
        <v>10</v>
      </c>
      <c r="B16" s="352"/>
      <c r="C16" s="353" t="s">
        <v>1286</v>
      </c>
      <c r="D16" s="354" t="s">
        <v>1287</v>
      </c>
      <c r="E16" s="354" t="s">
        <v>1287</v>
      </c>
      <c r="F16" s="355" t="s">
        <v>1288</v>
      </c>
    </row>
  </sheetData>
  <mergeCells count="1">
    <mergeCell ref="B2:D2"/>
  </mergeCells>
  <phoneticPr fontId="2"/>
  <pageMargins left="0.7" right="0.7" top="0.75" bottom="0.75" header="0.3" footer="0.3"/>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43" zoomScaleNormal="55" zoomScaleSheetLayoutView="55" workbookViewId="0">
      <selection activeCell="AO30" sqref="AO30"/>
    </sheetView>
  </sheetViews>
  <sheetFormatPr defaultColWidth="4.5" defaultRowHeight="14" x14ac:dyDescent="0.55000000000000004"/>
  <cols>
    <col min="1" max="1" width="0.83203125" style="1" customWidth="1"/>
    <col min="2" max="2" width="5.75" style="1" customWidth="1"/>
    <col min="3" max="4" width="8.08203125" style="1" customWidth="1"/>
    <col min="5" max="8" width="3.25" style="1" hidden="1" customWidth="1"/>
    <col min="9" max="10" width="3.25" style="1" customWidth="1"/>
    <col min="11" max="62" width="5.75" style="1" customWidth="1"/>
    <col min="63" max="63" width="1.08203125" style="1" customWidth="1"/>
    <col min="64" max="16384" width="4.5" style="1"/>
  </cols>
  <sheetData>
    <row r="1" spans="2:67" s="6" customFormat="1" ht="20.25" customHeight="1" x14ac:dyDescent="0.55000000000000004">
      <c r="C1" s="5" t="s">
        <v>269</v>
      </c>
      <c r="D1" s="5"/>
      <c r="E1" s="5"/>
      <c r="F1" s="5"/>
      <c r="G1" s="5"/>
      <c r="H1" s="5"/>
      <c r="I1" s="5"/>
      <c r="J1" s="5"/>
      <c r="M1" s="7" t="s">
        <v>0</v>
      </c>
      <c r="P1" s="5"/>
      <c r="Q1" s="5"/>
      <c r="R1" s="5"/>
      <c r="S1" s="5"/>
      <c r="T1" s="5"/>
      <c r="U1" s="5"/>
      <c r="V1" s="5"/>
      <c r="W1" s="5"/>
      <c r="AS1" s="9" t="s">
        <v>30</v>
      </c>
      <c r="AT1" s="500" t="s">
        <v>270</v>
      </c>
      <c r="AU1" s="501"/>
      <c r="AV1" s="501"/>
      <c r="AW1" s="501"/>
      <c r="AX1" s="501"/>
      <c r="AY1" s="501"/>
      <c r="AZ1" s="501"/>
      <c r="BA1" s="501"/>
      <c r="BB1" s="501"/>
      <c r="BC1" s="501"/>
      <c r="BD1" s="501"/>
      <c r="BE1" s="501"/>
      <c r="BF1" s="501"/>
      <c r="BG1" s="501"/>
      <c r="BH1" s="501"/>
      <c r="BI1" s="501"/>
      <c r="BJ1" s="9" t="s">
        <v>2</v>
      </c>
    </row>
    <row r="2" spans="2:67" s="8" customFormat="1" ht="20.25" customHeight="1" x14ac:dyDescent="0.55000000000000004">
      <c r="J2" s="7"/>
      <c r="M2" s="7"/>
      <c r="N2" s="7"/>
      <c r="P2" s="9"/>
      <c r="Q2" s="9"/>
      <c r="R2" s="9"/>
      <c r="S2" s="9"/>
      <c r="T2" s="9"/>
      <c r="U2" s="9"/>
      <c r="V2" s="9"/>
      <c r="W2" s="9"/>
      <c r="AB2" s="141" t="s">
        <v>27</v>
      </c>
      <c r="AC2" s="502">
        <v>6</v>
      </c>
      <c r="AD2" s="502"/>
      <c r="AE2" s="141" t="s">
        <v>28</v>
      </c>
      <c r="AF2" s="503">
        <f>IF(AC2=0,"",YEAR(DATE(2018+AC2,1,1)))</f>
        <v>2024</v>
      </c>
      <c r="AG2" s="503"/>
      <c r="AH2" s="142" t="s">
        <v>29</v>
      </c>
      <c r="AI2" s="142" t="s">
        <v>1</v>
      </c>
      <c r="AJ2" s="502">
        <v>4</v>
      </c>
      <c r="AK2" s="502"/>
      <c r="AL2" s="142" t="s">
        <v>24</v>
      </c>
      <c r="AS2" s="9" t="s">
        <v>31</v>
      </c>
      <c r="AT2" s="502" t="s">
        <v>171</v>
      </c>
      <c r="AU2" s="502"/>
      <c r="AV2" s="502"/>
      <c r="AW2" s="502"/>
      <c r="AX2" s="502"/>
      <c r="AY2" s="502"/>
      <c r="AZ2" s="502"/>
      <c r="BA2" s="502"/>
      <c r="BB2" s="502"/>
      <c r="BC2" s="502"/>
      <c r="BD2" s="502"/>
      <c r="BE2" s="502"/>
      <c r="BF2" s="502"/>
      <c r="BG2" s="502"/>
      <c r="BH2" s="502"/>
      <c r="BI2" s="502"/>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504" t="s">
        <v>196</v>
      </c>
      <c r="BF3" s="505"/>
      <c r="BG3" s="505"/>
      <c r="BH3" s="506"/>
      <c r="BI3" s="9"/>
    </row>
    <row r="4" spans="2:67" s="8" customFormat="1" ht="20.25" customHeight="1" x14ac:dyDescent="0.550000000000000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504" t="s">
        <v>197</v>
      </c>
      <c r="BF4" s="505"/>
      <c r="BG4" s="505"/>
      <c r="BH4" s="506"/>
      <c r="BI4" s="9"/>
    </row>
    <row r="5" spans="2:67" s="8" customFormat="1" ht="9" customHeight="1" x14ac:dyDescent="0.550000000000000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496">
        <v>40</v>
      </c>
      <c r="BB6" s="497"/>
      <c r="BC6" s="2" t="s">
        <v>22</v>
      </c>
      <c r="BD6" s="6"/>
      <c r="BE6" s="496">
        <v>160</v>
      </c>
      <c r="BF6" s="497"/>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498">
        <f>DAY(EOMONTH(DATE(AF2,AJ2,1),0))</f>
        <v>30</v>
      </c>
      <c r="BF8" s="499"/>
      <c r="BG8" s="29" t="s">
        <v>25</v>
      </c>
      <c r="BH8" s="29"/>
      <c r="BI8" s="29"/>
      <c r="BJ8" s="31"/>
      <c r="BM8" s="9"/>
      <c r="BN8" s="9"/>
      <c r="BO8" s="9"/>
    </row>
    <row r="9" spans="2:67" s="8" customFormat="1" ht="5.25" customHeight="1" x14ac:dyDescent="0.550000000000000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550000000000000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241</v>
      </c>
      <c r="AT10" s="33"/>
      <c r="AU10" s="33"/>
      <c r="AV10" s="209"/>
      <c r="AW10" s="29"/>
      <c r="AX10" s="210"/>
      <c r="AY10" s="210"/>
      <c r="AZ10" s="210"/>
      <c r="BA10" s="29"/>
      <c r="BB10" s="29"/>
      <c r="BC10" s="30" t="s">
        <v>242</v>
      </c>
      <c r="BD10" s="29"/>
      <c r="BE10" s="496">
        <v>36</v>
      </c>
      <c r="BF10" s="497"/>
      <c r="BG10" s="2" t="s">
        <v>243</v>
      </c>
      <c r="BH10" s="29"/>
      <c r="BI10" s="29"/>
      <c r="BJ10" s="31"/>
      <c r="BM10" s="9"/>
      <c r="BN10" s="9"/>
      <c r="BO10" s="9"/>
    </row>
    <row r="11" spans="2:67" ht="5.25" customHeight="1" thickBot="1" x14ac:dyDescent="0.6">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5" customHeight="1" x14ac:dyDescent="0.55000000000000004">
      <c r="B12" s="485" t="s">
        <v>20</v>
      </c>
      <c r="C12" s="476" t="s">
        <v>224</v>
      </c>
      <c r="D12" s="365"/>
      <c r="E12" s="143"/>
      <c r="F12" s="144"/>
      <c r="G12" s="143"/>
      <c r="H12" s="144"/>
      <c r="I12" s="488" t="s">
        <v>225</v>
      </c>
      <c r="J12" s="489"/>
      <c r="K12" s="363" t="s">
        <v>226</v>
      </c>
      <c r="L12" s="364"/>
      <c r="M12" s="364"/>
      <c r="N12" s="365"/>
      <c r="O12" s="363" t="s">
        <v>227</v>
      </c>
      <c r="P12" s="364"/>
      <c r="Q12" s="364"/>
      <c r="R12" s="364"/>
      <c r="S12" s="365"/>
      <c r="T12" s="187"/>
      <c r="U12" s="187"/>
      <c r="V12" s="188"/>
      <c r="W12" s="494" t="s">
        <v>232</v>
      </c>
      <c r="X12" s="495"/>
      <c r="Y12" s="495"/>
      <c r="Z12" s="495"/>
      <c r="AA12" s="495"/>
      <c r="AB12" s="495"/>
      <c r="AC12" s="495"/>
      <c r="AD12" s="495"/>
      <c r="AE12" s="495"/>
      <c r="AF12" s="495"/>
      <c r="AG12" s="495"/>
      <c r="AH12" s="495"/>
      <c r="AI12" s="495"/>
      <c r="AJ12" s="495"/>
      <c r="AK12" s="495"/>
      <c r="AL12" s="495"/>
      <c r="AM12" s="495"/>
      <c r="AN12" s="495"/>
      <c r="AO12" s="495"/>
      <c r="AP12" s="495"/>
      <c r="AQ12" s="495"/>
      <c r="AR12" s="495"/>
      <c r="AS12" s="495"/>
      <c r="AT12" s="495"/>
      <c r="AU12" s="495"/>
      <c r="AV12" s="495"/>
      <c r="AW12" s="495"/>
      <c r="AX12" s="495"/>
      <c r="AY12" s="495"/>
      <c r="AZ12" s="495"/>
      <c r="BA12" s="495"/>
      <c r="BB12" s="508" t="str">
        <f>IF(BE3="４週","(9)1～4週目の勤務時間数合計","(9)1か月の勤務時間数　合計")</f>
        <v>(9)1～4週目の勤務時間数合計</v>
      </c>
      <c r="BC12" s="509"/>
      <c r="BD12" s="470" t="s">
        <v>228</v>
      </c>
      <c r="BE12" s="471"/>
      <c r="BF12" s="476" t="s">
        <v>229</v>
      </c>
      <c r="BG12" s="364"/>
      <c r="BH12" s="364"/>
      <c r="BI12" s="364"/>
      <c r="BJ12" s="477"/>
    </row>
    <row r="13" spans="2:67" ht="20.25" customHeight="1" x14ac:dyDescent="0.55000000000000004">
      <c r="B13" s="486"/>
      <c r="C13" s="478"/>
      <c r="D13" s="368"/>
      <c r="E13" s="145"/>
      <c r="F13" s="146"/>
      <c r="G13" s="145"/>
      <c r="H13" s="146"/>
      <c r="I13" s="490"/>
      <c r="J13" s="491"/>
      <c r="K13" s="366"/>
      <c r="L13" s="367"/>
      <c r="M13" s="367"/>
      <c r="N13" s="368"/>
      <c r="O13" s="366"/>
      <c r="P13" s="367"/>
      <c r="Q13" s="367"/>
      <c r="R13" s="367"/>
      <c r="S13" s="368"/>
      <c r="T13" s="189"/>
      <c r="U13" s="189"/>
      <c r="V13" s="190"/>
      <c r="W13" s="482" t="s">
        <v>11</v>
      </c>
      <c r="X13" s="482"/>
      <c r="Y13" s="482"/>
      <c r="Z13" s="482"/>
      <c r="AA13" s="482"/>
      <c r="AB13" s="482"/>
      <c r="AC13" s="483"/>
      <c r="AD13" s="484" t="s">
        <v>12</v>
      </c>
      <c r="AE13" s="482"/>
      <c r="AF13" s="482"/>
      <c r="AG13" s="482"/>
      <c r="AH13" s="482"/>
      <c r="AI13" s="482"/>
      <c r="AJ13" s="483"/>
      <c r="AK13" s="484" t="s">
        <v>13</v>
      </c>
      <c r="AL13" s="482"/>
      <c r="AM13" s="482"/>
      <c r="AN13" s="482"/>
      <c r="AO13" s="482"/>
      <c r="AP13" s="482"/>
      <c r="AQ13" s="483"/>
      <c r="AR13" s="484" t="s">
        <v>14</v>
      </c>
      <c r="AS13" s="482"/>
      <c r="AT13" s="482"/>
      <c r="AU13" s="482"/>
      <c r="AV13" s="482"/>
      <c r="AW13" s="482"/>
      <c r="AX13" s="483"/>
      <c r="AY13" s="484" t="s">
        <v>15</v>
      </c>
      <c r="AZ13" s="482"/>
      <c r="BA13" s="482"/>
      <c r="BB13" s="510"/>
      <c r="BC13" s="511"/>
      <c r="BD13" s="472"/>
      <c r="BE13" s="473"/>
      <c r="BF13" s="478"/>
      <c r="BG13" s="367"/>
      <c r="BH13" s="367"/>
      <c r="BI13" s="367"/>
      <c r="BJ13" s="479"/>
    </row>
    <row r="14" spans="2:67" ht="20.25" customHeight="1" x14ac:dyDescent="0.55000000000000004">
      <c r="B14" s="486"/>
      <c r="C14" s="478"/>
      <c r="D14" s="368"/>
      <c r="E14" s="145"/>
      <c r="F14" s="146"/>
      <c r="G14" s="145"/>
      <c r="H14" s="146"/>
      <c r="I14" s="490"/>
      <c r="J14" s="491"/>
      <c r="K14" s="366"/>
      <c r="L14" s="367"/>
      <c r="M14" s="367"/>
      <c r="N14" s="368"/>
      <c r="O14" s="366"/>
      <c r="P14" s="367"/>
      <c r="Q14" s="367"/>
      <c r="R14" s="367"/>
      <c r="S14" s="368"/>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510"/>
      <c r="BC14" s="511"/>
      <c r="BD14" s="472"/>
      <c r="BE14" s="473"/>
      <c r="BF14" s="478"/>
      <c r="BG14" s="367"/>
      <c r="BH14" s="367"/>
      <c r="BI14" s="367"/>
      <c r="BJ14" s="479"/>
    </row>
    <row r="15" spans="2:67" ht="20.25" hidden="1" customHeight="1" x14ac:dyDescent="0.55000000000000004">
      <c r="B15" s="486"/>
      <c r="C15" s="478"/>
      <c r="D15" s="368"/>
      <c r="E15" s="145"/>
      <c r="F15" s="146"/>
      <c r="G15" s="145"/>
      <c r="H15" s="146"/>
      <c r="I15" s="490"/>
      <c r="J15" s="491"/>
      <c r="K15" s="366"/>
      <c r="L15" s="367"/>
      <c r="M15" s="367"/>
      <c r="N15" s="368"/>
      <c r="O15" s="366"/>
      <c r="P15" s="367"/>
      <c r="Q15" s="367"/>
      <c r="R15" s="367"/>
      <c r="S15" s="368"/>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510"/>
      <c r="BC15" s="511"/>
      <c r="BD15" s="472"/>
      <c r="BE15" s="473"/>
      <c r="BF15" s="478"/>
      <c r="BG15" s="367"/>
      <c r="BH15" s="367"/>
      <c r="BI15" s="367"/>
      <c r="BJ15" s="479"/>
    </row>
    <row r="16" spans="2:67" ht="20.25" customHeight="1" thickBot="1" x14ac:dyDescent="0.6">
      <c r="B16" s="487"/>
      <c r="C16" s="480"/>
      <c r="D16" s="371"/>
      <c r="E16" s="147"/>
      <c r="F16" s="148"/>
      <c r="G16" s="147"/>
      <c r="H16" s="148"/>
      <c r="I16" s="492"/>
      <c r="J16" s="493"/>
      <c r="K16" s="369"/>
      <c r="L16" s="370"/>
      <c r="M16" s="370"/>
      <c r="N16" s="371"/>
      <c r="O16" s="369"/>
      <c r="P16" s="370"/>
      <c r="Q16" s="370"/>
      <c r="R16" s="370"/>
      <c r="S16" s="371"/>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512"/>
      <c r="BC16" s="513"/>
      <c r="BD16" s="474"/>
      <c r="BE16" s="475"/>
      <c r="BF16" s="480"/>
      <c r="BG16" s="370"/>
      <c r="BH16" s="370"/>
      <c r="BI16" s="370"/>
      <c r="BJ16" s="481"/>
    </row>
    <row r="17" spans="2:62" ht="20.25" customHeight="1" x14ac:dyDescent="0.55000000000000004">
      <c r="B17" s="360">
        <f>B15+1</f>
        <v>1</v>
      </c>
      <c r="C17" s="507" t="s">
        <v>70</v>
      </c>
      <c r="D17" s="469"/>
      <c r="E17" s="160"/>
      <c r="F17" s="161"/>
      <c r="G17" s="160"/>
      <c r="H17" s="161"/>
      <c r="I17" s="465" t="s">
        <v>89</v>
      </c>
      <c r="J17" s="466"/>
      <c r="K17" s="467" t="s">
        <v>90</v>
      </c>
      <c r="L17" s="468"/>
      <c r="M17" s="468"/>
      <c r="N17" s="469"/>
      <c r="O17" s="372" t="s">
        <v>88</v>
      </c>
      <c r="P17" s="373"/>
      <c r="Q17" s="373"/>
      <c r="R17" s="373"/>
      <c r="S17" s="37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461"/>
      <c r="BC17" s="462"/>
      <c r="BD17" s="463"/>
      <c r="BE17" s="464"/>
      <c r="BF17" s="458"/>
      <c r="BG17" s="459"/>
      <c r="BH17" s="459"/>
      <c r="BI17" s="459"/>
      <c r="BJ17" s="460"/>
    </row>
    <row r="18" spans="2:62" ht="20.25" customHeight="1" x14ac:dyDescent="0.55000000000000004">
      <c r="B18" s="361"/>
      <c r="C18" s="405"/>
      <c r="D18" s="403"/>
      <c r="E18" s="162"/>
      <c r="F18" s="163" t="str">
        <f>C17</f>
        <v>管理者</v>
      </c>
      <c r="G18" s="162"/>
      <c r="H18" s="163" t="str">
        <f>I17</f>
        <v>A</v>
      </c>
      <c r="I18" s="396"/>
      <c r="J18" s="397"/>
      <c r="K18" s="401"/>
      <c r="L18" s="402"/>
      <c r="M18" s="402"/>
      <c r="N18" s="403"/>
      <c r="O18" s="375"/>
      <c r="P18" s="376"/>
      <c r="Q18" s="376"/>
      <c r="R18" s="376"/>
      <c r="S18" s="377"/>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387">
        <f>IF($BE$3="４週",SUM(W18:AX18),IF($BE$3="暦月",SUM(W18:BA18),""))</f>
        <v>160</v>
      </c>
      <c r="BC18" s="388"/>
      <c r="BD18" s="389">
        <f>IF($BE$3="４週",BB18/4,IF($BE$3="暦月",(BB18/($BE$8/7)),""))</f>
        <v>40</v>
      </c>
      <c r="BE18" s="388"/>
      <c r="BF18" s="384"/>
      <c r="BG18" s="385"/>
      <c r="BH18" s="385"/>
      <c r="BI18" s="385"/>
      <c r="BJ18" s="386"/>
    </row>
    <row r="19" spans="2:62" ht="20.25" customHeight="1" x14ac:dyDescent="0.55000000000000004">
      <c r="B19" s="360">
        <f>B17+1</f>
        <v>2</v>
      </c>
      <c r="C19" s="404" t="s">
        <v>101</v>
      </c>
      <c r="D19" s="400"/>
      <c r="E19" s="164"/>
      <c r="F19" s="165"/>
      <c r="G19" s="164"/>
      <c r="H19" s="165"/>
      <c r="I19" s="394" t="s">
        <v>89</v>
      </c>
      <c r="J19" s="395"/>
      <c r="K19" s="398" t="s">
        <v>105</v>
      </c>
      <c r="L19" s="399"/>
      <c r="M19" s="399"/>
      <c r="N19" s="400"/>
      <c r="O19" s="375" t="s">
        <v>144</v>
      </c>
      <c r="P19" s="376"/>
      <c r="Q19" s="376"/>
      <c r="R19" s="376"/>
      <c r="S19" s="377"/>
      <c r="T19" s="114" t="s">
        <v>18</v>
      </c>
      <c r="U19" s="115"/>
      <c r="V19" s="116"/>
      <c r="W19" s="104" t="s">
        <v>39</v>
      </c>
      <c r="X19" s="105" t="s">
        <v>238</v>
      </c>
      <c r="Y19" s="105"/>
      <c r="Z19" s="105"/>
      <c r="AA19" s="105" t="s">
        <v>238</v>
      </c>
      <c r="AB19" s="105" t="s">
        <v>39</v>
      </c>
      <c r="AC19" s="106" t="s">
        <v>238</v>
      </c>
      <c r="AD19" s="104" t="s">
        <v>39</v>
      </c>
      <c r="AE19" s="105" t="s">
        <v>238</v>
      </c>
      <c r="AF19" s="105"/>
      <c r="AG19" s="105" t="s">
        <v>238</v>
      </c>
      <c r="AH19" s="105" t="s">
        <v>238</v>
      </c>
      <c r="AI19" s="105" t="s">
        <v>39</v>
      </c>
      <c r="AJ19" s="106"/>
      <c r="AK19" s="104" t="s">
        <v>39</v>
      </c>
      <c r="AL19" s="105" t="s">
        <v>238</v>
      </c>
      <c r="AM19" s="105" t="s">
        <v>39</v>
      </c>
      <c r="AN19" s="105"/>
      <c r="AO19" s="105" t="s">
        <v>238</v>
      </c>
      <c r="AP19" s="105" t="s">
        <v>39</v>
      </c>
      <c r="AQ19" s="106"/>
      <c r="AR19" s="104" t="s">
        <v>39</v>
      </c>
      <c r="AS19" s="105" t="s">
        <v>238</v>
      </c>
      <c r="AT19" s="105"/>
      <c r="AU19" s="105"/>
      <c r="AV19" s="105" t="s">
        <v>238</v>
      </c>
      <c r="AW19" s="105" t="s">
        <v>39</v>
      </c>
      <c r="AX19" s="106" t="s">
        <v>238</v>
      </c>
      <c r="AY19" s="104"/>
      <c r="AZ19" s="105"/>
      <c r="BA19" s="107"/>
      <c r="BB19" s="390"/>
      <c r="BC19" s="391"/>
      <c r="BD19" s="392"/>
      <c r="BE19" s="393"/>
      <c r="BF19" s="381"/>
      <c r="BG19" s="382"/>
      <c r="BH19" s="382"/>
      <c r="BI19" s="382"/>
      <c r="BJ19" s="383"/>
    </row>
    <row r="20" spans="2:62" ht="20.25" customHeight="1" x14ac:dyDescent="0.55000000000000004">
      <c r="B20" s="361"/>
      <c r="C20" s="405"/>
      <c r="D20" s="403"/>
      <c r="E20" s="162"/>
      <c r="F20" s="163" t="str">
        <f>C19</f>
        <v>生活相談員</v>
      </c>
      <c r="G20" s="162"/>
      <c r="H20" s="163" t="str">
        <f>I19</f>
        <v>A</v>
      </c>
      <c r="I20" s="396"/>
      <c r="J20" s="397"/>
      <c r="K20" s="401"/>
      <c r="L20" s="402"/>
      <c r="M20" s="402"/>
      <c r="N20" s="403"/>
      <c r="O20" s="375"/>
      <c r="P20" s="376"/>
      <c r="Q20" s="376"/>
      <c r="R20" s="376"/>
      <c r="S20" s="377"/>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387">
        <f>IF($BE$3="４週",SUM(W20:AX20),IF($BE$3="暦月",SUM(W20:BA20),""))</f>
        <v>160</v>
      </c>
      <c r="BC20" s="388"/>
      <c r="BD20" s="389">
        <f>IF($BE$3="４週",BB20/4,IF($BE$3="暦月",(BB20/($BE$8/7)),""))</f>
        <v>40</v>
      </c>
      <c r="BE20" s="388"/>
      <c r="BF20" s="384"/>
      <c r="BG20" s="385"/>
      <c r="BH20" s="385"/>
      <c r="BI20" s="385"/>
      <c r="BJ20" s="386"/>
    </row>
    <row r="21" spans="2:62" ht="20.25" customHeight="1" x14ac:dyDescent="0.55000000000000004">
      <c r="B21" s="360">
        <f>B19+1</f>
        <v>3</v>
      </c>
      <c r="C21" s="404" t="s">
        <v>233</v>
      </c>
      <c r="D21" s="400"/>
      <c r="E21" s="162"/>
      <c r="F21" s="163"/>
      <c r="G21" s="162"/>
      <c r="H21" s="163"/>
      <c r="I21" s="394" t="s">
        <v>89</v>
      </c>
      <c r="J21" s="395"/>
      <c r="K21" s="398" t="s">
        <v>71</v>
      </c>
      <c r="L21" s="399"/>
      <c r="M21" s="399"/>
      <c r="N21" s="400"/>
      <c r="O21" s="375" t="s">
        <v>145</v>
      </c>
      <c r="P21" s="376"/>
      <c r="Q21" s="376"/>
      <c r="R21" s="376"/>
      <c r="S21" s="377"/>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390"/>
      <c r="BC21" s="391"/>
      <c r="BD21" s="392"/>
      <c r="BE21" s="393"/>
      <c r="BF21" s="381"/>
      <c r="BG21" s="382"/>
      <c r="BH21" s="382"/>
      <c r="BI21" s="382"/>
      <c r="BJ21" s="383"/>
    </row>
    <row r="22" spans="2:62" ht="20.25" customHeight="1" x14ac:dyDescent="0.55000000000000004">
      <c r="B22" s="361"/>
      <c r="C22" s="405"/>
      <c r="D22" s="403"/>
      <c r="E22" s="162"/>
      <c r="F22" s="163" t="str">
        <f>C21</f>
        <v>計画作成担当者</v>
      </c>
      <c r="G22" s="162"/>
      <c r="H22" s="163" t="str">
        <f>I21</f>
        <v>A</v>
      </c>
      <c r="I22" s="396"/>
      <c r="J22" s="397"/>
      <c r="K22" s="401"/>
      <c r="L22" s="402"/>
      <c r="M22" s="402"/>
      <c r="N22" s="403"/>
      <c r="O22" s="375"/>
      <c r="P22" s="376"/>
      <c r="Q22" s="376"/>
      <c r="R22" s="376"/>
      <c r="S22" s="377"/>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387">
        <f>IF($BE$3="４週",SUM(W22:AX22),IF($BE$3="暦月",SUM(W22:BA22),""))</f>
        <v>160</v>
      </c>
      <c r="BC22" s="388"/>
      <c r="BD22" s="389">
        <f>IF($BE$3="４週",BB22/4,IF($BE$3="暦月",(BB22/($BE$8/7)),""))</f>
        <v>40</v>
      </c>
      <c r="BE22" s="388"/>
      <c r="BF22" s="384"/>
      <c r="BG22" s="385"/>
      <c r="BH22" s="385"/>
      <c r="BI22" s="385"/>
      <c r="BJ22" s="386"/>
    </row>
    <row r="23" spans="2:62" ht="20.25" customHeight="1" x14ac:dyDescent="0.55000000000000004">
      <c r="B23" s="360">
        <f>B21+1</f>
        <v>4</v>
      </c>
      <c r="C23" s="404" t="s">
        <v>104</v>
      </c>
      <c r="D23" s="400"/>
      <c r="E23" s="162"/>
      <c r="F23" s="163"/>
      <c r="G23" s="162"/>
      <c r="H23" s="163"/>
      <c r="I23" s="394" t="s">
        <v>126</v>
      </c>
      <c r="J23" s="395"/>
      <c r="K23" s="398" t="s">
        <v>112</v>
      </c>
      <c r="L23" s="399"/>
      <c r="M23" s="399"/>
      <c r="N23" s="400"/>
      <c r="O23" s="375" t="s">
        <v>146</v>
      </c>
      <c r="P23" s="376"/>
      <c r="Q23" s="376"/>
      <c r="R23" s="376"/>
      <c r="S23" s="377"/>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390"/>
      <c r="BC23" s="391"/>
      <c r="BD23" s="392"/>
      <c r="BE23" s="393"/>
      <c r="BF23" s="381"/>
      <c r="BG23" s="382"/>
      <c r="BH23" s="382"/>
      <c r="BI23" s="382"/>
      <c r="BJ23" s="383"/>
    </row>
    <row r="24" spans="2:62" ht="20.25" customHeight="1" x14ac:dyDescent="0.55000000000000004">
      <c r="B24" s="361"/>
      <c r="C24" s="405"/>
      <c r="D24" s="403"/>
      <c r="E24" s="162"/>
      <c r="F24" s="163" t="str">
        <f>C23</f>
        <v>機能訓練指導員</v>
      </c>
      <c r="G24" s="162"/>
      <c r="H24" s="163" t="str">
        <f>I23</f>
        <v>B</v>
      </c>
      <c r="I24" s="396"/>
      <c r="J24" s="397"/>
      <c r="K24" s="401"/>
      <c r="L24" s="402"/>
      <c r="M24" s="402"/>
      <c r="N24" s="403"/>
      <c r="O24" s="375"/>
      <c r="P24" s="376"/>
      <c r="Q24" s="376"/>
      <c r="R24" s="376"/>
      <c r="S24" s="377"/>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387">
        <f>IF($BE$3="４週",SUM(W24:AX24),IF($BE$3="暦月",SUM(W24:BA24),""))</f>
        <v>80.000000000000014</v>
      </c>
      <c r="BC24" s="388"/>
      <c r="BD24" s="389">
        <f>IF($BE$3="４週",BB24/4,IF($BE$3="暦月",(BB24/($BE$8/7)),""))</f>
        <v>20.000000000000004</v>
      </c>
      <c r="BE24" s="388"/>
      <c r="BF24" s="384"/>
      <c r="BG24" s="385"/>
      <c r="BH24" s="385"/>
      <c r="BI24" s="385"/>
      <c r="BJ24" s="386"/>
    </row>
    <row r="25" spans="2:62" ht="20.25" customHeight="1" x14ac:dyDescent="0.55000000000000004">
      <c r="B25" s="360">
        <f>B23+1</f>
        <v>5</v>
      </c>
      <c r="C25" s="404" t="s">
        <v>102</v>
      </c>
      <c r="D25" s="400"/>
      <c r="E25" s="162"/>
      <c r="F25" s="163"/>
      <c r="G25" s="162"/>
      <c r="H25" s="163"/>
      <c r="I25" s="394" t="s">
        <v>89</v>
      </c>
      <c r="J25" s="395"/>
      <c r="K25" s="398" t="s">
        <v>107</v>
      </c>
      <c r="L25" s="399"/>
      <c r="M25" s="399"/>
      <c r="N25" s="400"/>
      <c r="O25" s="375" t="s">
        <v>147</v>
      </c>
      <c r="P25" s="376"/>
      <c r="Q25" s="376"/>
      <c r="R25" s="376"/>
      <c r="S25" s="377"/>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390"/>
      <c r="BC25" s="391"/>
      <c r="BD25" s="392"/>
      <c r="BE25" s="393"/>
      <c r="BF25" s="381"/>
      <c r="BG25" s="382"/>
      <c r="BH25" s="382"/>
      <c r="BI25" s="382"/>
      <c r="BJ25" s="383"/>
    </row>
    <row r="26" spans="2:62" ht="20.25" customHeight="1" x14ac:dyDescent="0.55000000000000004">
      <c r="B26" s="361"/>
      <c r="C26" s="405"/>
      <c r="D26" s="403"/>
      <c r="E26" s="162"/>
      <c r="F26" s="163" t="str">
        <f>C25</f>
        <v>看護職員</v>
      </c>
      <c r="G26" s="162"/>
      <c r="H26" s="163" t="str">
        <f>I25</f>
        <v>A</v>
      </c>
      <c r="I26" s="396"/>
      <c r="J26" s="397"/>
      <c r="K26" s="401"/>
      <c r="L26" s="402"/>
      <c r="M26" s="402"/>
      <c r="N26" s="403"/>
      <c r="O26" s="375"/>
      <c r="P26" s="376"/>
      <c r="Q26" s="376"/>
      <c r="R26" s="376"/>
      <c r="S26" s="377"/>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387">
        <f>IF($BE$3="４週",SUM(W26:AX26),IF($BE$3="暦月",SUM(W26:BA26),""))</f>
        <v>160</v>
      </c>
      <c r="BC26" s="388"/>
      <c r="BD26" s="389">
        <f>IF($BE$3="４週",BB26/4,IF($BE$3="暦月",(BB26/($BE$8/7)),""))</f>
        <v>40</v>
      </c>
      <c r="BE26" s="388"/>
      <c r="BF26" s="384"/>
      <c r="BG26" s="385"/>
      <c r="BH26" s="385"/>
      <c r="BI26" s="385"/>
      <c r="BJ26" s="386"/>
    </row>
    <row r="27" spans="2:62" ht="20.25" customHeight="1" x14ac:dyDescent="0.55000000000000004">
      <c r="B27" s="360">
        <f>B25+1</f>
        <v>6</v>
      </c>
      <c r="C27" s="404" t="s">
        <v>102</v>
      </c>
      <c r="D27" s="400"/>
      <c r="E27" s="162"/>
      <c r="F27" s="163"/>
      <c r="G27" s="162"/>
      <c r="H27" s="163"/>
      <c r="I27" s="394" t="s">
        <v>89</v>
      </c>
      <c r="J27" s="395"/>
      <c r="K27" s="398" t="s">
        <v>107</v>
      </c>
      <c r="L27" s="399"/>
      <c r="M27" s="399"/>
      <c r="N27" s="400"/>
      <c r="O27" s="375" t="s">
        <v>239</v>
      </c>
      <c r="P27" s="376"/>
      <c r="Q27" s="376"/>
      <c r="R27" s="376"/>
      <c r="S27" s="377"/>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390"/>
      <c r="BC27" s="391"/>
      <c r="BD27" s="392"/>
      <c r="BE27" s="393"/>
      <c r="BF27" s="381"/>
      <c r="BG27" s="382"/>
      <c r="BH27" s="382"/>
      <c r="BI27" s="382"/>
      <c r="BJ27" s="383"/>
    </row>
    <row r="28" spans="2:62" ht="20.25" customHeight="1" x14ac:dyDescent="0.55000000000000004">
      <c r="B28" s="361"/>
      <c r="C28" s="405"/>
      <c r="D28" s="403"/>
      <c r="E28" s="162"/>
      <c r="F28" s="163" t="str">
        <f>C27</f>
        <v>看護職員</v>
      </c>
      <c r="G28" s="162"/>
      <c r="H28" s="163" t="str">
        <f>I27</f>
        <v>A</v>
      </c>
      <c r="I28" s="396"/>
      <c r="J28" s="397"/>
      <c r="K28" s="401"/>
      <c r="L28" s="402"/>
      <c r="M28" s="402"/>
      <c r="N28" s="403"/>
      <c r="O28" s="375"/>
      <c r="P28" s="376"/>
      <c r="Q28" s="376"/>
      <c r="R28" s="376"/>
      <c r="S28" s="377"/>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387">
        <f>IF($BE$3="４週",SUM(W28:AX28),IF($BE$3="暦月",SUM(W28:BA28),""))</f>
        <v>160</v>
      </c>
      <c r="BC28" s="388"/>
      <c r="BD28" s="389">
        <f>IF($BE$3="４週",BB28/4,IF($BE$3="暦月",(BB28/($BE$8/7)),""))</f>
        <v>40</v>
      </c>
      <c r="BE28" s="388"/>
      <c r="BF28" s="384"/>
      <c r="BG28" s="385"/>
      <c r="BH28" s="385"/>
      <c r="BI28" s="385"/>
      <c r="BJ28" s="386"/>
    </row>
    <row r="29" spans="2:62" ht="20.25" customHeight="1" x14ac:dyDescent="0.55000000000000004">
      <c r="B29" s="360">
        <f>B27+1</f>
        <v>7</v>
      </c>
      <c r="C29" s="404" t="s">
        <v>102</v>
      </c>
      <c r="D29" s="400"/>
      <c r="E29" s="162"/>
      <c r="F29" s="163"/>
      <c r="G29" s="162"/>
      <c r="H29" s="163"/>
      <c r="I29" s="394" t="s">
        <v>126</v>
      </c>
      <c r="J29" s="395"/>
      <c r="K29" s="398" t="s">
        <v>107</v>
      </c>
      <c r="L29" s="399"/>
      <c r="M29" s="399"/>
      <c r="N29" s="400"/>
      <c r="O29" s="375" t="s">
        <v>146</v>
      </c>
      <c r="P29" s="376"/>
      <c r="Q29" s="376"/>
      <c r="R29" s="376"/>
      <c r="S29" s="377"/>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390"/>
      <c r="BC29" s="391"/>
      <c r="BD29" s="392"/>
      <c r="BE29" s="393"/>
      <c r="BF29" s="381"/>
      <c r="BG29" s="382"/>
      <c r="BH29" s="382"/>
      <c r="BI29" s="382"/>
      <c r="BJ29" s="383"/>
    </row>
    <row r="30" spans="2:62" ht="20.25" customHeight="1" x14ac:dyDescent="0.55000000000000004">
      <c r="B30" s="361"/>
      <c r="C30" s="405"/>
      <c r="D30" s="403"/>
      <c r="E30" s="162"/>
      <c r="F30" s="163" t="str">
        <f>C29</f>
        <v>看護職員</v>
      </c>
      <c r="G30" s="162"/>
      <c r="H30" s="163" t="str">
        <f>I29</f>
        <v>B</v>
      </c>
      <c r="I30" s="396"/>
      <c r="J30" s="397"/>
      <c r="K30" s="401"/>
      <c r="L30" s="402"/>
      <c r="M30" s="402"/>
      <c r="N30" s="403"/>
      <c r="O30" s="375"/>
      <c r="P30" s="376"/>
      <c r="Q30" s="376"/>
      <c r="R30" s="376"/>
      <c r="S30" s="377"/>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387">
        <f>IF($BE$3="４週",SUM(W30:AX30),IF($BE$3="暦月",SUM(W30:BA30),""))</f>
        <v>79.999999999999986</v>
      </c>
      <c r="BC30" s="388"/>
      <c r="BD30" s="389">
        <f>IF($BE$3="４週",BB30/4,IF($BE$3="暦月",(BB30/($BE$8/7)),""))</f>
        <v>19.999999999999996</v>
      </c>
      <c r="BE30" s="388"/>
      <c r="BF30" s="384"/>
      <c r="BG30" s="385"/>
      <c r="BH30" s="385"/>
      <c r="BI30" s="385"/>
      <c r="BJ30" s="386"/>
    </row>
    <row r="31" spans="2:62" ht="20.25" customHeight="1" x14ac:dyDescent="0.55000000000000004">
      <c r="B31" s="360">
        <f>B29+1</f>
        <v>8</v>
      </c>
      <c r="C31" s="404" t="s">
        <v>102</v>
      </c>
      <c r="D31" s="400"/>
      <c r="E31" s="162"/>
      <c r="F31" s="163"/>
      <c r="G31" s="162"/>
      <c r="H31" s="163"/>
      <c r="I31" s="394" t="s">
        <v>89</v>
      </c>
      <c r="J31" s="395"/>
      <c r="K31" s="398" t="s">
        <v>107</v>
      </c>
      <c r="L31" s="399"/>
      <c r="M31" s="399"/>
      <c r="N31" s="400"/>
      <c r="O31" s="375" t="s">
        <v>240</v>
      </c>
      <c r="P31" s="376"/>
      <c r="Q31" s="376"/>
      <c r="R31" s="376"/>
      <c r="S31" s="377"/>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390"/>
      <c r="BC31" s="391"/>
      <c r="BD31" s="392"/>
      <c r="BE31" s="393"/>
      <c r="BF31" s="381"/>
      <c r="BG31" s="382"/>
      <c r="BH31" s="382"/>
      <c r="BI31" s="382"/>
      <c r="BJ31" s="383"/>
    </row>
    <row r="32" spans="2:62" ht="20.25" customHeight="1" x14ac:dyDescent="0.55000000000000004">
      <c r="B32" s="361"/>
      <c r="C32" s="405"/>
      <c r="D32" s="403"/>
      <c r="E32" s="162"/>
      <c r="F32" s="163" t="str">
        <f>C31</f>
        <v>看護職員</v>
      </c>
      <c r="G32" s="162"/>
      <c r="H32" s="163" t="str">
        <f>I31</f>
        <v>A</v>
      </c>
      <c r="I32" s="396"/>
      <c r="J32" s="397"/>
      <c r="K32" s="401"/>
      <c r="L32" s="402"/>
      <c r="M32" s="402"/>
      <c r="N32" s="403"/>
      <c r="O32" s="375"/>
      <c r="P32" s="376"/>
      <c r="Q32" s="376"/>
      <c r="R32" s="376"/>
      <c r="S32" s="377"/>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387">
        <f>IF($BE$3="４週",SUM(W32:AX32),IF($BE$3="暦月",SUM(W32:BA32),""))</f>
        <v>160</v>
      </c>
      <c r="BC32" s="388"/>
      <c r="BD32" s="389">
        <f>IF($BE$3="４週",BB32/4,IF($BE$3="暦月",(BB32/($BE$8/7)),""))</f>
        <v>40</v>
      </c>
      <c r="BE32" s="388"/>
      <c r="BF32" s="384"/>
      <c r="BG32" s="385"/>
      <c r="BH32" s="385"/>
      <c r="BI32" s="385"/>
      <c r="BJ32" s="386"/>
    </row>
    <row r="33" spans="2:62" ht="20.25" customHeight="1" x14ac:dyDescent="0.55000000000000004">
      <c r="B33" s="360">
        <f>B31+1</f>
        <v>9</v>
      </c>
      <c r="C33" s="404" t="s">
        <v>103</v>
      </c>
      <c r="D33" s="400"/>
      <c r="E33" s="162"/>
      <c r="F33" s="163"/>
      <c r="G33" s="162"/>
      <c r="H33" s="163"/>
      <c r="I33" s="394" t="s">
        <v>89</v>
      </c>
      <c r="J33" s="395"/>
      <c r="K33" s="398" t="s">
        <v>19</v>
      </c>
      <c r="L33" s="399"/>
      <c r="M33" s="399"/>
      <c r="N33" s="400"/>
      <c r="O33" s="375" t="s">
        <v>148</v>
      </c>
      <c r="P33" s="376"/>
      <c r="Q33" s="376"/>
      <c r="R33" s="376"/>
      <c r="S33" s="377"/>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390"/>
      <c r="BC33" s="391"/>
      <c r="BD33" s="392"/>
      <c r="BE33" s="393"/>
      <c r="BF33" s="381"/>
      <c r="BG33" s="382"/>
      <c r="BH33" s="382"/>
      <c r="BI33" s="382"/>
      <c r="BJ33" s="383"/>
    </row>
    <row r="34" spans="2:62" ht="20.25" customHeight="1" x14ac:dyDescent="0.55000000000000004">
      <c r="B34" s="361"/>
      <c r="C34" s="405"/>
      <c r="D34" s="403"/>
      <c r="E34" s="162"/>
      <c r="F34" s="163" t="str">
        <f>C33</f>
        <v>介護職員</v>
      </c>
      <c r="G34" s="162"/>
      <c r="H34" s="163" t="str">
        <f>I33</f>
        <v>A</v>
      </c>
      <c r="I34" s="396"/>
      <c r="J34" s="397"/>
      <c r="K34" s="401"/>
      <c r="L34" s="402"/>
      <c r="M34" s="402"/>
      <c r="N34" s="403"/>
      <c r="O34" s="375"/>
      <c r="P34" s="376"/>
      <c r="Q34" s="376"/>
      <c r="R34" s="376"/>
      <c r="S34" s="377"/>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387">
        <f>IF($BE$3="４週",SUM(W34:AX34),IF($BE$3="暦月",SUM(W34:BA34),""))</f>
        <v>160</v>
      </c>
      <c r="BC34" s="388"/>
      <c r="BD34" s="389">
        <f>IF($BE$3="４週",BB34/4,IF($BE$3="暦月",(BB34/($BE$8/7)),""))</f>
        <v>40</v>
      </c>
      <c r="BE34" s="388"/>
      <c r="BF34" s="384"/>
      <c r="BG34" s="385"/>
      <c r="BH34" s="385"/>
      <c r="BI34" s="385"/>
      <c r="BJ34" s="386"/>
    </row>
    <row r="35" spans="2:62" ht="20.25" customHeight="1" x14ac:dyDescent="0.55000000000000004">
      <c r="B35" s="360">
        <f>B33+1</f>
        <v>10</v>
      </c>
      <c r="C35" s="404" t="s">
        <v>103</v>
      </c>
      <c r="D35" s="400"/>
      <c r="E35" s="162"/>
      <c r="F35" s="163"/>
      <c r="G35" s="162"/>
      <c r="H35" s="163"/>
      <c r="I35" s="394" t="s">
        <v>89</v>
      </c>
      <c r="J35" s="395"/>
      <c r="K35" s="398" t="s">
        <v>19</v>
      </c>
      <c r="L35" s="399"/>
      <c r="M35" s="399"/>
      <c r="N35" s="400"/>
      <c r="O35" s="375" t="s">
        <v>149</v>
      </c>
      <c r="P35" s="376"/>
      <c r="Q35" s="376"/>
      <c r="R35" s="376"/>
      <c r="S35" s="377"/>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390"/>
      <c r="BC35" s="391"/>
      <c r="BD35" s="392"/>
      <c r="BE35" s="393"/>
      <c r="BF35" s="381"/>
      <c r="BG35" s="382"/>
      <c r="BH35" s="382"/>
      <c r="BI35" s="382"/>
      <c r="BJ35" s="383"/>
    </row>
    <row r="36" spans="2:62" ht="20.25" customHeight="1" x14ac:dyDescent="0.55000000000000004">
      <c r="B36" s="361"/>
      <c r="C36" s="405"/>
      <c r="D36" s="403"/>
      <c r="E36" s="162"/>
      <c r="F36" s="163" t="str">
        <f>C35</f>
        <v>介護職員</v>
      </c>
      <c r="G36" s="162"/>
      <c r="H36" s="163" t="str">
        <f>I35</f>
        <v>A</v>
      </c>
      <c r="I36" s="396"/>
      <c r="J36" s="397"/>
      <c r="K36" s="401"/>
      <c r="L36" s="402"/>
      <c r="M36" s="402"/>
      <c r="N36" s="403"/>
      <c r="O36" s="375"/>
      <c r="P36" s="376"/>
      <c r="Q36" s="376"/>
      <c r="R36" s="376"/>
      <c r="S36" s="377"/>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387">
        <f>IF($BE$3="４週",SUM(W36:AX36),IF($BE$3="暦月",SUM(W36:BA36),""))</f>
        <v>160</v>
      </c>
      <c r="BC36" s="388"/>
      <c r="BD36" s="389">
        <f>IF($BE$3="４週",BB36/4,IF($BE$3="暦月",(BB36/($BE$8/7)),""))</f>
        <v>40</v>
      </c>
      <c r="BE36" s="388"/>
      <c r="BF36" s="384"/>
      <c r="BG36" s="385"/>
      <c r="BH36" s="385"/>
      <c r="BI36" s="385"/>
      <c r="BJ36" s="386"/>
    </row>
    <row r="37" spans="2:62" ht="20.25" customHeight="1" x14ac:dyDescent="0.55000000000000004">
      <c r="B37" s="360">
        <f>B35+1</f>
        <v>11</v>
      </c>
      <c r="C37" s="404" t="s">
        <v>103</v>
      </c>
      <c r="D37" s="400"/>
      <c r="E37" s="162"/>
      <c r="F37" s="163"/>
      <c r="G37" s="162"/>
      <c r="H37" s="163"/>
      <c r="I37" s="394" t="s">
        <v>89</v>
      </c>
      <c r="J37" s="395"/>
      <c r="K37" s="398" t="s">
        <v>90</v>
      </c>
      <c r="L37" s="399"/>
      <c r="M37" s="399"/>
      <c r="N37" s="400"/>
      <c r="O37" s="375" t="s">
        <v>150</v>
      </c>
      <c r="P37" s="376"/>
      <c r="Q37" s="376"/>
      <c r="R37" s="376"/>
      <c r="S37" s="377"/>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390"/>
      <c r="BC37" s="391"/>
      <c r="BD37" s="392"/>
      <c r="BE37" s="393"/>
      <c r="BF37" s="381"/>
      <c r="BG37" s="382"/>
      <c r="BH37" s="382"/>
      <c r="BI37" s="382"/>
      <c r="BJ37" s="383"/>
    </row>
    <row r="38" spans="2:62" ht="20.25" customHeight="1" x14ac:dyDescent="0.55000000000000004">
      <c r="B38" s="361"/>
      <c r="C38" s="405"/>
      <c r="D38" s="403"/>
      <c r="E38" s="162"/>
      <c r="F38" s="163" t="str">
        <f>C37</f>
        <v>介護職員</v>
      </c>
      <c r="G38" s="162"/>
      <c r="H38" s="163" t="str">
        <f>I37</f>
        <v>A</v>
      </c>
      <c r="I38" s="396"/>
      <c r="J38" s="397"/>
      <c r="K38" s="401"/>
      <c r="L38" s="402"/>
      <c r="M38" s="402"/>
      <c r="N38" s="403"/>
      <c r="O38" s="375"/>
      <c r="P38" s="376"/>
      <c r="Q38" s="376"/>
      <c r="R38" s="376"/>
      <c r="S38" s="377"/>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387">
        <f>IF($BE$3="４週",SUM(W38:AX38),IF($BE$3="暦月",SUM(W38:BA38),""))</f>
        <v>160</v>
      </c>
      <c r="BC38" s="388"/>
      <c r="BD38" s="389">
        <f>IF($BE$3="４週",BB38/4,IF($BE$3="暦月",(BB38/($BE$8/7)),""))</f>
        <v>40</v>
      </c>
      <c r="BE38" s="388"/>
      <c r="BF38" s="384"/>
      <c r="BG38" s="385"/>
      <c r="BH38" s="385"/>
      <c r="BI38" s="385"/>
      <c r="BJ38" s="386"/>
    </row>
    <row r="39" spans="2:62" ht="20.25" customHeight="1" x14ac:dyDescent="0.55000000000000004">
      <c r="B39" s="360">
        <f>B37+1</f>
        <v>12</v>
      </c>
      <c r="C39" s="404" t="s">
        <v>103</v>
      </c>
      <c r="D39" s="400"/>
      <c r="E39" s="162"/>
      <c r="F39" s="163"/>
      <c r="G39" s="162"/>
      <c r="H39" s="163"/>
      <c r="I39" s="394" t="s">
        <v>89</v>
      </c>
      <c r="J39" s="395"/>
      <c r="K39" s="398" t="s">
        <v>90</v>
      </c>
      <c r="L39" s="399"/>
      <c r="M39" s="399"/>
      <c r="N39" s="400"/>
      <c r="O39" s="375" t="s">
        <v>151</v>
      </c>
      <c r="P39" s="376"/>
      <c r="Q39" s="376"/>
      <c r="R39" s="376"/>
      <c r="S39" s="377"/>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390"/>
      <c r="BC39" s="391"/>
      <c r="BD39" s="392"/>
      <c r="BE39" s="393"/>
      <c r="BF39" s="381"/>
      <c r="BG39" s="382"/>
      <c r="BH39" s="382"/>
      <c r="BI39" s="382"/>
      <c r="BJ39" s="383"/>
    </row>
    <row r="40" spans="2:62" ht="20.25" customHeight="1" x14ac:dyDescent="0.55000000000000004">
      <c r="B40" s="361"/>
      <c r="C40" s="405"/>
      <c r="D40" s="403"/>
      <c r="E40" s="162"/>
      <c r="F40" s="163" t="str">
        <f>C39</f>
        <v>介護職員</v>
      </c>
      <c r="G40" s="162"/>
      <c r="H40" s="163" t="str">
        <f>I39</f>
        <v>A</v>
      </c>
      <c r="I40" s="396"/>
      <c r="J40" s="397"/>
      <c r="K40" s="401"/>
      <c r="L40" s="402"/>
      <c r="M40" s="402"/>
      <c r="N40" s="403"/>
      <c r="O40" s="375"/>
      <c r="P40" s="376"/>
      <c r="Q40" s="376"/>
      <c r="R40" s="376"/>
      <c r="S40" s="377"/>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387">
        <f>IF($BE$3="４週",SUM(W40:AX40),IF($BE$3="暦月",SUM(W40:BA40),""))</f>
        <v>160</v>
      </c>
      <c r="BC40" s="388"/>
      <c r="BD40" s="389">
        <f>IF($BE$3="４週",BB40/4,IF($BE$3="暦月",(BB40/($BE$8/7)),""))</f>
        <v>40</v>
      </c>
      <c r="BE40" s="388"/>
      <c r="BF40" s="384"/>
      <c r="BG40" s="385"/>
      <c r="BH40" s="385"/>
      <c r="BI40" s="385"/>
      <c r="BJ40" s="386"/>
    </row>
    <row r="41" spans="2:62" ht="20.25" customHeight="1" x14ac:dyDescent="0.55000000000000004">
      <c r="B41" s="360">
        <f>B39+1</f>
        <v>13</v>
      </c>
      <c r="C41" s="404" t="s">
        <v>103</v>
      </c>
      <c r="D41" s="400"/>
      <c r="E41" s="162"/>
      <c r="F41" s="163"/>
      <c r="G41" s="162"/>
      <c r="H41" s="163"/>
      <c r="I41" s="394" t="s">
        <v>89</v>
      </c>
      <c r="J41" s="395"/>
      <c r="K41" s="398" t="s">
        <v>90</v>
      </c>
      <c r="L41" s="399"/>
      <c r="M41" s="399"/>
      <c r="N41" s="400"/>
      <c r="O41" s="375" t="s">
        <v>152</v>
      </c>
      <c r="P41" s="376"/>
      <c r="Q41" s="376"/>
      <c r="R41" s="376"/>
      <c r="S41" s="377"/>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263</v>
      </c>
      <c r="AW41" s="105"/>
      <c r="AX41" s="106" t="s">
        <v>204</v>
      </c>
      <c r="AY41" s="104"/>
      <c r="AZ41" s="105"/>
      <c r="BA41" s="107"/>
      <c r="BB41" s="390"/>
      <c r="BC41" s="391"/>
      <c r="BD41" s="392"/>
      <c r="BE41" s="393"/>
      <c r="BF41" s="381"/>
      <c r="BG41" s="382"/>
      <c r="BH41" s="382"/>
      <c r="BI41" s="382"/>
      <c r="BJ41" s="383"/>
    </row>
    <row r="42" spans="2:62" ht="20.25" customHeight="1" x14ac:dyDescent="0.55000000000000004">
      <c r="B42" s="361"/>
      <c r="C42" s="405"/>
      <c r="D42" s="403"/>
      <c r="E42" s="162"/>
      <c r="F42" s="163" t="str">
        <f>C41</f>
        <v>介護職員</v>
      </c>
      <c r="G42" s="162"/>
      <c r="H42" s="163" t="str">
        <f>I41</f>
        <v>A</v>
      </c>
      <c r="I42" s="396"/>
      <c r="J42" s="397"/>
      <c r="K42" s="401"/>
      <c r="L42" s="402"/>
      <c r="M42" s="402"/>
      <c r="N42" s="403"/>
      <c r="O42" s="375"/>
      <c r="P42" s="376"/>
      <c r="Q42" s="376"/>
      <c r="R42" s="376"/>
      <c r="S42" s="377"/>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387">
        <f>IF($BE$3="４週",SUM(W42:AX42),IF($BE$3="暦月",SUM(W42:BA42),""))</f>
        <v>160</v>
      </c>
      <c r="BC42" s="388"/>
      <c r="BD42" s="389">
        <f>IF($BE$3="４週",BB42/4,IF($BE$3="暦月",(BB42/($BE$8/7)),""))</f>
        <v>40</v>
      </c>
      <c r="BE42" s="388"/>
      <c r="BF42" s="384"/>
      <c r="BG42" s="385"/>
      <c r="BH42" s="385"/>
      <c r="BI42" s="385"/>
      <c r="BJ42" s="386"/>
    </row>
    <row r="43" spans="2:62" ht="20.25" customHeight="1" x14ac:dyDescent="0.55000000000000004">
      <c r="B43" s="360">
        <f>B41+1</f>
        <v>14</v>
      </c>
      <c r="C43" s="404" t="s">
        <v>103</v>
      </c>
      <c r="D43" s="400"/>
      <c r="E43" s="162"/>
      <c r="F43" s="163"/>
      <c r="G43" s="162"/>
      <c r="H43" s="163"/>
      <c r="I43" s="394" t="s">
        <v>100</v>
      </c>
      <c r="J43" s="395"/>
      <c r="K43" s="398" t="s">
        <v>90</v>
      </c>
      <c r="L43" s="399"/>
      <c r="M43" s="399"/>
      <c r="N43" s="400"/>
      <c r="O43" s="375" t="s">
        <v>153</v>
      </c>
      <c r="P43" s="376"/>
      <c r="Q43" s="376"/>
      <c r="R43" s="376"/>
      <c r="S43" s="377"/>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390"/>
      <c r="BC43" s="391"/>
      <c r="BD43" s="392"/>
      <c r="BE43" s="393"/>
      <c r="BF43" s="381"/>
      <c r="BG43" s="382"/>
      <c r="BH43" s="382"/>
      <c r="BI43" s="382"/>
      <c r="BJ43" s="383"/>
    </row>
    <row r="44" spans="2:62" ht="20.25" customHeight="1" x14ac:dyDescent="0.55000000000000004">
      <c r="B44" s="361"/>
      <c r="C44" s="405"/>
      <c r="D44" s="403"/>
      <c r="E44" s="162"/>
      <c r="F44" s="163" t="str">
        <f>C43</f>
        <v>介護職員</v>
      </c>
      <c r="G44" s="162"/>
      <c r="H44" s="163" t="str">
        <f>I43</f>
        <v>C</v>
      </c>
      <c r="I44" s="396"/>
      <c r="J44" s="397"/>
      <c r="K44" s="401"/>
      <c r="L44" s="402"/>
      <c r="M44" s="402"/>
      <c r="N44" s="403"/>
      <c r="O44" s="375"/>
      <c r="P44" s="376"/>
      <c r="Q44" s="376"/>
      <c r="R44" s="376"/>
      <c r="S44" s="377"/>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387">
        <f>IF($BE$3="４週",SUM(W44:AX44),IF($BE$3="暦月",SUM(W44:BA44),""))</f>
        <v>128</v>
      </c>
      <c r="BC44" s="388"/>
      <c r="BD44" s="389">
        <f>IF($BE$3="４週",BB44/4,IF($BE$3="暦月",(BB44/($BE$8/7)),""))</f>
        <v>32</v>
      </c>
      <c r="BE44" s="388"/>
      <c r="BF44" s="384"/>
      <c r="BG44" s="385"/>
      <c r="BH44" s="385"/>
      <c r="BI44" s="385"/>
      <c r="BJ44" s="386"/>
    </row>
    <row r="45" spans="2:62" ht="20.25" customHeight="1" x14ac:dyDescent="0.55000000000000004">
      <c r="B45" s="360">
        <f>B43+1</f>
        <v>15</v>
      </c>
      <c r="C45" s="404" t="s">
        <v>103</v>
      </c>
      <c r="D45" s="400"/>
      <c r="E45" s="162"/>
      <c r="F45" s="163"/>
      <c r="G45" s="162"/>
      <c r="H45" s="163"/>
      <c r="I45" s="394" t="s">
        <v>89</v>
      </c>
      <c r="J45" s="395"/>
      <c r="K45" s="398" t="s">
        <v>19</v>
      </c>
      <c r="L45" s="399"/>
      <c r="M45" s="399"/>
      <c r="N45" s="400"/>
      <c r="O45" s="375" t="s">
        <v>154</v>
      </c>
      <c r="P45" s="376"/>
      <c r="Q45" s="376"/>
      <c r="R45" s="376"/>
      <c r="S45" s="377"/>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390"/>
      <c r="BC45" s="391"/>
      <c r="BD45" s="392"/>
      <c r="BE45" s="393"/>
      <c r="BF45" s="381"/>
      <c r="BG45" s="382"/>
      <c r="BH45" s="382"/>
      <c r="BI45" s="382"/>
      <c r="BJ45" s="383"/>
    </row>
    <row r="46" spans="2:62" ht="20.25" customHeight="1" x14ac:dyDescent="0.55000000000000004">
      <c r="B46" s="361"/>
      <c r="C46" s="405"/>
      <c r="D46" s="403"/>
      <c r="E46" s="162"/>
      <c r="F46" s="163" t="str">
        <f>C45</f>
        <v>介護職員</v>
      </c>
      <c r="G46" s="162"/>
      <c r="H46" s="163" t="str">
        <f>I45</f>
        <v>A</v>
      </c>
      <c r="I46" s="396"/>
      <c r="J46" s="397"/>
      <c r="K46" s="401"/>
      <c r="L46" s="402"/>
      <c r="M46" s="402"/>
      <c r="N46" s="403"/>
      <c r="O46" s="375"/>
      <c r="P46" s="376"/>
      <c r="Q46" s="376"/>
      <c r="R46" s="376"/>
      <c r="S46" s="377"/>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387">
        <f>IF($BE$3="４週",SUM(W46:AX46),IF($BE$3="暦月",SUM(W46:BA46),""))</f>
        <v>160</v>
      </c>
      <c r="BC46" s="388"/>
      <c r="BD46" s="389">
        <f>IF($BE$3="４週",BB46/4,IF($BE$3="暦月",(BB46/($BE$8/7)),""))</f>
        <v>40</v>
      </c>
      <c r="BE46" s="388"/>
      <c r="BF46" s="384"/>
      <c r="BG46" s="385"/>
      <c r="BH46" s="385"/>
      <c r="BI46" s="385"/>
      <c r="BJ46" s="386"/>
    </row>
    <row r="47" spans="2:62" ht="20.25" customHeight="1" x14ac:dyDescent="0.55000000000000004">
      <c r="B47" s="360">
        <f>B45+1</f>
        <v>16</v>
      </c>
      <c r="C47" s="404" t="s">
        <v>103</v>
      </c>
      <c r="D47" s="400"/>
      <c r="E47" s="162"/>
      <c r="F47" s="163"/>
      <c r="G47" s="162"/>
      <c r="H47" s="163"/>
      <c r="I47" s="394" t="s">
        <v>89</v>
      </c>
      <c r="J47" s="395"/>
      <c r="K47" s="398" t="s">
        <v>90</v>
      </c>
      <c r="L47" s="399"/>
      <c r="M47" s="399"/>
      <c r="N47" s="400"/>
      <c r="O47" s="375" t="s">
        <v>155</v>
      </c>
      <c r="P47" s="376"/>
      <c r="Q47" s="376"/>
      <c r="R47" s="376"/>
      <c r="S47" s="377"/>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390"/>
      <c r="BC47" s="391"/>
      <c r="BD47" s="392"/>
      <c r="BE47" s="393"/>
      <c r="BF47" s="381"/>
      <c r="BG47" s="382"/>
      <c r="BH47" s="382"/>
      <c r="BI47" s="382"/>
      <c r="BJ47" s="383"/>
    </row>
    <row r="48" spans="2:62" ht="20.25" customHeight="1" x14ac:dyDescent="0.55000000000000004">
      <c r="B48" s="361"/>
      <c r="C48" s="405"/>
      <c r="D48" s="403"/>
      <c r="E48" s="162"/>
      <c r="F48" s="163" t="str">
        <f>C47</f>
        <v>介護職員</v>
      </c>
      <c r="G48" s="162"/>
      <c r="H48" s="163" t="str">
        <f>I47</f>
        <v>A</v>
      </c>
      <c r="I48" s="396"/>
      <c r="J48" s="397"/>
      <c r="K48" s="401"/>
      <c r="L48" s="402"/>
      <c r="M48" s="402"/>
      <c r="N48" s="403"/>
      <c r="O48" s="375"/>
      <c r="P48" s="376"/>
      <c r="Q48" s="376"/>
      <c r="R48" s="376"/>
      <c r="S48" s="377"/>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387">
        <f>IF($BE$3="４週",SUM(W48:AX48),IF($BE$3="暦月",SUM(W48:BA48),""))</f>
        <v>160</v>
      </c>
      <c r="BC48" s="388"/>
      <c r="BD48" s="389">
        <f>IF($BE$3="４週",BB48/4,IF($BE$3="暦月",(BB48/($BE$8/7)),""))</f>
        <v>40</v>
      </c>
      <c r="BE48" s="388"/>
      <c r="BF48" s="384"/>
      <c r="BG48" s="385"/>
      <c r="BH48" s="385"/>
      <c r="BI48" s="385"/>
      <c r="BJ48" s="386"/>
    </row>
    <row r="49" spans="2:62" ht="20.25" customHeight="1" x14ac:dyDescent="0.55000000000000004">
      <c r="B49" s="360">
        <f>B47+1</f>
        <v>17</v>
      </c>
      <c r="C49" s="404" t="s">
        <v>103</v>
      </c>
      <c r="D49" s="400"/>
      <c r="E49" s="162"/>
      <c r="F49" s="163"/>
      <c r="G49" s="162"/>
      <c r="H49" s="163"/>
      <c r="I49" s="394" t="s">
        <v>89</v>
      </c>
      <c r="J49" s="395"/>
      <c r="K49" s="398" t="s">
        <v>90</v>
      </c>
      <c r="L49" s="399"/>
      <c r="M49" s="399"/>
      <c r="N49" s="400"/>
      <c r="O49" s="375" t="s">
        <v>156</v>
      </c>
      <c r="P49" s="376"/>
      <c r="Q49" s="376"/>
      <c r="R49" s="376"/>
      <c r="S49" s="377"/>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390"/>
      <c r="BC49" s="391"/>
      <c r="BD49" s="392"/>
      <c r="BE49" s="393"/>
      <c r="BF49" s="381"/>
      <c r="BG49" s="382"/>
      <c r="BH49" s="382"/>
      <c r="BI49" s="382"/>
      <c r="BJ49" s="383"/>
    </row>
    <row r="50" spans="2:62" ht="20.25" customHeight="1" x14ac:dyDescent="0.55000000000000004">
      <c r="B50" s="361"/>
      <c r="C50" s="405"/>
      <c r="D50" s="403"/>
      <c r="E50" s="162"/>
      <c r="F50" s="163" t="str">
        <f>C49</f>
        <v>介護職員</v>
      </c>
      <c r="G50" s="162"/>
      <c r="H50" s="163" t="str">
        <f>I49</f>
        <v>A</v>
      </c>
      <c r="I50" s="396"/>
      <c r="J50" s="397"/>
      <c r="K50" s="401"/>
      <c r="L50" s="402"/>
      <c r="M50" s="402"/>
      <c r="N50" s="403"/>
      <c r="O50" s="375"/>
      <c r="P50" s="376"/>
      <c r="Q50" s="376"/>
      <c r="R50" s="376"/>
      <c r="S50" s="377"/>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387">
        <f>IF($BE$3="４週",SUM(W50:AX50),IF($BE$3="暦月",SUM(W50:BA50),""))</f>
        <v>160</v>
      </c>
      <c r="BC50" s="388"/>
      <c r="BD50" s="389">
        <f>IF($BE$3="４週",BB50/4,IF($BE$3="暦月",(BB50/($BE$8/7)),""))</f>
        <v>40</v>
      </c>
      <c r="BE50" s="388"/>
      <c r="BF50" s="384"/>
      <c r="BG50" s="385"/>
      <c r="BH50" s="385"/>
      <c r="BI50" s="385"/>
      <c r="BJ50" s="386"/>
    </row>
    <row r="51" spans="2:62" ht="20.25" customHeight="1" x14ac:dyDescent="0.55000000000000004">
      <c r="B51" s="360">
        <f>B49+1</f>
        <v>18</v>
      </c>
      <c r="C51" s="404" t="s">
        <v>103</v>
      </c>
      <c r="D51" s="400"/>
      <c r="E51" s="162"/>
      <c r="F51" s="163"/>
      <c r="G51" s="162"/>
      <c r="H51" s="163"/>
      <c r="I51" s="394" t="s">
        <v>89</v>
      </c>
      <c r="J51" s="395"/>
      <c r="K51" s="398" t="s">
        <v>90</v>
      </c>
      <c r="L51" s="399"/>
      <c r="M51" s="399"/>
      <c r="N51" s="400"/>
      <c r="O51" s="375" t="s">
        <v>157</v>
      </c>
      <c r="P51" s="376"/>
      <c r="Q51" s="376"/>
      <c r="R51" s="376"/>
      <c r="S51" s="377"/>
      <c r="T51" s="184" t="s">
        <v>18</v>
      </c>
      <c r="U51" s="117"/>
      <c r="V51" s="118"/>
      <c r="W51" s="104" t="s">
        <v>264</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390"/>
      <c r="BC51" s="391"/>
      <c r="BD51" s="392"/>
      <c r="BE51" s="393"/>
      <c r="BF51" s="381"/>
      <c r="BG51" s="382"/>
      <c r="BH51" s="382"/>
      <c r="BI51" s="382"/>
      <c r="BJ51" s="383"/>
    </row>
    <row r="52" spans="2:62" ht="20.25" customHeight="1" x14ac:dyDescent="0.55000000000000004">
      <c r="B52" s="361"/>
      <c r="C52" s="405"/>
      <c r="D52" s="403"/>
      <c r="E52" s="162"/>
      <c r="F52" s="163" t="str">
        <f>C51</f>
        <v>介護職員</v>
      </c>
      <c r="G52" s="162"/>
      <c r="H52" s="163" t="str">
        <f>I51</f>
        <v>A</v>
      </c>
      <c r="I52" s="396"/>
      <c r="J52" s="397"/>
      <c r="K52" s="401"/>
      <c r="L52" s="402"/>
      <c r="M52" s="402"/>
      <c r="N52" s="403"/>
      <c r="O52" s="375"/>
      <c r="P52" s="376"/>
      <c r="Q52" s="376"/>
      <c r="R52" s="376"/>
      <c r="S52" s="377"/>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387">
        <f>IF($BE$3="４週",SUM(W52:AX52),IF($BE$3="暦月",SUM(W52:BA52),""))</f>
        <v>160</v>
      </c>
      <c r="BC52" s="388"/>
      <c r="BD52" s="389">
        <f>IF($BE$3="４週",BB52/4,IF($BE$3="暦月",(BB52/($BE$8/7)),""))</f>
        <v>40</v>
      </c>
      <c r="BE52" s="388"/>
      <c r="BF52" s="384"/>
      <c r="BG52" s="385"/>
      <c r="BH52" s="385"/>
      <c r="BI52" s="385"/>
      <c r="BJ52" s="386"/>
    </row>
    <row r="53" spans="2:62" ht="20.25" customHeight="1" x14ac:dyDescent="0.55000000000000004">
      <c r="B53" s="360">
        <f>B51+1</f>
        <v>19</v>
      </c>
      <c r="C53" s="404" t="s">
        <v>103</v>
      </c>
      <c r="D53" s="400"/>
      <c r="E53" s="164"/>
      <c r="F53" s="165"/>
      <c r="G53" s="164"/>
      <c r="H53" s="165"/>
      <c r="I53" s="394" t="s">
        <v>100</v>
      </c>
      <c r="J53" s="395"/>
      <c r="K53" s="398" t="s">
        <v>90</v>
      </c>
      <c r="L53" s="399"/>
      <c r="M53" s="399"/>
      <c r="N53" s="400"/>
      <c r="O53" s="375" t="s">
        <v>158</v>
      </c>
      <c r="P53" s="376"/>
      <c r="Q53" s="376"/>
      <c r="R53" s="376"/>
      <c r="S53" s="377"/>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390"/>
      <c r="BC53" s="391"/>
      <c r="BD53" s="392"/>
      <c r="BE53" s="393"/>
      <c r="BF53" s="381"/>
      <c r="BG53" s="382"/>
      <c r="BH53" s="382"/>
      <c r="BI53" s="382"/>
      <c r="BJ53" s="383"/>
    </row>
    <row r="54" spans="2:62" ht="20.25" customHeight="1" x14ac:dyDescent="0.55000000000000004">
      <c r="B54" s="361"/>
      <c r="C54" s="405"/>
      <c r="D54" s="403"/>
      <c r="E54" s="162"/>
      <c r="F54" s="163" t="str">
        <f>C53</f>
        <v>介護職員</v>
      </c>
      <c r="G54" s="162"/>
      <c r="H54" s="163" t="str">
        <f>I53</f>
        <v>C</v>
      </c>
      <c r="I54" s="396"/>
      <c r="J54" s="397"/>
      <c r="K54" s="401"/>
      <c r="L54" s="402"/>
      <c r="M54" s="402"/>
      <c r="N54" s="403"/>
      <c r="O54" s="375"/>
      <c r="P54" s="376"/>
      <c r="Q54" s="376"/>
      <c r="R54" s="376"/>
      <c r="S54" s="377"/>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387">
        <f>IF($BE$3="４週",SUM(W54:AX54),IF($BE$3="暦月",SUM(W54:BA54),""))</f>
        <v>128</v>
      </c>
      <c r="BC54" s="388"/>
      <c r="BD54" s="389">
        <f>IF($BE$3="４週",BB54/4,IF($BE$3="暦月",(BB54/($BE$8/7)),""))</f>
        <v>32</v>
      </c>
      <c r="BE54" s="388"/>
      <c r="BF54" s="384"/>
      <c r="BG54" s="385"/>
      <c r="BH54" s="385"/>
      <c r="BI54" s="385"/>
      <c r="BJ54" s="386"/>
    </row>
    <row r="55" spans="2:62" ht="20.25" customHeight="1" x14ac:dyDescent="0.55000000000000004">
      <c r="B55" s="360">
        <f>B53+1</f>
        <v>20</v>
      </c>
      <c r="C55" s="404" t="s">
        <v>103</v>
      </c>
      <c r="D55" s="400"/>
      <c r="E55" s="164"/>
      <c r="F55" s="165"/>
      <c r="G55" s="164"/>
      <c r="H55" s="165"/>
      <c r="I55" s="394" t="s">
        <v>89</v>
      </c>
      <c r="J55" s="395"/>
      <c r="K55" s="398" t="s">
        <v>19</v>
      </c>
      <c r="L55" s="399"/>
      <c r="M55" s="399"/>
      <c r="N55" s="400"/>
      <c r="O55" s="375" t="s">
        <v>159</v>
      </c>
      <c r="P55" s="376"/>
      <c r="Q55" s="376"/>
      <c r="R55" s="376"/>
      <c r="S55" s="377"/>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390"/>
      <c r="BC55" s="391"/>
      <c r="BD55" s="392"/>
      <c r="BE55" s="393"/>
      <c r="BF55" s="381"/>
      <c r="BG55" s="382"/>
      <c r="BH55" s="382"/>
      <c r="BI55" s="382"/>
      <c r="BJ55" s="383"/>
    </row>
    <row r="56" spans="2:62" ht="20.25" customHeight="1" x14ac:dyDescent="0.55000000000000004">
      <c r="B56" s="361"/>
      <c r="C56" s="405"/>
      <c r="D56" s="403"/>
      <c r="E56" s="162"/>
      <c r="F56" s="163" t="str">
        <f>C55</f>
        <v>介護職員</v>
      </c>
      <c r="G56" s="162"/>
      <c r="H56" s="163" t="str">
        <f>I55</f>
        <v>A</v>
      </c>
      <c r="I56" s="396"/>
      <c r="J56" s="397"/>
      <c r="K56" s="401"/>
      <c r="L56" s="402"/>
      <c r="M56" s="402"/>
      <c r="N56" s="403"/>
      <c r="O56" s="375"/>
      <c r="P56" s="376"/>
      <c r="Q56" s="376"/>
      <c r="R56" s="376"/>
      <c r="S56" s="377"/>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387">
        <f>IF($BE$3="４週",SUM(W56:AX56),IF($BE$3="暦月",SUM(W56:BA56),""))</f>
        <v>160</v>
      </c>
      <c r="BC56" s="388"/>
      <c r="BD56" s="389">
        <f>IF($BE$3="４週",BB56/4,IF($BE$3="暦月",(BB56/($BE$8/7)),""))</f>
        <v>40</v>
      </c>
      <c r="BE56" s="388"/>
      <c r="BF56" s="384"/>
      <c r="BG56" s="385"/>
      <c r="BH56" s="385"/>
      <c r="BI56" s="385"/>
      <c r="BJ56" s="386"/>
    </row>
    <row r="57" spans="2:62" ht="20.25" customHeight="1" x14ac:dyDescent="0.55000000000000004">
      <c r="B57" s="360">
        <f>B55+1</f>
        <v>21</v>
      </c>
      <c r="C57" s="404" t="s">
        <v>103</v>
      </c>
      <c r="D57" s="400"/>
      <c r="E57" s="162"/>
      <c r="F57" s="163"/>
      <c r="G57" s="162"/>
      <c r="H57" s="163"/>
      <c r="I57" s="394" t="s">
        <v>89</v>
      </c>
      <c r="J57" s="395"/>
      <c r="K57" s="398" t="s">
        <v>90</v>
      </c>
      <c r="L57" s="399"/>
      <c r="M57" s="399"/>
      <c r="N57" s="400"/>
      <c r="O57" s="375" t="s">
        <v>160</v>
      </c>
      <c r="P57" s="376"/>
      <c r="Q57" s="376"/>
      <c r="R57" s="376"/>
      <c r="S57" s="377"/>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390"/>
      <c r="BC57" s="391"/>
      <c r="BD57" s="392"/>
      <c r="BE57" s="393"/>
      <c r="BF57" s="381"/>
      <c r="BG57" s="382"/>
      <c r="BH57" s="382"/>
      <c r="BI57" s="382"/>
      <c r="BJ57" s="383"/>
    </row>
    <row r="58" spans="2:62" ht="20.25" customHeight="1" x14ac:dyDescent="0.55000000000000004">
      <c r="B58" s="361"/>
      <c r="C58" s="405"/>
      <c r="D58" s="403"/>
      <c r="E58" s="162"/>
      <c r="F58" s="163" t="str">
        <f>C57</f>
        <v>介護職員</v>
      </c>
      <c r="G58" s="162"/>
      <c r="H58" s="163" t="str">
        <f>I57</f>
        <v>A</v>
      </c>
      <c r="I58" s="396"/>
      <c r="J58" s="397"/>
      <c r="K58" s="401"/>
      <c r="L58" s="402"/>
      <c r="M58" s="402"/>
      <c r="N58" s="403"/>
      <c r="O58" s="375"/>
      <c r="P58" s="376"/>
      <c r="Q58" s="376"/>
      <c r="R58" s="376"/>
      <c r="S58" s="377"/>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387">
        <f>IF($BE$3="４週",SUM(W58:AX58),IF($BE$3="暦月",SUM(W58:BA58),""))</f>
        <v>160</v>
      </c>
      <c r="BC58" s="388"/>
      <c r="BD58" s="389">
        <f>IF($BE$3="４週",BB58/4,IF($BE$3="暦月",(BB58/($BE$8/7)),""))</f>
        <v>40</v>
      </c>
      <c r="BE58" s="388"/>
      <c r="BF58" s="384"/>
      <c r="BG58" s="385"/>
      <c r="BH58" s="385"/>
      <c r="BI58" s="385"/>
      <c r="BJ58" s="386"/>
    </row>
    <row r="59" spans="2:62" ht="20.25" customHeight="1" x14ac:dyDescent="0.55000000000000004">
      <c r="B59" s="360">
        <f>B57+1</f>
        <v>22</v>
      </c>
      <c r="C59" s="404" t="s">
        <v>103</v>
      </c>
      <c r="D59" s="400"/>
      <c r="E59" s="162"/>
      <c r="F59" s="163"/>
      <c r="G59" s="162"/>
      <c r="H59" s="163"/>
      <c r="I59" s="394" t="s">
        <v>89</v>
      </c>
      <c r="J59" s="395"/>
      <c r="K59" s="398" t="s">
        <v>90</v>
      </c>
      <c r="L59" s="399"/>
      <c r="M59" s="399"/>
      <c r="N59" s="400"/>
      <c r="O59" s="375" t="s">
        <v>161</v>
      </c>
      <c r="P59" s="376"/>
      <c r="Q59" s="376"/>
      <c r="R59" s="376"/>
      <c r="S59" s="377"/>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390"/>
      <c r="BC59" s="391"/>
      <c r="BD59" s="392"/>
      <c r="BE59" s="393"/>
      <c r="BF59" s="381"/>
      <c r="BG59" s="382"/>
      <c r="BH59" s="382"/>
      <c r="BI59" s="382"/>
      <c r="BJ59" s="383"/>
    </row>
    <row r="60" spans="2:62" ht="20.25" customHeight="1" x14ac:dyDescent="0.55000000000000004">
      <c r="B60" s="361"/>
      <c r="C60" s="405"/>
      <c r="D60" s="403"/>
      <c r="E60" s="162"/>
      <c r="F60" s="163" t="str">
        <f>C59</f>
        <v>介護職員</v>
      </c>
      <c r="G60" s="162"/>
      <c r="H60" s="163" t="str">
        <f>I59</f>
        <v>A</v>
      </c>
      <c r="I60" s="396"/>
      <c r="J60" s="397"/>
      <c r="K60" s="401"/>
      <c r="L60" s="402"/>
      <c r="M60" s="402"/>
      <c r="N60" s="403"/>
      <c r="O60" s="375"/>
      <c r="P60" s="376"/>
      <c r="Q60" s="376"/>
      <c r="R60" s="376"/>
      <c r="S60" s="377"/>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387">
        <f>IF($BE$3="４週",SUM(W60:AX60),IF($BE$3="暦月",SUM(W60:BA60),""))</f>
        <v>160</v>
      </c>
      <c r="BC60" s="388"/>
      <c r="BD60" s="389">
        <f>IF($BE$3="４週",BB60/4,IF($BE$3="暦月",(BB60/($BE$8/7)),""))</f>
        <v>40</v>
      </c>
      <c r="BE60" s="388"/>
      <c r="BF60" s="384"/>
      <c r="BG60" s="385"/>
      <c r="BH60" s="385"/>
      <c r="BI60" s="385"/>
      <c r="BJ60" s="386"/>
    </row>
    <row r="61" spans="2:62" ht="20.25" customHeight="1" x14ac:dyDescent="0.55000000000000004">
      <c r="B61" s="360">
        <f>B59+1</f>
        <v>23</v>
      </c>
      <c r="C61" s="404" t="s">
        <v>103</v>
      </c>
      <c r="D61" s="400"/>
      <c r="E61" s="162"/>
      <c r="F61" s="163"/>
      <c r="G61" s="162"/>
      <c r="H61" s="163"/>
      <c r="I61" s="394" t="s">
        <v>89</v>
      </c>
      <c r="J61" s="395"/>
      <c r="K61" s="398" t="s">
        <v>90</v>
      </c>
      <c r="L61" s="399"/>
      <c r="M61" s="399"/>
      <c r="N61" s="400"/>
      <c r="O61" s="375" t="s">
        <v>162</v>
      </c>
      <c r="P61" s="376"/>
      <c r="Q61" s="376"/>
      <c r="R61" s="376"/>
      <c r="S61" s="377"/>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263</v>
      </c>
      <c r="AW61" s="105"/>
      <c r="AX61" s="106" t="s">
        <v>204</v>
      </c>
      <c r="AY61" s="104"/>
      <c r="AZ61" s="105"/>
      <c r="BA61" s="107"/>
      <c r="BB61" s="390"/>
      <c r="BC61" s="391"/>
      <c r="BD61" s="392"/>
      <c r="BE61" s="393"/>
      <c r="BF61" s="381"/>
      <c r="BG61" s="382"/>
      <c r="BH61" s="382"/>
      <c r="BI61" s="382"/>
      <c r="BJ61" s="383"/>
    </row>
    <row r="62" spans="2:62" ht="20.25" customHeight="1" x14ac:dyDescent="0.55000000000000004">
      <c r="B62" s="361"/>
      <c r="C62" s="405"/>
      <c r="D62" s="403"/>
      <c r="E62" s="162"/>
      <c r="F62" s="163" t="str">
        <f>C61</f>
        <v>介護職員</v>
      </c>
      <c r="G62" s="162"/>
      <c r="H62" s="163" t="str">
        <f>I61</f>
        <v>A</v>
      </c>
      <c r="I62" s="396"/>
      <c r="J62" s="397"/>
      <c r="K62" s="401"/>
      <c r="L62" s="402"/>
      <c r="M62" s="402"/>
      <c r="N62" s="403"/>
      <c r="O62" s="375"/>
      <c r="P62" s="376"/>
      <c r="Q62" s="376"/>
      <c r="R62" s="376"/>
      <c r="S62" s="377"/>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387">
        <f>IF($BE$3="４週",SUM(W62:AX62),IF($BE$3="暦月",SUM(W62:BA62),""))</f>
        <v>160</v>
      </c>
      <c r="BC62" s="388"/>
      <c r="BD62" s="389">
        <f>IF($BE$3="４週",BB62/4,IF($BE$3="暦月",(BB62/($BE$8/7)),""))</f>
        <v>40</v>
      </c>
      <c r="BE62" s="388"/>
      <c r="BF62" s="384"/>
      <c r="BG62" s="385"/>
      <c r="BH62" s="385"/>
      <c r="BI62" s="385"/>
      <c r="BJ62" s="386"/>
    </row>
    <row r="63" spans="2:62" ht="20.25" customHeight="1" x14ac:dyDescent="0.55000000000000004">
      <c r="B63" s="360">
        <f>B61+1</f>
        <v>24</v>
      </c>
      <c r="C63" s="404" t="s">
        <v>103</v>
      </c>
      <c r="D63" s="400"/>
      <c r="E63" s="162"/>
      <c r="F63" s="163"/>
      <c r="G63" s="162"/>
      <c r="H63" s="163"/>
      <c r="I63" s="394" t="s">
        <v>100</v>
      </c>
      <c r="J63" s="395"/>
      <c r="K63" s="398" t="s">
        <v>90</v>
      </c>
      <c r="L63" s="399"/>
      <c r="M63" s="399"/>
      <c r="N63" s="400"/>
      <c r="O63" s="375" t="s">
        <v>163</v>
      </c>
      <c r="P63" s="376"/>
      <c r="Q63" s="376"/>
      <c r="R63" s="376"/>
      <c r="S63" s="377"/>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390"/>
      <c r="BC63" s="391"/>
      <c r="BD63" s="392"/>
      <c r="BE63" s="393"/>
      <c r="BF63" s="381"/>
      <c r="BG63" s="382"/>
      <c r="BH63" s="382"/>
      <c r="BI63" s="382"/>
      <c r="BJ63" s="383"/>
    </row>
    <row r="64" spans="2:62" ht="20.25" customHeight="1" x14ac:dyDescent="0.55000000000000004">
      <c r="B64" s="361"/>
      <c r="C64" s="405"/>
      <c r="D64" s="403"/>
      <c r="E64" s="162"/>
      <c r="F64" s="163" t="str">
        <f>C63</f>
        <v>介護職員</v>
      </c>
      <c r="G64" s="162"/>
      <c r="H64" s="163" t="str">
        <f>I63</f>
        <v>C</v>
      </c>
      <c r="I64" s="396"/>
      <c r="J64" s="397"/>
      <c r="K64" s="401"/>
      <c r="L64" s="402"/>
      <c r="M64" s="402"/>
      <c r="N64" s="403"/>
      <c r="O64" s="375"/>
      <c r="P64" s="376"/>
      <c r="Q64" s="376"/>
      <c r="R64" s="376"/>
      <c r="S64" s="377"/>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387">
        <f>IF($BE$3="４週",SUM(W64:AX64),IF($BE$3="暦月",SUM(W64:BA64),""))</f>
        <v>128</v>
      </c>
      <c r="BC64" s="388"/>
      <c r="BD64" s="389">
        <f>IF($BE$3="４週",BB64/4,IF($BE$3="暦月",(BB64/($BE$8/7)),""))</f>
        <v>32</v>
      </c>
      <c r="BE64" s="388"/>
      <c r="BF64" s="384"/>
      <c r="BG64" s="385"/>
      <c r="BH64" s="385"/>
      <c r="BI64" s="385"/>
      <c r="BJ64" s="386"/>
    </row>
    <row r="65" spans="2:62" ht="20.25" customHeight="1" x14ac:dyDescent="0.55000000000000004">
      <c r="B65" s="360">
        <f>B63+1</f>
        <v>25</v>
      </c>
      <c r="C65" s="404" t="s">
        <v>103</v>
      </c>
      <c r="D65" s="400"/>
      <c r="E65" s="162"/>
      <c r="F65" s="163"/>
      <c r="G65" s="162"/>
      <c r="H65" s="163"/>
      <c r="I65" s="394" t="s">
        <v>89</v>
      </c>
      <c r="J65" s="395"/>
      <c r="K65" s="398" t="s">
        <v>19</v>
      </c>
      <c r="L65" s="399"/>
      <c r="M65" s="399"/>
      <c r="N65" s="400"/>
      <c r="O65" s="375" t="s">
        <v>164</v>
      </c>
      <c r="P65" s="376"/>
      <c r="Q65" s="376"/>
      <c r="R65" s="376"/>
      <c r="S65" s="377"/>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390"/>
      <c r="BC65" s="391"/>
      <c r="BD65" s="392"/>
      <c r="BE65" s="393"/>
      <c r="BF65" s="381"/>
      <c r="BG65" s="382"/>
      <c r="BH65" s="382"/>
      <c r="BI65" s="382"/>
      <c r="BJ65" s="383"/>
    </row>
    <row r="66" spans="2:62" ht="20.25" customHeight="1" x14ac:dyDescent="0.55000000000000004">
      <c r="B66" s="361"/>
      <c r="C66" s="405"/>
      <c r="D66" s="403"/>
      <c r="E66" s="162"/>
      <c r="F66" s="163" t="str">
        <f>C65</f>
        <v>介護職員</v>
      </c>
      <c r="G66" s="162"/>
      <c r="H66" s="163" t="str">
        <f>I65</f>
        <v>A</v>
      </c>
      <c r="I66" s="396"/>
      <c r="J66" s="397"/>
      <c r="K66" s="401"/>
      <c r="L66" s="402"/>
      <c r="M66" s="402"/>
      <c r="N66" s="403"/>
      <c r="O66" s="375"/>
      <c r="P66" s="376"/>
      <c r="Q66" s="376"/>
      <c r="R66" s="376"/>
      <c r="S66" s="377"/>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387">
        <f>IF($BE$3="４週",SUM(W66:AX66),IF($BE$3="暦月",SUM(W66:BA66),""))</f>
        <v>160</v>
      </c>
      <c r="BC66" s="388"/>
      <c r="BD66" s="389">
        <f>IF($BE$3="４週",BB66/4,IF($BE$3="暦月",(BB66/($BE$8/7)),""))</f>
        <v>40</v>
      </c>
      <c r="BE66" s="388"/>
      <c r="BF66" s="384"/>
      <c r="BG66" s="385"/>
      <c r="BH66" s="385"/>
      <c r="BI66" s="385"/>
      <c r="BJ66" s="386"/>
    </row>
    <row r="67" spans="2:62" ht="20.25" customHeight="1" x14ac:dyDescent="0.55000000000000004">
      <c r="B67" s="360">
        <f>B65+1</f>
        <v>26</v>
      </c>
      <c r="C67" s="404" t="s">
        <v>103</v>
      </c>
      <c r="D67" s="400"/>
      <c r="E67" s="162"/>
      <c r="F67" s="163"/>
      <c r="G67" s="162"/>
      <c r="H67" s="163"/>
      <c r="I67" s="394" t="s">
        <v>89</v>
      </c>
      <c r="J67" s="395"/>
      <c r="K67" s="398" t="s">
        <v>90</v>
      </c>
      <c r="L67" s="399"/>
      <c r="M67" s="399"/>
      <c r="N67" s="400"/>
      <c r="O67" s="375" t="s">
        <v>165</v>
      </c>
      <c r="P67" s="376"/>
      <c r="Q67" s="376"/>
      <c r="R67" s="376"/>
      <c r="S67" s="377"/>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390"/>
      <c r="BC67" s="391"/>
      <c r="BD67" s="392"/>
      <c r="BE67" s="393"/>
      <c r="BF67" s="381"/>
      <c r="BG67" s="382"/>
      <c r="BH67" s="382"/>
      <c r="BI67" s="382"/>
      <c r="BJ67" s="383"/>
    </row>
    <row r="68" spans="2:62" ht="20.25" customHeight="1" x14ac:dyDescent="0.55000000000000004">
      <c r="B68" s="361"/>
      <c r="C68" s="405"/>
      <c r="D68" s="403"/>
      <c r="E68" s="162"/>
      <c r="F68" s="163" t="str">
        <f>C67</f>
        <v>介護職員</v>
      </c>
      <c r="G68" s="162"/>
      <c r="H68" s="163" t="str">
        <f>I67</f>
        <v>A</v>
      </c>
      <c r="I68" s="396"/>
      <c r="J68" s="397"/>
      <c r="K68" s="401"/>
      <c r="L68" s="402"/>
      <c r="M68" s="402"/>
      <c r="N68" s="403"/>
      <c r="O68" s="375"/>
      <c r="P68" s="376"/>
      <c r="Q68" s="376"/>
      <c r="R68" s="376"/>
      <c r="S68" s="377"/>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387">
        <f>IF($BE$3="４週",SUM(W68:AX68),IF($BE$3="暦月",SUM(W68:BA68),""))</f>
        <v>160</v>
      </c>
      <c r="BC68" s="388"/>
      <c r="BD68" s="389">
        <f>IF($BE$3="４週",BB68/4,IF($BE$3="暦月",(BB68/($BE$8/7)),""))</f>
        <v>40</v>
      </c>
      <c r="BE68" s="388"/>
      <c r="BF68" s="384"/>
      <c r="BG68" s="385"/>
      <c r="BH68" s="385"/>
      <c r="BI68" s="385"/>
      <c r="BJ68" s="386"/>
    </row>
    <row r="69" spans="2:62" ht="20.25" customHeight="1" x14ac:dyDescent="0.55000000000000004">
      <c r="B69" s="360">
        <f>B67+1</f>
        <v>27</v>
      </c>
      <c r="C69" s="404" t="s">
        <v>103</v>
      </c>
      <c r="D69" s="400"/>
      <c r="E69" s="162"/>
      <c r="F69" s="163"/>
      <c r="G69" s="162"/>
      <c r="H69" s="163"/>
      <c r="I69" s="394" t="s">
        <v>89</v>
      </c>
      <c r="J69" s="395"/>
      <c r="K69" s="398" t="s">
        <v>90</v>
      </c>
      <c r="L69" s="399"/>
      <c r="M69" s="399"/>
      <c r="N69" s="400"/>
      <c r="O69" s="375" t="s">
        <v>166</v>
      </c>
      <c r="P69" s="376"/>
      <c r="Q69" s="376"/>
      <c r="R69" s="376"/>
      <c r="S69" s="377"/>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390"/>
      <c r="BC69" s="391"/>
      <c r="BD69" s="392"/>
      <c r="BE69" s="393"/>
      <c r="BF69" s="381"/>
      <c r="BG69" s="382"/>
      <c r="BH69" s="382"/>
      <c r="BI69" s="382"/>
      <c r="BJ69" s="383"/>
    </row>
    <row r="70" spans="2:62" ht="20.25" customHeight="1" x14ac:dyDescent="0.55000000000000004">
      <c r="B70" s="361"/>
      <c r="C70" s="405"/>
      <c r="D70" s="403"/>
      <c r="E70" s="162"/>
      <c r="F70" s="163" t="str">
        <f>C69</f>
        <v>介護職員</v>
      </c>
      <c r="G70" s="162"/>
      <c r="H70" s="163" t="str">
        <f>I69</f>
        <v>A</v>
      </c>
      <c r="I70" s="396"/>
      <c r="J70" s="397"/>
      <c r="K70" s="401"/>
      <c r="L70" s="402"/>
      <c r="M70" s="402"/>
      <c r="N70" s="403"/>
      <c r="O70" s="375"/>
      <c r="P70" s="376"/>
      <c r="Q70" s="376"/>
      <c r="R70" s="376"/>
      <c r="S70" s="377"/>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387">
        <f>IF($BE$3="４週",SUM(W70:AX70),IF($BE$3="暦月",SUM(W70:BA70),""))</f>
        <v>160</v>
      </c>
      <c r="BC70" s="388"/>
      <c r="BD70" s="389">
        <f>IF($BE$3="４週",BB70/4,IF($BE$3="暦月",(BB70/($BE$8/7)),""))</f>
        <v>40</v>
      </c>
      <c r="BE70" s="388"/>
      <c r="BF70" s="384"/>
      <c r="BG70" s="385"/>
      <c r="BH70" s="385"/>
      <c r="BI70" s="385"/>
      <c r="BJ70" s="386"/>
    </row>
    <row r="71" spans="2:62" ht="20.25" customHeight="1" x14ac:dyDescent="0.55000000000000004">
      <c r="B71" s="360">
        <f>B69+1</f>
        <v>28</v>
      </c>
      <c r="C71" s="404" t="s">
        <v>103</v>
      </c>
      <c r="D71" s="400"/>
      <c r="E71" s="162"/>
      <c r="F71" s="163"/>
      <c r="G71" s="162"/>
      <c r="H71" s="163"/>
      <c r="I71" s="394" t="s">
        <v>89</v>
      </c>
      <c r="J71" s="395"/>
      <c r="K71" s="398" t="s">
        <v>90</v>
      </c>
      <c r="L71" s="399"/>
      <c r="M71" s="399"/>
      <c r="N71" s="400"/>
      <c r="O71" s="375" t="s">
        <v>167</v>
      </c>
      <c r="P71" s="376"/>
      <c r="Q71" s="376"/>
      <c r="R71" s="376"/>
      <c r="S71" s="377"/>
      <c r="T71" s="184" t="s">
        <v>18</v>
      </c>
      <c r="U71" s="117"/>
      <c r="V71" s="118"/>
      <c r="W71" s="104" t="s">
        <v>264</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390"/>
      <c r="BC71" s="391"/>
      <c r="BD71" s="392"/>
      <c r="BE71" s="393"/>
      <c r="BF71" s="381"/>
      <c r="BG71" s="382"/>
      <c r="BH71" s="382"/>
      <c r="BI71" s="382"/>
      <c r="BJ71" s="383"/>
    </row>
    <row r="72" spans="2:62" ht="20.25" customHeight="1" x14ac:dyDescent="0.55000000000000004">
      <c r="B72" s="361"/>
      <c r="C72" s="405"/>
      <c r="D72" s="403"/>
      <c r="E72" s="162"/>
      <c r="F72" s="163" t="str">
        <f>C71</f>
        <v>介護職員</v>
      </c>
      <c r="G72" s="162"/>
      <c r="H72" s="163" t="str">
        <f>I71</f>
        <v>A</v>
      </c>
      <c r="I72" s="396"/>
      <c r="J72" s="397"/>
      <c r="K72" s="401"/>
      <c r="L72" s="402"/>
      <c r="M72" s="402"/>
      <c r="N72" s="403"/>
      <c r="O72" s="375"/>
      <c r="P72" s="376"/>
      <c r="Q72" s="376"/>
      <c r="R72" s="376"/>
      <c r="S72" s="377"/>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387">
        <f>IF($BE$3="４週",SUM(W72:AX72),IF($BE$3="暦月",SUM(W72:BA72),""))</f>
        <v>160</v>
      </c>
      <c r="BC72" s="388"/>
      <c r="BD72" s="389">
        <f>IF($BE$3="４週",BB72/4,IF($BE$3="暦月",(BB72/($BE$8/7)),""))</f>
        <v>40</v>
      </c>
      <c r="BE72" s="388"/>
      <c r="BF72" s="384"/>
      <c r="BG72" s="385"/>
      <c r="BH72" s="385"/>
      <c r="BI72" s="385"/>
      <c r="BJ72" s="386"/>
    </row>
    <row r="73" spans="2:62" ht="20.25" customHeight="1" x14ac:dyDescent="0.55000000000000004">
      <c r="B73" s="360">
        <f>B71+1</f>
        <v>29</v>
      </c>
      <c r="C73" s="404" t="s">
        <v>103</v>
      </c>
      <c r="D73" s="400"/>
      <c r="E73" s="162"/>
      <c r="F73" s="163"/>
      <c r="G73" s="162"/>
      <c r="H73" s="163"/>
      <c r="I73" s="394" t="s">
        <v>100</v>
      </c>
      <c r="J73" s="395"/>
      <c r="K73" s="398" t="s">
        <v>90</v>
      </c>
      <c r="L73" s="399"/>
      <c r="M73" s="399"/>
      <c r="N73" s="400"/>
      <c r="O73" s="375" t="s">
        <v>168</v>
      </c>
      <c r="P73" s="376"/>
      <c r="Q73" s="376"/>
      <c r="R73" s="376"/>
      <c r="S73" s="377"/>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390"/>
      <c r="BC73" s="391"/>
      <c r="BD73" s="392"/>
      <c r="BE73" s="393"/>
      <c r="BF73" s="381"/>
      <c r="BG73" s="382"/>
      <c r="BH73" s="382"/>
      <c r="BI73" s="382"/>
      <c r="BJ73" s="383"/>
    </row>
    <row r="74" spans="2:62" ht="20.25" customHeight="1" x14ac:dyDescent="0.55000000000000004">
      <c r="B74" s="361"/>
      <c r="C74" s="412"/>
      <c r="D74" s="413"/>
      <c r="E74" s="195"/>
      <c r="F74" s="196" t="str">
        <f>C73</f>
        <v>介護職員</v>
      </c>
      <c r="G74" s="195"/>
      <c r="H74" s="196" t="str">
        <f>I73</f>
        <v>C</v>
      </c>
      <c r="I74" s="414"/>
      <c r="J74" s="415"/>
      <c r="K74" s="416"/>
      <c r="L74" s="417"/>
      <c r="M74" s="417"/>
      <c r="N74" s="413"/>
      <c r="O74" s="375"/>
      <c r="P74" s="376"/>
      <c r="Q74" s="376"/>
      <c r="R74" s="376"/>
      <c r="S74" s="377"/>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409">
        <f>IF($BE$3="４週",SUM(W74:AX74),IF($BE$3="暦月",SUM(W74:BA74),""))</f>
        <v>128</v>
      </c>
      <c r="BC74" s="410"/>
      <c r="BD74" s="411">
        <f>IF($BE$3="４週",BB74/4,IF($BE$3="暦月",(BB74/($BE$8/7)),""))</f>
        <v>32</v>
      </c>
      <c r="BE74" s="410"/>
      <c r="BF74" s="406"/>
      <c r="BG74" s="407"/>
      <c r="BH74" s="407"/>
      <c r="BI74" s="407"/>
      <c r="BJ74" s="408"/>
    </row>
    <row r="75" spans="2:62" ht="20.25" customHeight="1" x14ac:dyDescent="0.55000000000000004">
      <c r="B75" s="360">
        <f>B73+1</f>
        <v>30</v>
      </c>
      <c r="C75" s="404"/>
      <c r="D75" s="400"/>
      <c r="E75" s="164"/>
      <c r="F75" s="165"/>
      <c r="G75" s="164"/>
      <c r="H75" s="165"/>
      <c r="I75" s="394"/>
      <c r="J75" s="395"/>
      <c r="K75" s="398"/>
      <c r="L75" s="399"/>
      <c r="M75" s="399"/>
      <c r="N75" s="400"/>
      <c r="O75" s="375"/>
      <c r="P75" s="376"/>
      <c r="Q75" s="376"/>
      <c r="R75" s="376"/>
      <c r="S75" s="377"/>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390"/>
      <c r="BC75" s="391"/>
      <c r="BD75" s="392"/>
      <c r="BE75" s="393"/>
      <c r="BF75" s="381"/>
      <c r="BG75" s="382"/>
      <c r="BH75" s="382"/>
      <c r="BI75" s="382"/>
      <c r="BJ75" s="383"/>
    </row>
    <row r="76" spans="2:62" ht="20.25" customHeight="1" thickBot="1" x14ac:dyDescent="0.6">
      <c r="B76" s="362"/>
      <c r="C76" s="443"/>
      <c r="D76" s="444"/>
      <c r="E76" s="179"/>
      <c r="F76" s="180">
        <f>C76</f>
        <v>0</v>
      </c>
      <c r="G76" s="179"/>
      <c r="H76" s="180">
        <f>I76</f>
        <v>0</v>
      </c>
      <c r="I76" s="445"/>
      <c r="J76" s="446"/>
      <c r="K76" s="447"/>
      <c r="L76" s="448"/>
      <c r="M76" s="448"/>
      <c r="N76" s="444"/>
      <c r="O76" s="449"/>
      <c r="P76" s="450"/>
      <c r="Q76" s="450"/>
      <c r="R76" s="450"/>
      <c r="S76" s="45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455">
        <f>IF($BE$3="４週",SUM(W76:AX76),IF($BE$3="暦月",SUM(W76:BA76),""))</f>
        <v>0</v>
      </c>
      <c r="BC76" s="456"/>
      <c r="BD76" s="457">
        <f>IF($BE$3="４週",BB76/4,IF($BE$3="暦月",(BB76/($BE$8/7)),""))</f>
        <v>0</v>
      </c>
      <c r="BE76" s="456"/>
      <c r="BF76" s="452"/>
      <c r="BG76" s="453"/>
      <c r="BH76" s="453"/>
      <c r="BI76" s="453"/>
      <c r="BJ76" s="454"/>
    </row>
    <row r="77" spans="2:62" ht="20.25" customHeight="1" x14ac:dyDescent="0.550000000000000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550000000000000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550000000000000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80"/>
      <c r="BG79" s="380"/>
      <c r="BH79" s="380"/>
      <c r="BI79" s="380"/>
      <c r="BJ79" s="70"/>
    </row>
    <row r="80" spans="2:62" ht="20.25" customHeight="1" x14ac:dyDescent="0.55000000000000004">
      <c r="B80" s="48"/>
      <c r="C80" s="68"/>
      <c r="D80" s="68"/>
      <c r="E80" s="68"/>
      <c r="F80" s="68"/>
      <c r="G80" s="68"/>
      <c r="H80" s="68"/>
      <c r="I80" s="123"/>
      <c r="J80" s="124"/>
      <c r="K80" s="433" t="s">
        <v>117</v>
      </c>
      <c r="L80" s="433"/>
      <c r="M80" s="433" t="s">
        <v>118</v>
      </c>
      <c r="N80" s="433"/>
      <c r="O80" s="433"/>
      <c r="P80" s="433"/>
      <c r="Q80" s="124"/>
      <c r="R80" s="442" t="s">
        <v>119</v>
      </c>
      <c r="S80" s="442"/>
      <c r="T80" s="442"/>
      <c r="U80" s="442"/>
      <c r="V80" s="128"/>
      <c r="W80" s="129" t="s">
        <v>120</v>
      </c>
      <c r="X80" s="129"/>
      <c r="Y80" s="2"/>
      <c r="Z80" s="126"/>
      <c r="AA80" s="433" t="s">
        <v>117</v>
      </c>
      <c r="AB80" s="433"/>
      <c r="AC80" s="433" t="s">
        <v>118</v>
      </c>
      <c r="AD80" s="433"/>
      <c r="AE80" s="433"/>
      <c r="AF80" s="433"/>
      <c r="AG80" s="124"/>
      <c r="AH80" s="442" t="s">
        <v>119</v>
      </c>
      <c r="AI80" s="442"/>
      <c r="AJ80" s="442"/>
      <c r="AK80" s="442"/>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79"/>
      <c r="BG80" s="379"/>
      <c r="BH80" s="379"/>
      <c r="BI80" s="379"/>
      <c r="BJ80" s="70"/>
    </row>
    <row r="81" spans="2:62" ht="20.25" customHeight="1" x14ac:dyDescent="0.55000000000000004">
      <c r="B81" s="48"/>
      <c r="C81" s="68"/>
      <c r="D81" s="68"/>
      <c r="E81" s="68"/>
      <c r="F81" s="68"/>
      <c r="G81" s="68"/>
      <c r="H81" s="68"/>
      <c r="I81" s="123"/>
      <c r="J81" s="124"/>
      <c r="K81" s="423"/>
      <c r="L81" s="423"/>
      <c r="M81" s="423" t="s">
        <v>121</v>
      </c>
      <c r="N81" s="423"/>
      <c r="O81" s="423" t="s">
        <v>122</v>
      </c>
      <c r="P81" s="423"/>
      <c r="Q81" s="124"/>
      <c r="R81" s="423" t="s">
        <v>121</v>
      </c>
      <c r="S81" s="423"/>
      <c r="T81" s="423" t="s">
        <v>122</v>
      </c>
      <c r="U81" s="423"/>
      <c r="V81" s="128"/>
      <c r="W81" s="129" t="s">
        <v>123</v>
      </c>
      <c r="X81" s="129"/>
      <c r="Y81" s="2"/>
      <c r="Z81" s="126"/>
      <c r="AA81" s="423"/>
      <c r="AB81" s="423"/>
      <c r="AC81" s="423" t="s">
        <v>121</v>
      </c>
      <c r="AD81" s="423"/>
      <c r="AE81" s="423" t="s">
        <v>122</v>
      </c>
      <c r="AF81" s="423"/>
      <c r="AG81" s="124"/>
      <c r="AH81" s="423" t="s">
        <v>121</v>
      </c>
      <c r="AI81" s="423"/>
      <c r="AJ81" s="423" t="s">
        <v>122</v>
      </c>
      <c r="AK81" s="423"/>
      <c r="AL81" s="128"/>
      <c r="AM81" s="129" t="s">
        <v>123</v>
      </c>
      <c r="AN81" s="129"/>
      <c r="AO81" s="126"/>
      <c r="AP81" s="126"/>
      <c r="AQ81" s="130" t="s">
        <v>139</v>
      </c>
      <c r="AR81" s="130"/>
      <c r="AS81" s="130"/>
      <c r="AT81" s="130"/>
      <c r="AU81" s="128"/>
      <c r="AV81" s="129" t="s">
        <v>140</v>
      </c>
      <c r="AW81" s="130"/>
      <c r="AX81" s="130"/>
      <c r="AY81" s="130"/>
      <c r="AZ81" s="128"/>
      <c r="BA81" s="423" t="s">
        <v>124</v>
      </c>
      <c r="BB81" s="423"/>
      <c r="BC81" s="423"/>
      <c r="BD81" s="423"/>
      <c r="BE81" s="75"/>
      <c r="BF81" s="378"/>
      <c r="BG81" s="378"/>
      <c r="BH81" s="378"/>
      <c r="BI81" s="378"/>
      <c r="BJ81" s="70"/>
    </row>
    <row r="82" spans="2:62" ht="20.25" customHeight="1" x14ac:dyDescent="0.55000000000000004">
      <c r="B82" s="48"/>
      <c r="C82" s="68"/>
      <c r="D82" s="68"/>
      <c r="E82" s="68"/>
      <c r="F82" s="68"/>
      <c r="G82" s="68"/>
      <c r="H82" s="68"/>
      <c r="I82" s="123"/>
      <c r="J82" s="124"/>
      <c r="K82" s="418" t="s">
        <v>6</v>
      </c>
      <c r="L82" s="418"/>
      <c r="M82" s="419">
        <f>SUMIFS($BB$17:$BB$76,$F$17:$F$76,"看護職員",$H$17:$H$76,"A")</f>
        <v>480</v>
      </c>
      <c r="N82" s="419"/>
      <c r="O82" s="420">
        <f>SUMIFS($BD$17:$BD$76,$F$17:$F$76,"看護職員",$H$17:$H$76,"A")</f>
        <v>120</v>
      </c>
      <c r="P82" s="420"/>
      <c r="Q82" s="138"/>
      <c r="R82" s="434">
        <v>0</v>
      </c>
      <c r="S82" s="434"/>
      <c r="T82" s="434">
        <v>0</v>
      </c>
      <c r="U82" s="434"/>
      <c r="V82" s="139"/>
      <c r="W82" s="438">
        <v>3</v>
      </c>
      <c r="X82" s="439"/>
      <c r="Y82" s="2"/>
      <c r="Z82" s="126"/>
      <c r="AA82" s="418" t="s">
        <v>6</v>
      </c>
      <c r="AB82" s="418"/>
      <c r="AC82" s="419">
        <f>SUMIFS($BB$17:$BB$76,$F$17:$F$76,"介護職員",$H$17:$H$76,"A")</f>
        <v>2720</v>
      </c>
      <c r="AD82" s="419"/>
      <c r="AE82" s="420">
        <f>SUMIFS($BD$17:$BD$76,$F$17:$F$76,"介護職員",$H$17:$H$76,"A")</f>
        <v>680</v>
      </c>
      <c r="AF82" s="420"/>
      <c r="AG82" s="138"/>
      <c r="AH82" s="434">
        <v>0</v>
      </c>
      <c r="AI82" s="434"/>
      <c r="AJ82" s="434">
        <v>0</v>
      </c>
      <c r="AK82" s="434"/>
      <c r="AL82" s="139"/>
      <c r="AM82" s="438">
        <v>17</v>
      </c>
      <c r="AN82" s="439"/>
      <c r="AO82" s="126"/>
      <c r="AP82" s="126"/>
      <c r="AQ82" s="440">
        <f>U96</f>
        <v>3.5</v>
      </c>
      <c r="AR82" s="418"/>
      <c r="AS82" s="418"/>
      <c r="AT82" s="418"/>
      <c r="AU82" s="131" t="s">
        <v>138</v>
      </c>
      <c r="AV82" s="440">
        <f>AK96</f>
        <v>20.2</v>
      </c>
      <c r="AW82" s="441"/>
      <c r="AX82" s="441"/>
      <c r="AY82" s="441"/>
      <c r="AZ82" s="131" t="s">
        <v>132</v>
      </c>
      <c r="BA82" s="425">
        <f>ROUNDDOWN(AQ82+AV82,1)</f>
        <v>23.7</v>
      </c>
      <c r="BB82" s="425"/>
      <c r="BC82" s="425"/>
      <c r="BD82" s="425"/>
      <c r="BE82" s="75"/>
      <c r="BF82" s="78"/>
      <c r="BG82" s="78"/>
      <c r="BH82" s="78"/>
      <c r="BI82" s="78"/>
      <c r="BJ82" s="70"/>
    </row>
    <row r="83" spans="2:62" ht="20.25" customHeight="1" x14ac:dyDescent="0.55000000000000004">
      <c r="B83" s="48"/>
      <c r="C83" s="68"/>
      <c r="D83" s="68"/>
      <c r="E83" s="68"/>
      <c r="F83" s="68"/>
      <c r="G83" s="68"/>
      <c r="H83" s="68"/>
      <c r="I83" s="123"/>
      <c r="J83" s="124"/>
      <c r="K83" s="418" t="s">
        <v>7</v>
      </c>
      <c r="L83" s="418"/>
      <c r="M83" s="419">
        <f>SUMIFS($BB$17:$BB$76,$F$17:$F$76,"看護職員",$H$17:$H$76,"B")</f>
        <v>79.999999999999986</v>
      </c>
      <c r="N83" s="419"/>
      <c r="O83" s="420">
        <f>SUMIFS($BD$17:$BD$76,$F$17:$F$76,"看護職員",$H$17:$H$76,"B")</f>
        <v>19.999999999999996</v>
      </c>
      <c r="P83" s="420"/>
      <c r="Q83" s="138"/>
      <c r="R83" s="434">
        <v>80</v>
      </c>
      <c r="S83" s="434"/>
      <c r="T83" s="434">
        <v>20</v>
      </c>
      <c r="U83" s="434"/>
      <c r="V83" s="139"/>
      <c r="W83" s="438">
        <v>0</v>
      </c>
      <c r="X83" s="439"/>
      <c r="Y83" s="2"/>
      <c r="Z83" s="126"/>
      <c r="AA83" s="418" t="s">
        <v>7</v>
      </c>
      <c r="AB83" s="418"/>
      <c r="AC83" s="419">
        <f>SUMIFS($BB$17:$BB$76,$F$17:$F$76,"介護職員",$H$17:$H$76,"B")</f>
        <v>0</v>
      </c>
      <c r="AD83" s="419"/>
      <c r="AE83" s="420">
        <f>SUMIFS($BD$17:$BD$76,$F$17:$F$76,"介護職員",$H$17:$H$76,"B")</f>
        <v>0</v>
      </c>
      <c r="AF83" s="420"/>
      <c r="AG83" s="138"/>
      <c r="AH83" s="434">
        <v>0</v>
      </c>
      <c r="AI83" s="434"/>
      <c r="AJ83" s="434">
        <v>0</v>
      </c>
      <c r="AK83" s="434"/>
      <c r="AL83" s="139"/>
      <c r="AM83" s="438">
        <v>0</v>
      </c>
      <c r="AN83" s="439"/>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55000000000000004">
      <c r="B84" s="48"/>
      <c r="C84" s="68"/>
      <c r="D84" s="68"/>
      <c r="E84" s="68"/>
      <c r="F84" s="68"/>
      <c r="G84" s="68"/>
      <c r="H84" s="68"/>
      <c r="I84" s="123"/>
      <c r="J84" s="124"/>
      <c r="K84" s="418" t="s">
        <v>8</v>
      </c>
      <c r="L84" s="418"/>
      <c r="M84" s="419">
        <f>SUMIFS($BB$17:$BB$76,$F$17:$F$76,"看護職員",$H$17:$H$76,"C")</f>
        <v>0</v>
      </c>
      <c r="N84" s="419"/>
      <c r="O84" s="420">
        <f>SUMIFS($BD$17:$BD$76,$F$17:$F$76,"看護職員",$H$17:$H$76,"C")</f>
        <v>0</v>
      </c>
      <c r="P84" s="420"/>
      <c r="Q84" s="138"/>
      <c r="R84" s="434">
        <v>0</v>
      </c>
      <c r="S84" s="434"/>
      <c r="T84" s="435">
        <v>0</v>
      </c>
      <c r="U84" s="435"/>
      <c r="V84" s="139"/>
      <c r="W84" s="436" t="s">
        <v>36</v>
      </c>
      <c r="X84" s="437"/>
      <c r="Y84" s="2"/>
      <c r="Z84" s="126"/>
      <c r="AA84" s="418" t="s">
        <v>8</v>
      </c>
      <c r="AB84" s="418"/>
      <c r="AC84" s="419">
        <f>SUMIFS($BB$17:$BB$76,$F$17:$F$76,"介護職員",$H$17:$H$76,"C")</f>
        <v>512</v>
      </c>
      <c r="AD84" s="419"/>
      <c r="AE84" s="420">
        <f>SUMIFS($BD$17:$BD$76,$F$17:$F$76,"介護職員",$H$17:$H$76,"C")</f>
        <v>128</v>
      </c>
      <c r="AF84" s="420"/>
      <c r="AG84" s="138"/>
      <c r="AH84" s="434">
        <v>512</v>
      </c>
      <c r="AI84" s="434"/>
      <c r="AJ84" s="435">
        <v>128</v>
      </c>
      <c r="AK84" s="435"/>
      <c r="AL84" s="139"/>
      <c r="AM84" s="436" t="s">
        <v>36</v>
      </c>
      <c r="AN84" s="437"/>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55000000000000004">
      <c r="B85" s="48"/>
      <c r="C85" s="68"/>
      <c r="D85" s="68"/>
      <c r="E85" s="68"/>
      <c r="F85" s="68"/>
      <c r="G85" s="68"/>
      <c r="H85" s="68"/>
      <c r="I85" s="123"/>
      <c r="J85" s="124"/>
      <c r="K85" s="418" t="s">
        <v>9</v>
      </c>
      <c r="L85" s="418"/>
      <c r="M85" s="419">
        <f>SUMIFS($BB$17:$BB$76,$F$17:$F$76,"看護職員",$H$17:$H$76,"D")</f>
        <v>0</v>
      </c>
      <c r="N85" s="419"/>
      <c r="O85" s="420">
        <f>SUMIFS($BD$17:$BD$76,$F$17:$F$76,"看護職員",$H$17:$H$76,"D")</f>
        <v>0</v>
      </c>
      <c r="P85" s="420"/>
      <c r="Q85" s="138"/>
      <c r="R85" s="434">
        <v>0</v>
      </c>
      <c r="S85" s="434"/>
      <c r="T85" s="435">
        <v>0</v>
      </c>
      <c r="U85" s="435"/>
      <c r="V85" s="139"/>
      <c r="W85" s="436" t="s">
        <v>36</v>
      </c>
      <c r="X85" s="437"/>
      <c r="Y85" s="2"/>
      <c r="Z85" s="126"/>
      <c r="AA85" s="418" t="s">
        <v>9</v>
      </c>
      <c r="AB85" s="418"/>
      <c r="AC85" s="419">
        <f>SUMIFS($BB$17:$BB$76,$F$17:$F$76,"介護職員",$H$17:$H$76,"D")</f>
        <v>0</v>
      </c>
      <c r="AD85" s="419"/>
      <c r="AE85" s="420">
        <f>SUMIFS($BD$17:$BD$76,$F$17:$F$76,"介護職員",$H$17:$H$76,"D")</f>
        <v>0</v>
      </c>
      <c r="AF85" s="420"/>
      <c r="AG85" s="138"/>
      <c r="AH85" s="434">
        <v>0</v>
      </c>
      <c r="AI85" s="434"/>
      <c r="AJ85" s="435">
        <v>0</v>
      </c>
      <c r="AK85" s="435"/>
      <c r="AL85" s="139"/>
      <c r="AM85" s="436" t="s">
        <v>36</v>
      </c>
      <c r="AN85" s="437"/>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55000000000000004">
      <c r="B86" s="48"/>
      <c r="C86" s="68"/>
      <c r="D86" s="68"/>
      <c r="E86" s="68"/>
      <c r="F86" s="68"/>
      <c r="G86" s="68"/>
      <c r="H86" s="68"/>
      <c r="I86" s="123"/>
      <c r="J86" s="124"/>
      <c r="K86" s="418" t="s">
        <v>124</v>
      </c>
      <c r="L86" s="418"/>
      <c r="M86" s="419">
        <f>SUM(M82:N85)</f>
        <v>560</v>
      </c>
      <c r="N86" s="419"/>
      <c r="O86" s="420">
        <f>SUM(O82:P85)</f>
        <v>140</v>
      </c>
      <c r="P86" s="420"/>
      <c r="Q86" s="138"/>
      <c r="R86" s="419">
        <f>SUM(R82:S85)</f>
        <v>80</v>
      </c>
      <c r="S86" s="419"/>
      <c r="T86" s="420">
        <f>SUM(T82:U85)</f>
        <v>20</v>
      </c>
      <c r="U86" s="420"/>
      <c r="V86" s="139"/>
      <c r="W86" s="421">
        <f>SUM(W82:X83)</f>
        <v>3</v>
      </c>
      <c r="X86" s="422"/>
      <c r="Y86" s="2"/>
      <c r="Z86" s="126"/>
      <c r="AA86" s="418" t="s">
        <v>124</v>
      </c>
      <c r="AB86" s="418"/>
      <c r="AC86" s="419">
        <f>SUM(AC82:AD85)</f>
        <v>3232</v>
      </c>
      <c r="AD86" s="419"/>
      <c r="AE86" s="420">
        <f>SUM(AE82:AF85)</f>
        <v>808</v>
      </c>
      <c r="AF86" s="420"/>
      <c r="AG86" s="138"/>
      <c r="AH86" s="419">
        <f>SUM(AH82:AI85)</f>
        <v>512</v>
      </c>
      <c r="AI86" s="419"/>
      <c r="AJ86" s="420">
        <f>SUM(AJ82:AK85)</f>
        <v>128</v>
      </c>
      <c r="AK86" s="420"/>
      <c r="AL86" s="139"/>
      <c r="AM86" s="421">
        <f>SUM(AM82:AN83)</f>
        <v>17</v>
      </c>
      <c r="AN86" s="422"/>
      <c r="AO86" s="126"/>
      <c r="AP86" s="126"/>
      <c r="AQ86" s="418" t="s">
        <v>4</v>
      </c>
      <c r="AR86" s="418"/>
      <c r="AS86" s="418" t="s">
        <v>5</v>
      </c>
      <c r="AT86" s="418"/>
      <c r="AU86" s="418"/>
      <c r="AV86" s="418"/>
      <c r="AW86" s="126"/>
      <c r="AX86" s="126"/>
      <c r="AY86" s="126"/>
      <c r="AZ86" s="126"/>
      <c r="BA86" s="126"/>
      <c r="BB86" s="126"/>
      <c r="BC86" s="126"/>
      <c r="BD86" s="127"/>
      <c r="BE86" s="75"/>
      <c r="BF86" s="70"/>
      <c r="BG86" s="70"/>
      <c r="BH86" s="70"/>
      <c r="BI86" s="70"/>
      <c r="BJ86" s="70"/>
    </row>
    <row r="87" spans="2:62" ht="20.25" customHeight="1" x14ac:dyDescent="0.550000000000000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418" t="s">
        <v>6</v>
      </c>
      <c r="AR87" s="418"/>
      <c r="AS87" s="418" t="s">
        <v>94</v>
      </c>
      <c r="AT87" s="418"/>
      <c r="AU87" s="418"/>
      <c r="AV87" s="418"/>
      <c r="AW87" s="126"/>
      <c r="AX87" s="126"/>
      <c r="AY87" s="126"/>
      <c r="AZ87" s="126"/>
      <c r="BA87" s="126"/>
      <c r="BB87" s="126"/>
      <c r="BC87" s="126"/>
      <c r="BD87" s="127"/>
      <c r="BE87" s="75"/>
      <c r="BF87" s="70"/>
      <c r="BG87" s="70"/>
      <c r="BH87" s="70"/>
      <c r="BI87" s="70"/>
      <c r="BJ87" s="70"/>
    </row>
    <row r="88" spans="2:62" ht="20.25" customHeight="1" x14ac:dyDescent="0.55000000000000004">
      <c r="B88" s="48"/>
      <c r="C88" s="68"/>
      <c r="D88" s="68"/>
      <c r="E88" s="68"/>
      <c r="F88" s="68"/>
      <c r="G88" s="68"/>
      <c r="H88" s="68"/>
      <c r="I88" s="123"/>
      <c r="J88" s="123"/>
      <c r="K88" s="125" t="s">
        <v>127</v>
      </c>
      <c r="L88" s="124"/>
      <c r="M88" s="124"/>
      <c r="N88" s="124"/>
      <c r="O88" s="124"/>
      <c r="P88" s="124"/>
      <c r="Q88" s="159" t="s">
        <v>199</v>
      </c>
      <c r="R88" s="429" t="s">
        <v>200</v>
      </c>
      <c r="S88" s="430"/>
      <c r="T88" s="136"/>
      <c r="U88" s="136"/>
      <c r="V88" s="124"/>
      <c r="W88" s="124"/>
      <c r="X88" s="124"/>
      <c r="Y88" s="126"/>
      <c r="Z88" s="126"/>
      <c r="AA88" s="125" t="s">
        <v>127</v>
      </c>
      <c r="AB88" s="124"/>
      <c r="AC88" s="124"/>
      <c r="AD88" s="124"/>
      <c r="AE88" s="124"/>
      <c r="AF88" s="124"/>
      <c r="AG88" s="159" t="s">
        <v>199</v>
      </c>
      <c r="AH88" s="431" t="str">
        <f>R88</f>
        <v>週</v>
      </c>
      <c r="AI88" s="432"/>
      <c r="AJ88" s="136"/>
      <c r="AK88" s="136"/>
      <c r="AL88" s="124"/>
      <c r="AM88" s="124"/>
      <c r="AN88" s="124"/>
      <c r="AO88" s="126"/>
      <c r="AP88" s="126"/>
      <c r="AQ88" s="418" t="s">
        <v>7</v>
      </c>
      <c r="AR88" s="418"/>
      <c r="AS88" s="418" t="s">
        <v>95</v>
      </c>
      <c r="AT88" s="418"/>
      <c r="AU88" s="418"/>
      <c r="AV88" s="418"/>
      <c r="AW88" s="126"/>
      <c r="AX88" s="126"/>
      <c r="AY88" s="126"/>
      <c r="AZ88" s="126"/>
      <c r="BA88" s="126"/>
      <c r="BB88" s="126"/>
      <c r="BC88" s="126"/>
      <c r="BD88" s="127"/>
      <c r="BE88" s="75"/>
      <c r="BF88" s="70"/>
      <c r="BG88" s="70"/>
      <c r="BH88" s="70"/>
      <c r="BI88" s="70"/>
      <c r="BJ88" s="70"/>
    </row>
    <row r="89" spans="2:62" ht="20.25" customHeight="1" x14ac:dyDescent="0.550000000000000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418" t="s">
        <v>8</v>
      </c>
      <c r="AR89" s="418"/>
      <c r="AS89" s="418" t="s">
        <v>96</v>
      </c>
      <c r="AT89" s="418"/>
      <c r="AU89" s="418"/>
      <c r="AV89" s="418"/>
      <c r="AW89" s="126"/>
      <c r="AX89" s="126"/>
      <c r="AY89" s="126"/>
      <c r="AZ89" s="126"/>
      <c r="BA89" s="126"/>
      <c r="BB89" s="126"/>
      <c r="BC89" s="126"/>
      <c r="BD89" s="127"/>
      <c r="BE89" s="75"/>
      <c r="BF89" s="70"/>
      <c r="BG89" s="70"/>
      <c r="BH89" s="70"/>
      <c r="BI89" s="70"/>
      <c r="BJ89" s="70"/>
    </row>
    <row r="90" spans="2:62" ht="20.25" customHeight="1" x14ac:dyDescent="0.550000000000000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418" t="s">
        <v>9</v>
      </c>
      <c r="AR90" s="418"/>
      <c r="AS90" s="418" t="s">
        <v>142</v>
      </c>
      <c r="AT90" s="418"/>
      <c r="AU90" s="418"/>
      <c r="AV90" s="418"/>
      <c r="AW90" s="126"/>
      <c r="AX90" s="126"/>
      <c r="AY90" s="126"/>
      <c r="AZ90" s="126"/>
      <c r="BA90" s="126"/>
      <c r="BB90" s="126"/>
      <c r="BC90" s="126"/>
      <c r="BD90" s="127"/>
      <c r="BE90" s="75"/>
      <c r="BF90" s="70"/>
      <c r="BG90" s="70"/>
      <c r="BH90" s="70"/>
      <c r="BI90" s="70"/>
      <c r="BJ90" s="70"/>
    </row>
    <row r="91" spans="2:62" ht="20.25" customHeight="1" x14ac:dyDescent="0.55000000000000004">
      <c r="I91" s="2"/>
      <c r="J91" s="2"/>
      <c r="K91" s="428">
        <f>IF($R$88="週",T86,R86)</f>
        <v>20</v>
      </c>
      <c r="L91" s="428"/>
      <c r="M91" s="428"/>
      <c r="N91" s="428"/>
      <c r="O91" s="131" t="s">
        <v>131</v>
      </c>
      <c r="P91" s="418">
        <f>IF($R$88="週",$BA$6,$BE$6)</f>
        <v>40</v>
      </c>
      <c r="Q91" s="418"/>
      <c r="R91" s="418"/>
      <c r="S91" s="418"/>
      <c r="T91" s="131" t="s">
        <v>132</v>
      </c>
      <c r="U91" s="424">
        <f>ROUNDDOWN(K91/P91,1)</f>
        <v>0.5</v>
      </c>
      <c r="V91" s="424"/>
      <c r="W91" s="424"/>
      <c r="X91" s="424"/>
      <c r="Y91" s="2"/>
      <c r="Z91" s="2"/>
      <c r="AA91" s="428">
        <f>IF($AH$88="週",AJ86,AH86)</f>
        <v>128</v>
      </c>
      <c r="AB91" s="428"/>
      <c r="AC91" s="428"/>
      <c r="AD91" s="428"/>
      <c r="AE91" s="131" t="s">
        <v>131</v>
      </c>
      <c r="AF91" s="418">
        <f>IF($AH$88="週",$BA$6,$BE$6)</f>
        <v>40</v>
      </c>
      <c r="AG91" s="418"/>
      <c r="AH91" s="418"/>
      <c r="AI91" s="418"/>
      <c r="AJ91" s="131" t="s">
        <v>132</v>
      </c>
      <c r="AK91" s="424">
        <f>ROUNDDOWN(AA91/AF91,1)</f>
        <v>3.2</v>
      </c>
      <c r="AL91" s="424"/>
      <c r="AM91" s="424"/>
      <c r="AN91" s="424"/>
      <c r="AO91" s="2"/>
      <c r="AP91" s="2"/>
      <c r="AQ91" s="2"/>
      <c r="AR91" s="2"/>
      <c r="AS91" s="2"/>
      <c r="AT91" s="2"/>
      <c r="AU91" s="2"/>
      <c r="AV91" s="2"/>
      <c r="AW91" s="2"/>
      <c r="AX91" s="2"/>
      <c r="AY91" s="2"/>
      <c r="AZ91" s="2"/>
      <c r="BA91" s="2"/>
      <c r="BB91" s="2"/>
      <c r="BC91" s="2"/>
      <c r="BD91" s="2"/>
    </row>
    <row r="92" spans="2:62" ht="20.25" customHeight="1" x14ac:dyDescent="0.550000000000000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550000000000000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55000000000000004">
      <c r="I94" s="2"/>
      <c r="J94" s="2"/>
      <c r="K94" s="124" t="s">
        <v>120</v>
      </c>
      <c r="L94" s="124"/>
      <c r="M94" s="124"/>
      <c r="N94" s="124"/>
      <c r="O94" s="124"/>
      <c r="P94" s="124"/>
      <c r="Q94" s="124"/>
      <c r="R94" s="124"/>
      <c r="S94" s="124"/>
      <c r="T94" s="125"/>
      <c r="U94" s="433"/>
      <c r="V94" s="433"/>
      <c r="W94" s="433"/>
      <c r="X94" s="433"/>
      <c r="Y94" s="2"/>
      <c r="Z94" s="2"/>
      <c r="AA94" s="124" t="s">
        <v>120</v>
      </c>
      <c r="AB94" s="124"/>
      <c r="AC94" s="124"/>
      <c r="AD94" s="124"/>
      <c r="AE94" s="124"/>
      <c r="AF94" s="124"/>
      <c r="AG94" s="124"/>
      <c r="AH94" s="124"/>
      <c r="AI94" s="124"/>
      <c r="AJ94" s="125"/>
      <c r="AK94" s="433"/>
      <c r="AL94" s="433"/>
      <c r="AM94" s="433"/>
      <c r="AN94" s="433"/>
      <c r="AO94" s="2"/>
      <c r="AP94" s="2"/>
      <c r="AQ94" s="2"/>
      <c r="AR94" s="2"/>
      <c r="AS94" s="2"/>
      <c r="AT94" s="2"/>
      <c r="AU94" s="2"/>
      <c r="AV94" s="2"/>
      <c r="AW94" s="2"/>
      <c r="AX94" s="2"/>
      <c r="AY94" s="2"/>
      <c r="AZ94" s="2"/>
      <c r="BA94" s="2"/>
      <c r="BB94" s="2"/>
      <c r="BC94" s="2"/>
      <c r="BD94" s="2"/>
    </row>
    <row r="95" spans="2:62" ht="20.25" customHeight="1" x14ac:dyDescent="0.55000000000000004">
      <c r="I95" s="2"/>
      <c r="J95" s="2"/>
      <c r="K95" s="128" t="s">
        <v>134</v>
      </c>
      <c r="L95" s="128"/>
      <c r="M95" s="128"/>
      <c r="N95" s="128"/>
      <c r="O95" s="128"/>
      <c r="P95" s="124" t="s">
        <v>135</v>
      </c>
      <c r="Q95" s="128"/>
      <c r="R95" s="128"/>
      <c r="S95" s="128"/>
      <c r="T95" s="128"/>
      <c r="U95" s="423" t="s">
        <v>124</v>
      </c>
      <c r="V95" s="423"/>
      <c r="W95" s="423"/>
      <c r="X95" s="423"/>
      <c r="Y95" s="2"/>
      <c r="Z95" s="2"/>
      <c r="AA95" s="128" t="s">
        <v>134</v>
      </c>
      <c r="AB95" s="128"/>
      <c r="AC95" s="128"/>
      <c r="AD95" s="128"/>
      <c r="AE95" s="128"/>
      <c r="AF95" s="124" t="s">
        <v>135</v>
      </c>
      <c r="AG95" s="128"/>
      <c r="AH95" s="128"/>
      <c r="AI95" s="128"/>
      <c r="AJ95" s="128"/>
      <c r="AK95" s="423" t="s">
        <v>124</v>
      </c>
      <c r="AL95" s="423"/>
      <c r="AM95" s="423"/>
      <c r="AN95" s="423"/>
      <c r="AO95" s="2"/>
      <c r="AP95" s="2"/>
      <c r="AQ95" s="2"/>
      <c r="AR95" s="2"/>
      <c r="AS95" s="2"/>
      <c r="AT95" s="2"/>
      <c r="AU95" s="2"/>
      <c r="AV95" s="2"/>
      <c r="AW95" s="2"/>
      <c r="AX95" s="2"/>
      <c r="AY95" s="2"/>
      <c r="AZ95" s="2"/>
      <c r="BA95" s="2"/>
      <c r="BB95" s="2"/>
      <c r="BC95" s="2"/>
      <c r="BD95" s="2"/>
    </row>
    <row r="96" spans="2:62" ht="20.25" customHeight="1" x14ac:dyDescent="0.55000000000000004">
      <c r="I96" s="2"/>
      <c r="J96" s="2"/>
      <c r="K96" s="418">
        <f>W86</f>
        <v>3</v>
      </c>
      <c r="L96" s="418"/>
      <c r="M96" s="418"/>
      <c r="N96" s="418"/>
      <c r="O96" s="131" t="s">
        <v>138</v>
      </c>
      <c r="P96" s="424">
        <f>U91</f>
        <v>0.5</v>
      </c>
      <c r="Q96" s="424"/>
      <c r="R96" s="424"/>
      <c r="S96" s="424"/>
      <c r="T96" s="131" t="s">
        <v>132</v>
      </c>
      <c r="U96" s="425">
        <f>ROUNDDOWN(K96+P96,1)</f>
        <v>3.5</v>
      </c>
      <c r="V96" s="425"/>
      <c r="W96" s="425"/>
      <c r="X96" s="425"/>
      <c r="Y96" s="137"/>
      <c r="Z96" s="137"/>
      <c r="AA96" s="426">
        <f>AM86</f>
        <v>17</v>
      </c>
      <c r="AB96" s="426"/>
      <c r="AC96" s="426"/>
      <c r="AD96" s="426"/>
      <c r="AE96" s="135" t="s">
        <v>138</v>
      </c>
      <c r="AF96" s="427">
        <f>AK91</f>
        <v>3.2</v>
      </c>
      <c r="AG96" s="427"/>
      <c r="AH96" s="427"/>
      <c r="AI96" s="427"/>
      <c r="AJ96" s="135" t="s">
        <v>132</v>
      </c>
      <c r="AK96" s="425">
        <f>ROUNDDOWN(AA96+AF96,1)</f>
        <v>20.2</v>
      </c>
      <c r="AL96" s="425"/>
      <c r="AM96" s="425"/>
      <c r="AN96" s="425"/>
      <c r="AO96" s="2"/>
      <c r="AP96" s="2"/>
      <c r="AQ96" s="2"/>
      <c r="AR96" s="2"/>
      <c r="AS96" s="2"/>
      <c r="AT96" s="2"/>
      <c r="AU96" s="2"/>
      <c r="AV96" s="2"/>
      <c r="AW96" s="2"/>
      <c r="AX96" s="2"/>
      <c r="AY96" s="2"/>
      <c r="AZ96" s="2"/>
      <c r="BA96" s="2"/>
      <c r="BB96" s="2"/>
      <c r="BC96" s="2"/>
      <c r="BD96" s="2"/>
    </row>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04" ht="20.25" customHeight="1" x14ac:dyDescent="0.55000000000000004"/>
    <row r="105" ht="20.25" customHeight="1" x14ac:dyDescent="0.55000000000000004"/>
    <row r="106" ht="20.25" customHeight="1" x14ac:dyDescent="0.55000000000000004"/>
    <row r="107" ht="20.25" customHeight="1" x14ac:dyDescent="0.55000000000000004"/>
    <row r="108" ht="20.25" customHeight="1" x14ac:dyDescent="0.55000000000000004"/>
    <row r="109" ht="20.25" customHeight="1" x14ac:dyDescent="0.55000000000000004"/>
    <row r="110" ht="20.25" customHeight="1" x14ac:dyDescent="0.55000000000000004"/>
    <row r="111" ht="20.25" customHeight="1" x14ac:dyDescent="0.55000000000000004"/>
    <row r="112" ht="20.25" customHeight="1" x14ac:dyDescent="0.55000000000000004"/>
    <row r="113" ht="20.25" customHeight="1" x14ac:dyDescent="0.55000000000000004"/>
    <row r="114" ht="20.25" customHeight="1" x14ac:dyDescent="0.55000000000000004"/>
    <row r="115" ht="20.25" customHeight="1" x14ac:dyDescent="0.55000000000000004"/>
    <row r="116" ht="20.25" customHeight="1" x14ac:dyDescent="0.55000000000000004"/>
    <row r="143" spans="1:59" x14ac:dyDescent="0.550000000000000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550000000000000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55000000000000004">
      <c r="A145" s="11"/>
      <c r="B145" s="11"/>
      <c r="C145" s="14"/>
      <c r="D145" s="14"/>
      <c r="E145" s="14"/>
      <c r="F145" s="14"/>
      <c r="G145" s="14"/>
      <c r="H145" s="14"/>
      <c r="I145" s="14"/>
      <c r="J145" s="14"/>
      <c r="K145" s="12"/>
      <c r="L145" s="12"/>
      <c r="M145" s="11"/>
      <c r="N145" s="11"/>
      <c r="O145" s="11"/>
      <c r="P145" s="11"/>
      <c r="Q145" s="11"/>
      <c r="R145" s="11"/>
    </row>
    <row r="146" spans="1:18" x14ac:dyDescent="0.55000000000000004">
      <c r="A146" s="11"/>
      <c r="B146" s="11"/>
      <c r="C146" s="14"/>
      <c r="D146" s="14"/>
      <c r="E146" s="14"/>
      <c r="F146" s="14"/>
      <c r="G146" s="14"/>
      <c r="H146" s="14"/>
      <c r="I146" s="14"/>
      <c r="J146" s="14"/>
      <c r="K146" s="12"/>
      <c r="L146" s="12"/>
      <c r="M146" s="11"/>
      <c r="N146" s="11"/>
      <c r="O146" s="11"/>
      <c r="P146" s="11"/>
      <c r="Q146" s="11"/>
      <c r="R146" s="11"/>
    </row>
    <row r="147" spans="1:18" x14ac:dyDescent="0.55000000000000004">
      <c r="C147" s="3"/>
      <c r="D147" s="3"/>
      <c r="E147" s="3"/>
      <c r="F147" s="3"/>
      <c r="G147" s="3"/>
      <c r="H147" s="3"/>
      <c r="I147" s="3"/>
      <c r="J147" s="3"/>
    </row>
    <row r="148" spans="1:18" x14ac:dyDescent="0.55000000000000004">
      <c r="C148" s="3"/>
      <c r="D148" s="3"/>
      <c r="E148" s="3"/>
      <c r="F148" s="3"/>
      <c r="G148" s="3"/>
      <c r="H148" s="3"/>
      <c r="I148" s="3"/>
      <c r="J148" s="3"/>
    </row>
    <row r="149" spans="1:18" x14ac:dyDescent="0.55000000000000004">
      <c r="C149" s="3"/>
      <c r="D149" s="3"/>
      <c r="E149" s="3"/>
      <c r="F149" s="3"/>
      <c r="G149" s="3"/>
      <c r="H149" s="3"/>
      <c r="I149" s="3"/>
      <c r="J149" s="3"/>
    </row>
    <row r="150" spans="1:18" x14ac:dyDescent="0.55000000000000004">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156" priority="147">
      <formula>OR(#REF!=$B77,#REF!=$B77)</formula>
    </cfRule>
  </conditionalFormatting>
  <conditionalFormatting sqref="Z80 W80:X80 W89:Z89 AO89:BA89 AO80:BA80">
    <cfRule type="expression" dxfId="155" priority="149">
      <formula>OR(#REF!=$B78,#REF!=$B78)</formula>
    </cfRule>
  </conditionalFormatting>
  <conditionalFormatting sqref="AM90:AN90">
    <cfRule type="expression" dxfId="154" priority="143">
      <formula>OR(#REF!=$B77,#REF!=$B77)</formula>
    </cfRule>
  </conditionalFormatting>
  <conditionalFormatting sqref="AM80:AN80 AM89:AN89">
    <cfRule type="expression" dxfId="153" priority="145">
      <formula>OR(#REF!=$B78,#REF!=$B78)</formula>
    </cfRule>
  </conditionalFormatting>
  <conditionalFormatting sqref="W18:BE18">
    <cfRule type="expression" dxfId="152" priority="77">
      <formula>INDIRECT(ADDRESS(ROW(),COLUMN()))=TRUNC(INDIRECT(ADDRESS(ROW(),COLUMN())))</formula>
    </cfRule>
  </conditionalFormatting>
  <conditionalFormatting sqref="BB20:BE20">
    <cfRule type="expression" dxfId="151" priority="76">
      <formula>INDIRECT(ADDRESS(ROW(),COLUMN()))=TRUNC(INDIRECT(ADDRESS(ROW(),COLUMN())))</formula>
    </cfRule>
  </conditionalFormatting>
  <conditionalFormatting sqref="BB22:BE22">
    <cfRule type="expression" dxfId="150" priority="74">
      <formula>INDIRECT(ADDRESS(ROW(),COLUMN()))=TRUNC(INDIRECT(ADDRESS(ROW(),COLUMN())))</formula>
    </cfRule>
  </conditionalFormatting>
  <conditionalFormatting sqref="BB24:BE24">
    <cfRule type="expression" dxfId="149" priority="73">
      <formula>INDIRECT(ADDRESS(ROW(),COLUMN()))=TRUNC(INDIRECT(ADDRESS(ROW(),COLUMN())))</formula>
    </cfRule>
  </conditionalFormatting>
  <conditionalFormatting sqref="BB26:BE26">
    <cfRule type="expression" dxfId="148" priority="72">
      <formula>INDIRECT(ADDRESS(ROW(),COLUMN()))=TRUNC(INDIRECT(ADDRESS(ROW(),COLUMN())))</formula>
    </cfRule>
  </conditionalFormatting>
  <conditionalFormatting sqref="BB28:BE28">
    <cfRule type="expression" dxfId="147" priority="71">
      <formula>INDIRECT(ADDRESS(ROW(),COLUMN()))=TRUNC(INDIRECT(ADDRESS(ROW(),COLUMN())))</formula>
    </cfRule>
  </conditionalFormatting>
  <conditionalFormatting sqref="BB30:BE30">
    <cfRule type="expression" dxfId="146" priority="70">
      <formula>INDIRECT(ADDRESS(ROW(),COLUMN()))=TRUNC(INDIRECT(ADDRESS(ROW(),COLUMN())))</formula>
    </cfRule>
  </conditionalFormatting>
  <conditionalFormatting sqref="BB32:BE32">
    <cfRule type="expression" dxfId="145" priority="69">
      <formula>INDIRECT(ADDRESS(ROW(),COLUMN()))=TRUNC(INDIRECT(ADDRESS(ROW(),COLUMN())))</formula>
    </cfRule>
  </conditionalFormatting>
  <conditionalFormatting sqref="BB34:BE34">
    <cfRule type="expression" dxfId="144" priority="68">
      <formula>INDIRECT(ADDRESS(ROW(),COLUMN()))=TRUNC(INDIRECT(ADDRESS(ROW(),COLUMN())))</formula>
    </cfRule>
  </conditionalFormatting>
  <conditionalFormatting sqref="BB36:BE36">
    <cfRule type="expression" dxfId="143" priority="67">
      <formula>INDIRECT(ADDRESS(ROW(),COLUMN()))=TRUNC(INDIRECT(ADDRESS(ROW(),COLUMN())))</formula>
    </cfRule>
  </conditionalFormatting>
  <conditionalFormatting sqref="BB38:BE38">
    <cfRule type="expression" dxfId="142" priority="66">
      <formula>INDIRECT(ADDRESS(ROW(),COLUMN()))=TRUNC(INDIRECT(ADDRESS(ROW(),COLUMN())))</formula>
    </cfRule>
  </conditionalFormatting>
  <conditionalFormatting sqref="BB40:BE40">
    <cfRule type="expression" dxfId="141" priority="65">
      <formula>INDIRECT(ADDRESS(ROW(),COLUMN()))=TRUNC(INDIRECT(ADDRESS(ROW(),COLUMN())))</formula>
    </cfRule>
  </conditionalFormatting>
  <conditionalFormatting sqref="BB42:BE42">
    <cfRule type="expression" dxfId="140" priority="64">
      <formula>INDIRECT(ADDRESS(ROW(),COLUMN()))=TRUNC(INDIRECT(ADDRESS(ROW(),COLUMN())))</formula>
    </cfRule>
  </conditionalFormatting>
  <conditionalFormatting sqref="BB44:BE44">
    <cfRule type="expression" dxfId="139" priority="63">
      <formula>INDIRECT(ADDRESS(ROW(),COLUMN()))=TRUNC(INDIRECT(ADDRESS(ROW(),COLUMN())))</formula>
    </cfRule>
  </conditionalFormatting>
  <conditionalFormatting sqref="BB46:BE46">
    <cfRule type="expression" dxfId="138" priority="62">
      <formula>INDIRECT(ADDRESS(ROW(),COLUMN()))=TRUNC(INDIRECT(ADDRESS(ROW(),COLUMN())))</formula>
    </cfRule>
  </conditionalFormatting>
  <conditionalFormatting sqref="BB48:BE48">
    <cfRule type="expression" dxfId="137" priority="61">
      <formula>INDIRECT(ADDRESS(ROW(),COLUMN()))=TRUNC(INDIRECT(ADDRESS(ROW(),COLUMN())))</formula>
    </cfRule>
  </conditionalFormatting>
  <conditionalFormatting sqref="BB50:BE50">
    <cfRule type="expression" dxfId="136" priority="60">
      <formula>INDIRECT(ADDRESS(ROW(),COLUMN()))=TRUNC(INDIRECT(ADDRESS(ROW(),COLUMN())))</formula>
    </cfRule>
  </conditionalFormatting>
  <conditionalFormatting sqref="BB52:BE52">
    <cfRule type="expression" dxfId="135" priority="59">
      <formula>INDIRECT(ADDRESS(ROW(),COLUMN()))=TRUNC(INDIRECT(ADDRESS(ROW(),COLUMN())))</formula>
    </cfRule>
  </conditionalFormatting>
  <conditionalFormatting sqref="BB54:BE54">
    <cfRule type="expression" dxfId="134" priority="58">
      <formula>INDIRECT(ADDRESS(ROW(),COLUMN()))=TRUNC(INDIRECT(ADDRESS(ROW(),COLUMN())))</formula>
    </cfRule>
  </conditionalFormatting>
  <conditionalFormatting sqref="BB56:BE56">
    <cfRule type="expression" dxfId="133" priority="57">
      <formula>INDIRECT(ADDRESS(ROW(),COLUMN()))=TRUNC(INDIRECT(ADDRESS(ROW(),COLUMN())))</formula>
    </cfRule>
  </conditionalFormatting>
  <conditionalFormatting sqref="BB58:BE58">
    <cfRule type="expression" dxfId="132" priority="56">
      <formula>INDIRECT(ADDRESS(ROW(),COLUMN()))=TRUNC(INDIRECT(ADDRESS(ROW(),COLUMN())))</formula>
    </cfRule>
  </conditionalFormatting>
  <conditionalFormatting sqref="BB60:BE60">
    <cfRule type="expression" dxfId="131" priority="55">
      <formula>INDIRECT(ADDRESS(ROW(),COLUMN()))=TRUNC(INDIRECT(ADDRESS(ROW(),COLUMN())))</formula>
    </cfRule>
  </conditionalFormatting>
  <conditionalFormatting sqref="BB62:BE62">
    <cfRule type="expression" dxfId="130" priority="54">
      <formula>INDIRECT(ADDRESS(ROW(),COLUMN()))=TRUNC(INDIRECT(ADDRESS(ROW(),COLUMN())))</formula>
    </cfRule>
  </conditionalFormatting>
  <conditionalFormatting sqref="BB64:BE64">
    <cfRule type="expression" dxfId="129" priority="53">
      <formula>INDIRECT(ADDRESS(ROW(),COLUMN()))=TRUNC(INDIRECT(ADDRESS(ROW(),COLUMN())))</formula>
    </cfRule>
  </conditionalFormatting>
  <conditionalFormatting sqref="BB66:BE66">
    <cfRule type="expression" dxfId="128" priority="52">
      <formula>INDIRECT(ADDRESS(ROW(),COLUMN()))=TRUNC(INDIRECT(ADDRESS(ROW(),COLUMN())))</formula>
    </cfRule>
  </conditionalFormatting>
  <conditionalFormatting sqref="BB68:BE68">
    <cfRule type="expression" dxfId="127" priority="51">
      <formula>INDIRECT(ADDRESS(ROW(),COLUMN()))=TRUNC(INDIRECT(ADDRESS(ROW(),COLUMN())))</formula>
    </cfRule>
  </conditionalFormatting>
  <conditionalFormatting sqref="BB70:BE70">
    <cfRule type="expression" dxfId="126" priority="50">
      <formula>INDIRECT(ADDRESS(ROW(),COLUMN()))=TRUNC(INDIRECT(ADDRESS(ROW(),COLUMN())))</formula>
    </cfRule>
  </conditionalFormatting>
  <conditionalFormatting sqref="BB72:BE72">
    <cfRule type="expression" dxfId="125" priority="49">
      <formula>INDIRECT(ADDRESS(ROW(),COLUMN()))=TRUNC(INDIRECT(ADDRESS(ROW(),COLUMN())))</formula>
    </cfRule>
  </conditionalFormatting>
  <conditionalFormatting sqref="BB74:BE74">
    <cfRule type="expression" dxfId="124" priority="48">
      <formula>INDIRECT(ADDRESS(ROW(),COLUMN()))=TRUNC(INDIRECT(ADDRESS(ROW(),COLUMN())))</formula>
    </cfRule>
  </conditionalFormatting>
  <conditionalFormatting sqref="BB76:BE76">
    <cfRule type="expression" dxfId="123" priority="41">
      <formula>INDIRECT(ADDRESS(ROW(),COLUMN()))=TRUNC(INDIRECT(ADDRESS(ROW(),COLUMN())))</formula>
    </cfRule>
  </conditionalFormatting>
  <conditionalFormatting sqref="M82:X86">
    <cfRule type="expression" dxfId="122" priority="40">
      <formula>INDIRECT(ADDRESS(ROW(),COLUMN()))=TRUNC(INDIRECT(ADDRESS(ROW(),COLUMN())))</formula>
    </cfRule>
  </conditionalFormatting>
  <conditionalFormatting sqref="AC86:AN86 AG82:AN85">
    <cfRule type="expression" dxfId="121" priority="39">
      <formula>INDIRECT(ADDRESS(ROW(),COLUMN()))=TRUNC(INDIRECT(ADDRESS(ROW(),COLUMN())))</formula>
    </cfRule>
  </conditionalFormatting>
  <conditionalFormatting sqref="K91:N91">
    <cfRule type="expression" dxfId="120" priority="38">
      <formula>INDIRECT(ADDRESS(ROW(),COLUMN()))=TRUNC(INDIRECT(ADDRESS(ROW(),COLUMN())))</formula>
    </cfRule>
  </conditionalFormatting>
  <conditionalFormatting sqref="AA91:AD91">
    <cfRule type="expression" dxfId="119" priority="37">
      <formula>INDIRECT(ADDRESS(ROW(),COLUMN()))=TRUNC(INDIRECT(ADDRESS(ROW(),COLUMN())))</formula>
    </cfRule>
  </conditionalFormatting>
  <conditionalFormatting sqref="AC82:AF85">
    <cfRule type="expression" dxfId="118" priority="36">
      <formula>INDIRECT(ADDRESS(ROW(),COLUMN()))=TRUNC(INDIRECT(ADDRESS(ROW(),COLUMN())))</formula>
    </cfRule>
  </conditionalFormatting>
  <conditionalFormatting sqref="W62:BA62">
    <cfRule type="expression" dxfId="117" priority="8">
      <formula>INDIRECT(ADDRESS(ROW(),COLUMN()))=TRUNC(INDIRECT(ADDRESS(ROW(),COLUMN())))</formula>
    </cfRule>
  </conditionalFormatting>
  <conditionalFormatting sqref="W20:BA20">
    <cfRule type="expression" dxfId="116" priority="29">
      <formula>INDIRECT(ADDRESS(ROW(),COLUMN()))=TRUNC(INDIRECT(ADDRESS(ROW(),COLUMN())))</formula>
    </cfRule>
  </conditionalFormatting>
  <conditionalFormatting sqref="W22:BA22">
    <cfRule type="expression" dxfId="115" priority="28">
      <formula>INDIRECT(ADDRESS(ROW(),COLUMN()))=TRUNC(INDIRECT(ADDRESS(ROW(),COLUMN())))</formula>
    </cfRule>
  </conditionalFormatting>
  <conditionalFormatting sqref="W24:BA24">
    <cfRule type="expression" dxfId="114" priority="27">
      <formula>INDIRECT(ADDRESS(ROW(),COLUMN()))=TRUNC(INDIRECT(ADDRESS(ROW(),COLUMN())))</formula>
    </cfRule>
  </conditionalFormatting>
  <conditionalFormatting sqref="W26:BA26">
    <cfRule type="expression" dxfId="113" priority="26">
      <formula>INDIRECT(ADDRESS(ROW(),COLUMN()))=TRUNC(INDIRECT(ADDRESS(ROW(),COLUMN())))</formula>
    </cfRule>
  </conditionalFormatting>
  <conditionalFormatting sqref="W28:BA28">
    <cfRule type="expression" dxfId="112" priority="25">
      <formula>INDIRECT(ADDRESS(ROW(),COLUMN()))=TRUNC(INDIRECT(ADDRESS(ROW(),COLUMN())))</formula>
    </cfRule>
  </conditionalFormatting>
  <conditionalFormatting sqref="W30:BA30">
    <cfRule type="expression" dxfId="111" priority="24">
      <formula>INDIRECT(ADDRESS(ROW(),COLUMN()))=TRUNC(INDIRECT(ADDRESS(ROW(),COLUMN())))</formula>
    </cfRule>
  </conditionalFormatting>
  <conditionalFormatting sqref="W32:BA32">
    <cfRule type="expression" dxfId="110" priority="23">
      <formula>INDIRECT(ADDRESS(ROW(),COLUMN()))=TRUNC(INDIRECT(ADDRESS(ROW(),COLUMN())))</formula>
    </cfRule>
  </conditionalFormatting>
  <conditionalFormatting sqref="W34:BA34">
    <cfRule type="expression" dxfId="109" priority="22">
      <formula>INDIRECT(ADDRESS(ROW(),COLUMN()))=TRUNC(INDIRECT(ADDRESS(ROW(),COLUMN())))</formula>
    </cfRule>
  </conditionalFormatting>
  <conditionalFormatting sqref="W36:BA36">
    <cfRule type="expression" dxfId="108" priority="21">
      <formula>INDIRECT(ADDRESS(ROW(),COLUMN()))=TRUNC(INDIRECT(ADDRESS(ROW(),COLUMN())))</formula>
    </cfRule>
  </conditionalFormatting>
  <conditionalFormatting sqref="W38:BA38">
    <cfRule type="expression" dxfId="107" priority="20">
      <formula>INDIRECT(ADDRESS(ROW(),COLUMN()))=TRUNC(INDIRECT(ADDRESS(ROW(),COLUMN())))</formula>
    </cfRule>
  </conditionalFormatting>
  <conditionalFormatting sqref="W40:BA40">
    <cfRule type="expression" dxfId="106" priority="19">
      <formula>INDIRECT(ADDRESS(ROW(),COLUMN()))=TRUNC(INDIRECT(ADDRESS(ROW(),COLUMN())))</formula>
    </cfRule>
  </conditionalFormatting>
  <conditionalFormatting sqref="W42:BA42">
    <cfRule type="expression" dxfId="105" priority="18">
      <formula>INDIRECT(ADDRESS(ROW(),COLUMN()))=TRUNC(INDIRECT(ADDRESS(ROW(),COLUMN())))</formula>
    </cfRule>
  </conditionalFormatting>
  <conditionalFormatting sqref="W44:BA44">
    <cfRule type="expression" dxfId="104" priority="17">
      <formula>INDIRECT(ADDRESS(ROW(),COLUMN()))=TRUNC(INDIRECT(ADDRESS(ROW(),COLUMN())))</formula>
    </cfRule>
  </conditionalFormatting>
  <conditionalFormatting sqref="W46:BA46">
    <cfRule type="expression" dxfId="103" priority="16">
      <formula>INDIRECT(ADDRESS(ROW(),COLUMN()))=TRUNC(INDIRECT(ADDRESS(ROW(),COLUMN())))</formula>
    </cfRule>
  </conditionalFormatting>
  <conditionalFormatting sqref="W48:BA48">
    <cfRule type="expression" dxfId="102" priority="15">
      <formula>INDIRECT(ADDRESS(ROW(),COLUMN()))=TRUNC(INDIRECT(ADDRESS(ROW(),COLUMN())))</formula>
    </cfRule>
  </conditionalFormatting>
  <conditionalFormatting sqref="W50:BA50">
    <cfRule type="expression" dxfId="101" priority="14">
      <formula>INDIRECT(ADDRESS(ROW(),COLUMN()))=TRUNC(INDIRECT(ADDRESS(ROW(),COLUMN())))</formula>
    </cfRule>
  </conditionalFormatting>
  <conditionalFormatting sqref="W52:BA52">
    <cfRule type="expression" dxfId="100" priority="13">
      <formula>INDIRECT(ADDRESS(ROW(),COLUMN()))=TRUNC(INDIRECT(ADDRESS(ROW(),COLUMN())))</formula>
    </cfRule>
  </conditionalFormatting>
  <conditionalFormatting sqref="W54:BA54">
    <cfRule type="expression" dxfId="99" priority="12">
      <formula>INDIRECT(ADDRESS(ROW(),COLUMN()))=TRUNC(INDIRECT(ADDRESS(ROW(),COLUMN())))</formula>
    </cfRule>
  </conditionalFormatting>
  <conditionalFormatting sqref="W56:BA56">
    <cfRule type="expression" dxfId="98" priority="11">
      <formula>INDIRECT(ADDRESS(ROW(),COLUMN()))=TRUNC(INDIRECT(ADDRESS(ROW(),COLUMN())))</formula>
    </cfRule>
  </conditionalFormatting>
  <conditionalFormatting sqref="W58:BA58">
    <cfRule type="expression" dxfId="97" priority="10">
      <formula>INDIRECT(ADDRESS(ROW(),COLUMN()))=TRUNC(INDIRECT(ADDRESS(ROW(),COLUMN())))</formula>
    </cfRule>
  </conditionalFormatting>
  <conditionalFormatting sqref="W60:BA60">
    <cfRule type="expression" dxfId="96" priority="9">
      <formula>INDIRECT(ADDRESS(ROW(),COLUMN()))=TRUNC(INDIRECT(ADDRESS(ROW(),COLUMN())))</formula>
    </cfRule>
  </conditionalFormatting>
  <conditionalFormatting sqref="W64:BA64">
    <cfRule type="expression" dxfId="95" priority="7">
      <formula>INDIRECT(ADDRESS(ROW(),COLUMN()))=TRUNC(INDIRECT(ADDRESS(ROW(),COLUMN())))</formula>
    </cfRule>
  </conditionalFormatting>
  <conditionalFormatting sqref="W66:BA66">
    <cfRule type="expression" dxfId="94" priority="6">
      <formula>INDIRECT(ADDRESS(ROW(),COLUMN()))=TRUNC(INDIRECT(ADDRESS(ROW(),COLUMN())))</formula>
    </cfRule>
  </conditionalFormatting>
  <conditionalFormatting sqref="W68:BA68">
    <cfRule type="expression" dxfId="93" priority="5">
      <formula>INDIRECT(ADDRESS(ROW(),COLUMN()))=TRUNC(INDIRECT(ADDRESS(ROW(),COLUMN())))</formula>
    </cfRule>
  </conditionalFormatting>
  <conditionalFormatting sqref="W70:BA70">
    <cfRule type="expression" dxfId="92" priority="4">
      <formula>INDIRECT(ADDRESS(ROW(),COLUMN()))=TRUNC(INDIRECT(ADDRESS(ROW(),COLUMN())))</formula>
    </cfRule>
  </conditionalFormatting>
  <conditionalFormatting sqref="W72:BA72">
    <cfRule type="expression" dxfId="91" priority="3">
      <formula>INDIRECT(ADDRESS(ROW(),COLUMN()))=TRUNC(INDIRECT(ADDRESS(ROW(),COLUMN())))</formula>
    </cfRule>
  </conditionalFormatting>
  <conditionalFormatting sqref="W74:BA74">
    <cfRule type="expression" dxfId="90" priority="2">
      <formula>INDIRECT(ADDRESS(ROW(),COLUMN()))=TRUNC(INDIRECT(ADDRESS(ROW(),COLUMN())))</formula>
    </cfRule>
  </conditionalFormatting>
  <conditionalFormatting sqref="W76:BA76">
    <cfRule type="expression" dxfId="8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84" customWidth="1"/>
    <col min="2" max="2" width="5.58203125" style="83" customWidth="1"/>
    <col min="3" max="3" width="10.58203125" style="83" customWidth="1"/>
    <col min="4" max="4" width="10.58203125" style="83" hidden="1" customWidth="1"/>
    <col min="5" max="5" width="3.33203125" style="83" bestFit="1" customWidth="1"/>
    <col min="6" max="6" width="15.58203125" style="84" customWidth="1"/>
    <col min="7" max="7" width="3.33203125" style="84" bestFit="1" customWidth="1"/>
    <col min="8" max="8" width="15.58203125" style="84" customWidth="1"/>
    <col min="9" max="9" width="3.33203125" style="84" bestFit="1" customWidth="1"/>
    <col min="10" max="10" width="15.58203125" style="83" customWidth="1"/>
    <col min="11" max="11" width="3.33203125" style="84" bestFit="1" customWidth="1"/>
    <col min="12" max="12" width="15.58203125" style="84" customWidth="1"/>
    <col min="13" max="13" width="3.33203125" style="84" customWidth="1"/>
    <col min="14" max="14" width="50.58203125" style="84" customWidth="1"/>
    <col min="15" max="16384" width="9" style="84"/>
  </cols>
  <sheetData>
    <row r="1" spans="2:14" x14ac:dyDescent="0.55000000000000004">
      <c r="B1" s="82" t="s">
        <v>32</v>
      </c>
    </row>
    <row r="2" spans="2:14" x14ac:dyDescent="0.55000000000000004">
      <c r="B2" s="85" t="s">
        <v>33</v>
      </c>
      <c r="F2" s="86"/>
      <c r="G2" s="87"/>
      <c r="H2" s="87"/>
      <c r="I2" s="87"/>
      <c r="J2" s="88"/>
      <c r="K2" s="87"/>
      <c r="L2" s="87"/>
    </row>
    <row r="3" spans="2:14" x14ac:dyDescent="0.55000000000000004">
      <c r="B3" s="86" t="s">
        <v>177</v>
      </c>
      <c r="F3" s="88" t="s">
        <v>178</v>
      </c>
      <c r="G3" s="87"/>
      <c r="H3" s="87"/>
      <c r="I3" s="87"/>
      <c r="J3" s="88"/>
      <c r="K3" s="87"/>
      <c r="L3" s="87"/>
    </row>
    <row r="4" spans="2:14" x14ac:dyDescent="0.55000000000000004">
      <c r="B4" s="85"/>
      <c r="F4" s="514" t="s">
        <v>34</v>
      </c>
      <c r="G4" s="514"/>
      <c r="H4" s="514"/>
      <c r="I4" s="514"/>
      <c r="J4" s="514"/>
      <c r="K4" s="514"/>
      <c r="L4" s="514"/>
      <c r="N4" s="514" t="s">
        <v>185</v>
      </c>
    </row>
    <row r="5" spans="2:14" x14ac:dyDescent="0.55000000000000004">
      <c r="B5" s="83" t="s">
        <v>20</v>
      </c>
      <c r="C5" s="83" t="s">
        <v>4</v>
      </c>
      <c r="F5" s="83" t="s">
        <v>186</v>
      </c>
      <c r="G5" s="83"/>
      <c r="H5" s="83" t="s">
        <v>187</v>
      </c>
      <c r="J5" s="83" t="s">
        <v>35</v>
      </c>
      <c r="L5" s="83" t="s">
        <v>34</v>
      </c>
      <c r="N5" s="514"/>
    </row>
    <row r="6" spans="2:14" x14ac:dyDescent="0.550000000000000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550000000000000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550000000000000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550000000000000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550000000000000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550000000000000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550000000000000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550000000000000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550000000000000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550000000000000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550000000000000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550000000000000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550000000000000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550000000000000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550000000000000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550000000000000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550000000000000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55000000000000004">
      <c r="B23" s="89">
        <v>18</v>
      </c>
      <c r="C23" s="90" t="s">
        <v>55</v>
      </c>
      <c r="D23" s="91" t="str">
        <f t="shared" si="0"/>
        <v>r</v>
      </c>
      <c r="E23" s="89" t="s">
        <v>16</v>
      </c>
      <c r="F23" s="97"/>
      <c r="G23" s="89" t="s">
        <v>17</v>
      </c>
      <c r="H23" s="97"/>
      <c r="I23" s="93" t="s">
        <v>37</v>
      </c>
      <c r="J23" s="97"/>
      <c r="K23" s="94" t="s">
        <v>2</v>
      </c>
      <c r="L23" s="90">
        <v>1</v>
      </c>
      <c r="N23" s="96"/>
    </row>
    <row r="24" spans="2:14" x14ac:dyDescent="0.55000000000000004">
      <c r="B24" s="89">
        <v>19</v>
      </c>
      <c r="C24" s="90" t="s">
        <v>56</v>
      </c>
      <c r="D24" s="91" t="str">
        <f t="shared" si="0"/>
        <v>s</v>
      </c>
      <c r="E24" s="89" t="s">
        <v>16</v>
      </c>
      <c r="F24" s="97"/>
      <c r="G24" s="89" t="s">
        <v>17</v>
      </c>
      <c r="H24" s="97"/>
      <c r="I24" s="93" t="s">
        <v>37</v>
      </c>
      <c r="J24" s="97"/>
      <c r="K24" s="94" t="s">
        <v>2</v>
      </c>
      <c r="L24" s="90">
        <v>2</v>
      </c>
      <c r="N24" s="96"/>
    </row>
    <row r="25" spans="2:14" x14ac:dyDescent="0.55000000000000004">
      <c r="B25" s="89">
        <v>20</v>
      </c>
      <c r="C25" s="90" t="s">
        <v>57</v>
      </c>
      <c r="D25" s="91" t="str">
        <f t="shared" si="0"/>
        <v>t</v>
      </c>
      <c r="E25" s="89" t="s">
        <v>16</v>
      </c>
      <c r="F25" s="97"/>
      <c r="G25" s="89" t="s">
        <v>17</v>
      </c>
      <c r="H25" s="97"/>
      <c r="I25" s="93" t="s">
        <v>37</v>
      </c>
      <c r="J25" s="97"/>
      <c r="K25" s="94" t="s">
        <v>2</v>
      </c>
      <c r="L25" s="90">
        <v>3</v>
      </c>
      <c r="N25" s="96"/>
    </row>
    <row r="26" spans="2:14" x14ac:dyDescent="0.55000000000000004">
      <c r="B26" s="89">
        <v>21</v>
      </c>
      <c r="C26" s="90" t="s">
        <v>58</v>
      </c>
      <c r="D26" s="91" t="str">
        <f t="shared" si="0"/>
        <v>u</v>
      </c>
      <c r="E26" s="89" t="s">
        <v>16</v>
      </c>
      <c r="F26" s="97"/>
      <c r="G26" s="89" t="s">
        <v>17</v>
      </c>
      <c r="H26" s="97"/>
      <c r="I26" s="93" t="s">
        <v>37</v>
      </c>
      <c r="J26" s="97"/>
      <c r="K26" s="94" t="s">
        <v>2</v>
      </c>
      <c r="L26" s="90">
        <v>4</v>
      </c>
      <c r="N26" s="96"/>
    </row>
    <row r="27" spans="2:14" x14ac:dyDescent="0.55000000000000004">
      <c r="B27" s="89">
        <v>22</v>
      </c>
      <c r="C27" s="90" t="s">
        <v>59</v>
      </c>
      <c r="D27" s="91" t="str">
        <f t="shared" si="0"/>
        <v>v</v>
      </c>
      <c r="E27" s="89" t="s">
        <v>16</v>
      </c>
      <c r="F27" s="97"/>
      <c r="G27" s="89" t="s">
        <v>17</v>
      </c>
      <c r="H27" s="97"/>
      <c r="I27" s="93" t="s">
        <v>37</v>
      </c>
      <c r="J27" s="97"/>
      <c r="K27" s="94" t="s">
        <v>2</v>
      </c>
      <c r="L27" s="90">
        <v>5</v>
      </c>
      <c r="N27" s="96"/>
    </row>
    <row r="28" spans="2:14" x14ac:dyDescent="0.55000000000000004">
      <c r="B28" s="89">
        <v>23</v>
      </c>
      <c r="C28" s="90" t="s">
        <v>60</v>
      </c>
      <c r="D28" s="91" t="str">
        <f t="shared" si="0"/>
        <v>w</v>
      </c>
      <c r="E28" s="89" t="s">
        <v>16</v>
      </c>
      <c r="F28" s="97"/>
      <c r="G28" s="89" t="s">
        <v>17</v>
      </c>
      <c r="H28" s="97"/>
      <c r="I28" s="93" t="s">
        <v>37</v>
      </c>
      <c r="J28" s="97"/>
      <c r="K28" s="94" t="s">
        <v>2</v>
      </c>
      <c r="L28" s="90">
        <v>6</v>
      </c>
      <c r="N28" s="96"/>
    </row>
    <row r="29" spans="2:14" x14ac:dyDescent="0.55000000000000004">
      <c r="B29" s="89">
        <v>24</v>
      </c>
      <c r="C29" s="90" t="s">
        <v>61</v>
      </c>
      <c r="D29" s="91" t="str">
        <f t="shared" si="0"/>
        <v>x</v>
      </c>
      <c r="E29" s="89" t="s">
        <v>16</v>
      </c>
      <c r="F29" s="97"/>
      <c r="G29" s="89" t="s">
        <v>17</v>
      </c>
      <c r="H29" s="97"/>
      <c r="I29" s="93" t="s">
        <v>37</v>
      </c>
      <c r="J29" s="97"/>
      <c r="K29" s="94" t="s">
        <v>2</v>
      </c>
      <c r="L29" s="90">
        <v>7</v>
      </c>
      <c r="N29" s="96"/>
    </row>
    <row r="30" spans="2:14" x14ac:dyDescent="0.55000000000000004">
      <c r="B30" s="89">
        <v>25</v>
      </c>
      <c r="C30" s="90" t="s">
        <v>62</v>
      </c>
      <c r="D30" s="91" t="str">
        <f t="shared" si="0"/>
        <v>y</v>
      </c>
      <c r="E30" s="89" t="s">
        <v>16</v>
      </c>
      <c r="F30" s="97"/>
      <c r="G30" s="89" t="s">
        <v>17</v>
      </c>
      <c r="H30" s="97"/>
      <c r="I30" s="93" t="s">
        <v>37</v>
      </c>
      <c r="J30" s="97"/>
      <c r="K30" s="94" t="s">
        <v>2</v>
      </c>
      <c r="L30" s="90">
        <v>8</v>
      </c>
      <c r="N30" s="96"/>
    </row>
    <row r="31" spans="2:14" x14ac:dyDescent="0.55000000000000004">
      <c r="B31" s="89">
        <v>26</v>
      </c>
      <c r="C31" s="90" t="s">
        <v>63</v>
      </c>
      <c r="D31" s="91" t="str">
        <f t="shared" si="0"/>
        <v>z</v>
      </c>
      <c r="E31" s="89" t="s">
        <v>16</v>
      </c>
      <c r="F31" s="97"/>
      <c r="G31" s="89" t="s">
        <v>17</v>
      </c>
      <c r="H31" s="97"/>
      <c r="I31" s="93" t="s">
        <v>37</v>
      </c>
      <c r="J31" s="97"/>
      <c r="K31" s="94" t="s">
        <v>2</v>
      </c>
      <c r="L31" s="90">
        <v>1</v>
      </c>
      <c r="N31" s="96"/>
    </row>
    <row r="32" spans="2:14" x14ac:dyDescent="0.55000000000000004">
      <c r="B32" s="89">
        <v>27</v>
      </c>
      <c r="C32" s="90" t="s">
        <v>61</v>
      </c>
      <c r="D32" s="91" t="str">
        <f t="shared" si="0"/>
        <v>x</v>
      </c>
      <c r="E32" s="89" t="s">
        <v>16</v>
      </c>
      <c r="F32" s="97"/>
      <c r="G32" s="89" t="s">
        <v>17</v>
      </c>
      <c r="H32" s="97"/>
      <c r="I32" s="93" t="s">
        <v>37</v>
      </c>
      <c r="J32" s="97"/>
      <c r="K32" s="94" t="s">
        <v>2</v>
      </c>
      <c r="L32" s="90">
        <v>2</v>
      </c>
      <c r="N32" s="96"/>
    </row>
    <row r="33" spans="2:14" x14ac:dyDescent="0.55000000000000004">
      <c r="B33" s="89">
        <v>28</v>
      </c>
      <c r="C33" s="90" t="s">
        <v>64</v>
      </c>
      <c r="D33" s="91" t="str">
        <f t="shared" si="0"/>
        <v>aa</v>
      </c>
      <c r="E33" s="89" t="s">
        <v>16</v>
      </c>
      <c r="F33" s="97"/>
      <c r="G33" s="89" t="s">
        <v>17</v>
      </c>
      <c r="H33" s="97"/>
      <c r="I33" s="93" t="s">
        <v>37</v>
      </c>
      <c r="J33" s="97"/>
      <c r="K33" s="94" t="s">
        <v>2</v>
      </c>
      <c r="L33" s="90">
        <v>3</v>
      </c>
      <c r="N33" s="96"/>
    </row>
    <row r="34" spans="2:14" x14ac:dyDescent="0.55000000000000004">
      <c r="B34" s="89">
        <v>29</v>
      </c>
      <c r="C34" s="90" t="s">
        <v>65</v>
      </c>
      <c r="D34" s="91" t="str">
        <f t="shared" si="0"/>
        <v>ab</v>
      </c>
      <c r="E34" s="89" t="s">
        <v>16</v>
      </c>
      <c r="F34" s="97"/>
      <c r="G34" s="89" t="s">
        <v>17</v>
      </c>
      <c r="H34" s="97"/>
      <c r="I34" s="93" t="s">
        <v>37</v>
      </c>
      <c r="J34" s="97"/>
      <c r="K34" s="94" t="s">
        <v>2</v>
      </c>
      <c r="L34" s="90">
        <v>4</v>
      </c>
      <c r="N34" s="96"/>
    </row>
    <row r="35" spans="2:14" x14ac:dyDescent="0.55000000000000004">
      <c r="B35" s="89">
        <v>30</v>
      </c>
      <c r="C35" s="90" t="s">
        <v>66</v>
      </c>
      <c r="D35" s="91" t="str">
        <f t="shared" si="0"/>
        <v>ac</v>
      </c>
      <c r="E35" s="89" t="s">
        <v>16</v>
      </c>
      <c r="F35" s="97"/>
      <c r="G35" s="89" t="s">
        <v>17</v>
      </c>
      <c r="H35" s="97"/>
      <c r="I35" s="93" t="s">
        <v>37</v>
      </c>
      <c r="J35" s="97"/>
      <c r="K35" s="94" t="s">
        <v>2</v>
      </c>
      <c r="L35" s="90">
        <v>5</v>
      </c>
      <c r="N35" s="96"/>
    </row>
    <row r="36" spans="2:14" x14ac:dyDescent="0.55000000000000004">
      <c r="B36" s="89">
        <v>31</v>
      </c>
      <c r="C36" s="90" t="s">
        <v>67</v>
      </c>
      <c r="D36" s="91" t="str">
        <f t="shared" si="0"/>
        <v>ad</v>
      </c>
      <c r="E36" s="89" t="s">
        <v>16</v>
      </c>
      <c r="F36" s="97"/>
      <c r="G36" s="89" t="s">
        <v>17</v>
      </c>
      <c r="H36" s="97"/>
      <c r="I36" s="93" t="s">
        <v>37</v>
      </c>
      <c r="J36" s="97"/>
      <c r="K36" s="94" t="s">
        <v>2</v>
      </c>
      <c r="L36" s="90">
        <v>6</v>
      </c>
      <c r="N36" s="96"/>
    </row>
    <row r="37" spans="2:14" x14ac:dyDescent="0.55000000000000004">
      <c r="B37" s="89">
        <v>32</v>
      </c>
      <c r="C37" s="90" t="s">
        <v>68</v>
      </c>
      <c r="D37" s="91" t="str">
        <f t="shared" si="0"/>
        <v>ae</v>
      </c>
      <c r="E37" s="89" t="s">
        <v>16</v>
      </c>
      <c r="F37" s="97"/>
      <c r="G37" s="89" t="s">
        <v>17</v>
      </c>
      <c r="H37" s="97"/>
      <c r="I37" s="93" t="s">
        <v>37</v>
      </c>
      <c r="J37" s="97"/>
      <c r="K37" s="94" t="s">
        <v>2</v>
      </c>
      <c r="L37" s="90">
        <v>7</v>
      </c>
      <c r="N37" s="96"/>
    </row>
    <row r="38" spans="2:14" x14ac:dyDescent="0.55000000000000004">
      <c r="B38" s="89">
        <v>33</v>
      </c>
      <c r="C38" s="90" t="s">
        <v>69</v>
      </c>
      <c r="D38" s="91" t="str">
        <f t="shared" si="0"/>
        <v>af</v>
      </c>
      <c r="E38" s="89" t="s">
        <v>16</v>
      </c>
      <c r="F38" s="97"/>
      <c r="G38" s="89" t="s">
        <v>17</v>
      </c>
      <c r="H38" s="97"/>
      <c r="I38" s="93" t="s">
        <v>37</v>
      </c>
      <c r="J38" s="97"/>
      <c r="K38" s="94" t="s">
        <v>2</v>
      </c>
      <c r="L38" s="90">
        <v>8</v>
      </c>
      <c r="N38" s="96"/>
    </row>
    <row r="39" spans="2:14" x14ac:dyDescent="0.550000000000000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550000000000000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550000000000000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550000000000000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55000000000000004">
      <c r="B43" s="89">
        <v>35</v>
      </c>
      <c r="C43" s="99" t="s">
        <v>36</v>
      </c>
      <c r="D43" s="91"/>
      <c r="E43" s="89" t="s">
        <v>16</v>
      </c>
      <c r="F43" s="92"/>
      <c r="G43" s="89" t="s">
        <v>17</v>
      </c>
      <c r="H43" s="92"/>
      <c r="I43" s="93" t="s">
        <v>37</v>
      </c>
      <c r="J43" s="92">
        <v>0</v>
      </c>
      <c r="K43" s="94" t="s">
        <v>2</v>
      </c>
      <c r="L43" s="95" t="str">
        <f t="shared" si="3"/>
        <v/>
      </c>
      <c r="N43" s="96"/>
    </row>
    <row r="44" spans="2:14" x14ac:dyDescent="0.550000000000000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550000000000000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55000000000000004">
      <c r="B46" s="89">
        <v>36</v>
      </c>
      <c r="C46" s="99" t="s">
        <v>36</v>
      </c>
      <c r="D46" s="91"/>
      <c r="E46" s="89" t="s">
        <v>16</v>
      </c>
      <c r="F46" s="92"/>
      <c r="G46" s="89" t="s">
        <v>17</v>
      </c>
      <c r="H46" s="92"/>
      <c r="I46" s="93" t="s">
        <v>37</v>
      </c>
      <c r="J46" s="92">
        <v>0</v>
      </c>
      <c r="K46" s="94" t="s">
        <v>2</v>
      </c>
      <c r="L46" s="95" t="str">
        <f t="shared" si="4"/>
        <v/>
      </c>
      <c r="N46" s="96"/>
    </row>
    <row r="47" spans="2:14" x14ac:dyDescent="0.550000000000000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55000000000000004">
      <c r="C49" s="85" t="s">
        <v>192</v>
      </c>
      <c r="D49" s="85"/>
    </row>
    <row r="50" spans="3:4" x14ac:dyDescent="0.55000000000000004">
      <c r="C50" s="85" t="s">
        <v>193</v>
      </c>
      <c r="D50" s="85"/>
    </row>
    <row r="51" spans="3:4" x14ac:dyDescent="0.55000000000000004">
      <c r="C51" s="85" t="s">
        <v>194</v>
      </c>
      <c r="D51" s="85"/>
    </row>
    <row r="52" spans="3:4" x14ac:dyDescent="0.550000000000000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170"/>
  <sheetViews>
    <sheetView showGridLines="0" view="pageBreakPreview" zoomScale="47" zoomScaleNormal="55" zoomScaleSheetLayoutView="100" workbookViewId="0">
      <selection activeCell="K17" sqref="K17:N18"/>
    </sheetView>
  </sheetViews>
  <sheetFormatPr defaultColWidth="4.5" defaultRowHeight="14" x14ac:dyDescent="0.55000000000000004"/>
  <cols>
    <col min="1" max="1" width="0.83203125" style="1" customWidth="1"/>
    <col min="2" max="2" width="5.75" style="1" customWidth="1"/>
    <col min="3" max="4" width="8.08203125" style="1" customWidth="1"/>
    <col min="5" max="8" width="3.25" style="1" hidden="1" customWidth="1"/>
    <col min="9" max="10" width="3.25" style="1" customWidth="1"/>
    <col min="11" max="62" width="5.75" style="1" customWidth="1"/>
    <col min="63" max="63" width="1.08203125" style="1" customWidth="1"/>
    <col min="64" max="16384" width="4.5" style="1"/>
  </cols>
  <sheetData>
    <row r="1" spans="2:67" s="6" customFormat="1" ht="20.25" customHeight="1" x14ac:dyDescent="0.55000000000000004">
      <c r="C1" s="5" t="s">
        <v>269</v>
      </c>
      <c r="D1" s="5"/>
      <c r="E1" s="5"/>
      <c r="F1" s="5"/>
      <c r="G1" s="5"/>
      <c r="H1" s="5"/>
      <c r="I1" s="5"/>
      <c r="J1" s="5"/>
      <c r="M1" s="7" t="s">
        <v>0</v>
      </c>
      <c r="P1" s="5"/>
      <c r="Q1" s="5"/>
      <c r="R1" s="5"/>
      <c r="S1" s="5"/>
      <c r="T1" s="5"/>
      <c r="U1" s="5"/>
      <c r="V1" s="5"/>
      <c r="W1" s="5"/>
      <c r="AS1" s="9" t="s">
        <v>30</v>
      </c>
      <c r="AT1" s="500" t="s">
        <v>271</v>
      </c>
      <c r="AU1" s="501"/>
      <c r="AV1" s="501"/>
      <c r="AW1" s="501"/>
      <c r="AX1" s="501"/>
      <c r="AY1" s="501"/>
      <c r="AZ1" s="501"/>
      <c r="BA1" s="501"/>
      <c r="BB1" s="501"/>
      <c r="BC1" s="501"/>
      <c r="BD1" s="501"/>
      <c r="BE1" s="501"/>
      <c r="BF1" s="501"/>
      <c r="BG1" s="501"/>
      <c r="BH1" s="501"/>
      <c r="BI1" s="501"/>
      <c r="BJ1" s="9" t="s">
        <v>2</v>
      </c>
    </row>
    <row r="2" spans="2:67" s="8" customFormat="1" ht="20.25" customHeight="1" x14ac:dyDescent="0.55000000000000004">
      <c r="J2" s="7"/>
      <c r="M2" s="7"/>
      <c r="N2" s="7"/>
      <c r="P2" s="9"/>
      <c r="Q2" s="9"/>
      <c r="R2" s="9"/>
      <c r="S2" s="9"/>
      <c r="T2" s="9"/>
      <c r="U2" s="9"/>
      <c r="V2" s="9"/>
      <c r="W2" s="9"/>
      <c r="AB2" s="141" t="s">
        <v>27</v>
      </c>
      <c r="AC2" s="502">
        <v>6</v>
      </c>
      <c r="AD2" s="502"/>
      <c r="AE2" s="141" t="s">
        <v>28</v>
      </c>
      <c r="AF2" s="503">
        <f>IF(AC2=0,"",YEAR(DATE(2018+AC2,1,1)))</f>
        <v>2024</v>
      </c>
      <c r="AG2" s="503"/>
      <c r="AH2" s="142" t="s">
        <v>29</v>
      </c>
      <c r="AI2" s="142" t="s">
        <v>1</v>
      </c>
      <c r="AJ2" s="502">
        <v>4</v>
      </c>
      <c r="AK2" s="502"/>
      <c r="AL2" s="142" t="s">
        <v>24</v>
      </c>
      <c r="AS2" s="9" t="s">
        <v>31</v>
      </c>
      <c r="AT2" s="502" t="s">
        <v>171</v>
      </c>
      <c r="AU2" s="502"/>
      <c r="AV2" s="502"/>
      <c r="AW2" s="502"/>
      <c r="AX2" s="502"/>
      <c r="AY2" s="502"/>
      <c r="AZ2" s="502"/>
      <c r="BA2" s="502"/>
      <c r="BB2" s="502"/>
      <c r="BC2" s="502"/>
      <c r="BD2" s="502"/>
      <c r="BE2" s="502"/>
      <c r="BF2" s="502"/>
      <c r="BG2" s="502"/>
      <c r="BH2" s="502"/>
      <c r="BI2" s="502"/>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504" t="s">
        <v>196</v>
      </c>
      <c r="BF3" s="505"/>
      <c r="BG3" s="505"/>
      <c r="BH3" s="506"/>
      <c r="BI3" s="9"/>
    </row>
    <row r="4" spans="2:67" s="8" customFormat="1" ht="20.25" customHeight="1" x14ac:dyDescent="0.550000000000000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504" t="s">
        <v>197</v>
      </c>
      <c r="BF4" s="505"/>
      <c r="BG4" s="505"/>
      <c r="BH4" s="506"/>
      <c r="BI4" s="9"/>
    </row>
    <row r="5" spans="2:67" s="8" customFormat="1" ht="9" customHeight="1" x14ac:dyDescent="0.550000000000000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496">
        <v>40</v>
      </c>
      <c r="BB6" s="497"/>
      <c r="BC6" s="2" t="s">
        <v>22</v>
      </c>
      <c r="BD6" s="6"/>
      <c r="BE6" s="496">
        <v>160</v>
      </c>
      <c r="BF6" s="497"/>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498">
        <f>DAY(EOMONTH(DATE(AF2,AJ2,1),0))</f>
        <v>30</v>
      </c>
      <c r="BF8" s="499"/>
      <c r="BG8" s="29" t="s">
        <v>25</v>
      </c>
      <c r="BH8" s="29"/>
      <c r="BI8" s="29"/>
      <c r="BJ8" s="31"/>
      <c r="BM8" s="9"/>
      <c r="BN8" s="9"/>
      <c r="BO8" s="9"/>
    </row>
    <row r="9" spans="2:67" s="8" customFormat="1" ht="5.25" customHeight="1" x14ac:dyDescent="0.550000000000000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550000000000000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241</v>
      </c>
      <c r="AT10" s="33"/>
      <c r="AU10" s="33"/>
      <c r="AV10" s="209"/>
      <c r="AW10" s="29"/>
      <c r="AX10" s="210"/>
      <c r="AY10" s="210"/>
      <c r="AZ10" s="210"/>
      <c r="BA10" s="29"/>
      <c r="BB10" s="29"/>
      <c r="BC10" s="30" t="s">
        <v>242</v>
      </c>
      <c r="BD10" s="29"/>
      <c r="BE10" s="496"/>
      <c r="BF10" s="497"/>
      <c r="BG10" s="2" t="s">
        <v>243</v>
      </c>
      <c r="BH10" s="29"/>
      <c r="BI10" s="29"/>
      <c r="BJ10" s="31"/>
      <c r="BM10" s="9"/>
      <c r="BN10" s="9"/>
      <c r="BO10" s="9"/>
    </row>
    <row r="11" spans="2:67" ht="5.25" customHeight="1" thickBot="1" x14ac:dyDescent="0.6">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5" customHeight="1" x14ac:dyDescent="0.55000000000000004">
      <c r="B12" s="485" t="s">
        <v>20</v>
      </c>
      <c r="C12" s="476" t="s">
        <v>244</v>
      </c>
      <c r="D12" s="365"/>
      <c r="E12" s="202"/>
      <c r="F12" s="199"/>
      <c r="G12" s="202"/>
      <c r="H12" s="199"/>
      <c r="I12" s="488" t="s">
        <v>245</v>
      </c>
      <c r="J12" s="489"/>
      <c r="K12" s="363" t="s">
        <v>246</v>
      </c>
      <c r="L12" s="364"/>
      <c r="M12" s="364"/>
      <c r="N12" s="365"/>
      <c r="O12" s="363" t="s">
        <v>247</v>
      </c>
      <c r="P12" s="364"/>
      <c r="Q12" s="364"/>
      <c r="R12" s="364"/>
      <c r="S12" s="365"/>
      <c r="T12" s="187"/>
      <c r="U12" s="187"/>
      <c r="V12" s="188"/>
      <c r="W12" s="494" t="s">
        <v>248</v>
      </c>
      <c r="X12" s="495"/>
      <c r="Y12" s="495"/>
      <c r="Z12" s="495"/>
      <c r="AA12" s="495"/>
      <c r="AB12" s="495"/>
      <c r="AC12" s="495"/>
      <c r="AD12" s="495"/>
      <c r="AE12" s="495"/>
      <c r="AF12" s="495"/>
      <c r="AG12" s="495"/>
      <c r="AH12" s="495"/>
      <c r="AI12" s="495"/>
      <c r="AJ12" s="495"/>
      <c r="AK12" s="495"/>
      <c r="AL12" s="495"/>
      <c r="AM12" s="495"/>
      <c r="AN12" s="495"/>
      <c r="AO12" s="495"/>
      <c r="AP12" s="495"/>
      <c r="AQ12" s="495"/>
      <c r="AR12" s="495"/>
      <c r="AS12" s="495"/>
      <c r="AT12" s="495"/>
      <c r="AU12" s="495"/>
      <c r="AV12" s="495"/>
      <c r="AW12" s="495"/>
      <c r="AX12" s="495"/>
      <c r="AY12" s="495"/>
      <c r="AZ12" s="495"/>
      <c r="BA12" s="495"/>
      <c r="BB12" s="508" t="str">
        <f>IF(BE3="４週","(10)1～4週目の勤務時間数合計","(10)1か月の勤務時間数　合計")</f>
        <v>(10)1～4週目の勤務時間数合計</v>
      </c>
      <c r="BC12" s="509"/>
      <c r="BD12" s="470" t="s">
        <v>249</v>
      </c>
      <c r="BE12" s="471"/>
      <c r="BF12" s="476" t="s">
        <v>250</v>
      </c>
      <c r="BG12" s="364"/>
      <c r="BH12" s="364"/>
      <c r="BI12" s="364"/>
      <c r="BJ12" s="477"/>
    </row>
    <row r="13" spans="2:67" ht="20.25" customHeight="1" x14ac:dyDescent="0.55000000000000004">
      <c r="B13" s="486"/>
      <c r="C13" s="478"/>
      <c r="D13" s="368"/>
      <c r="E13" s="203"/>
      <c r="F13" s="200"/>
      <c r="G13" s="203"/>
      <c r="H13" s="200"/>
      <c r="I13" s="490"/>
      <c r="J13" s="491"/>
      <c r="K13" s="366"/>
      <c r="L13" s="367"/>
      <c r="M13" s="367"/>
      <c r="N13" s="368"/>
      <c r="O13" s="366"/>
      <c r="P13" s="367"/>
      <c r="Q13" s="367"/>
      <c r="R13" s="367"/>
      <c r="S13" s="368"/>
      <c r="T13" s="189"/>
      <c r="U13" s="189"/>
      <c r="V13" s="190"/>
      <c r="W13" s="482" t="s">
        <v>11</v>
      </c>
      <c r="X13" s="482"/>
      <c r="Y13" s="482"/>
      <c r="Z13" s="482"/>
      <c r="AA13" s="482"/>
      <c r="AB13" s="482"/>
      <c r="AC13" s="483"/>
      <c r="AD13" s="484" t="s">
        <v>12</v>
      </c>
      <c r="AE13" s="482"/>
      <c r="AF13" s="482"/>
      <c r="AG13" s="482"/>
      <c r="AH13" s="482"/>
      <c r="AI13" s="482"/>
      <c r="AJ13" s="483"/>
      <c r="AK13" s="484" t="s">
        <v>13</v>
      </c>
      <c r="AL13" s="482"/>
      <c r="AM13" s="482"/>
      <c r="AN13" s="482"/>
      <c r="AO13" s="482"/>
      <c r="AP13" s="482"/>
      <c r="AQ13" s="483"/>
      <c r="AR13" s="484" t="s">
        <v>14</v>
      </c>
      <c r="AS13" s="482"/>
      <c r="AT13" s="482"/>
      <c r="AU13" s="482"/>
      <c r="AV13" s="482"/>
      <c r="AW13" s="482"/>
      <c r="AX13" s="483"/>
      <c r="AY13" s="484" t="s">
        <v>15</v>
      </c>
      <c r="AZ13" s="482"/>
      <c r="BA13" s="482"/>
      <c r="BB13" s="510"/>
      <c r="BC13" s="511"/>
      <c r="BD13" s="472"/>
      <c r="BE13" s="473"/>
      <c r="BF13" s="478"/>
      <c r="BG13" s="367"/>
      <c r="BH13" s="367"/>
      <c r="BI13" s="367"/>
      <c r="BJ13" s="479"/>
    </row>
    <row r="14" spans="2:67" ht="20.25" customHeight="1" x14ac:dyDescent="0.55000000000000004">
      <c r="B14" s="486"/>
      <c r="C14" s="478"/>
      <c r="D14" s="368"/>
      <c r="E14" s="203"/>
      <c r="F14" s="200"/>
      <c r="G14" s="203"/>
      <c r="H14" s="200"/>
      <c r="I14" s="490"/>
      <c r="J14" s="491"/>
      <c r="K14" s="366"/>
      <c r="L14" s="367"/>
      <c r="M14" s="367"/>
      <c r="N14" s="368"/>
      <c r="O14" s="366"/>
      <c r="P14" s="367"/>
      <c r="Q14" s="367"/>
      <c r="R14" s="367"/>
      <c r="S14" s="368"/>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510"/>
      <c r="BC14" s="511"/>
      <c r="BD14" s="472"/>
      <c r="BE14" s="473"/>
      <c r="BF14" s="478"/>
      <c r="BG14" s="367"/>
      <c r="BH14" s="367"/>
      <c r="BI14" s="367"/>
      <c r="BJ14" s="479"/>
    </row>
    <row r="15" spans="2:67" ht="20.25" hidden="1" customHeight="1" x14ac:dyDescent="0.55000000000000004">
      <c r="B15" s="486"/>
      <c r="C15" s="478"/>
      <c r="D15" s="368"/>
      <c r="E15" s="203"/>
      <c r="F15" s="200"/>
      <c r="G15" s="203"/>
      <c r="H15" s="200"/>
      <c r="I15" s="490"/>
      <c r="J15" s="491"/>
      <c r="K15" s="366"/>
      <c r="L15" s="367"/>
      <c r="M15" s="367"/>
      <c r="N15" s="368"/>
      <c r="O15" s="366"/>
      <c r="P15" s="367"/>
      <c r="Q15" s="367"/>
      <c r="R15" s="367"/>
      <c r="S15" s="368"/>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510"/>
      <c r="BC15" s="511"/>
      <c r="BD15" s="472"/>
      <c r="BE15" s="473"/>
      <c r="BF15" s="478"/>
      <c r="BG15" s="367"/>
      <c r="BH15" s="367"/>
      <c r="BI15" s="367"/>
      <c r="BJ15" s="479"/>
    </row>
    <row r="16" spans="2:67" ht="20.25" customHeight="1" thickBot="1" x14ac:dyDescent="0.6">
      <c r="B16" s="487"/>
      <c r="C16" s="480"/>
      <c r="D16" s="371"/>
      <c r="E16" s="204"/>
      <c r="F16" s="201"/>
      <c r="G16" s="204"/>
      <c r="H16" s="201"/>
      <c r="I16" s="492"/>
      <c r="J16" s="493"/>
      <c r="K16" s="369"/>
      <c r="L16" s="370"/>
      <c r="M16" s="370"/>
      <c r="N16" s="371"/>
      <c r="O16" s="369"/>
      <c r="P16" s="370"/>
      <c r="Q16" s="370"/>
      <c r="R16" s="370"/>
      <c r="S16" s="371"/>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512"/>
      <c r="BC16" s="513"/>
      <c r="BD16" s="474"/>
      <c r="BE16" s="475"/>
      <c r="BF16" s="480"/>
      <c r="BG16" s="370"/>
      <c r="BH16" s="370"/>
      <c r="BI16" s="370"/>
      <c r="BJ16" s="481"/>
    </row>
    <row r="17" spans="2:62" ht="20.25" customHeight="1" x14ac:dyDescent="0.55000000000000004">
      <c r="B17" s="360">
        <f>B15+1</f>
        <v>1</v>
      </c>
      <c r="C17" s="507"/>
      <c r="D17" s="469"/>
      <c r="E17" s="160"/>
      <c r="F17" s="161"/>
      <c r="G17" s="160"/>
      <c r="H17" s="161"/>
      <c r="I17" s="465"/>
      <c r="J17" s="466"/>
      <c r="K17" s="467"/>
      <c r="L17" s="468"/>
      <c r="M17" s="468"/>
      <c r="N17" s="469"/>
      <c r="O17" s="372"/>
      <c r="P17" s="373"/>
      <c r="Q17" s="373"/>
      <c r="R17" s="373"/>
      <c r="S17" s="37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461"/>
      <c r="BC17" s="462"/>
      <c r="BD17" s="463"/>
      <c r="BE17" s="464"/>
      <c r="BF17" s="458"/>
      <c r="BG17" s="459"/>
      <c r="BH17" s="459"/>
      <c r="BI17" s="459"/>
      <c r="BJ17" s="460"/>
    </row>
    <row r="18" spans="2:62" ht="20.25" customHeight="1" x14ac:dyDescent="0.55000000000000004">
      <c r="B18" s="361"/>
      <c r="C18" s="405"/>
      <c r="D18" s="403"/>
      <c r="E18" s="162"/>
      <c r="F18" s="163">
        <f>C17</f>
        <v>0</v>
      </c>
      <c r="G18" s="162"/>
      <c r="H18" s="163">
        <f>I17</f>
        <v>0</v>
      </c>
      <c r="I18" s="396"/>
      <c r="J18" s="397"/>
      <c r="K18" s="401"/>
      <c r="L18" s="402"/>
      <c r="M18" s="402"/>
      <c r="N18" s="403"/>
      <c r="O18" s="375"/>
      <c r="P18" s="376"/>
      <c r="Q18" s="376"/>
      <c r="R18" s="376"/>
      <c r="S18" s="377"/>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387">
        <f>IF($BE$3="４週",SUM(W18:AX18),IF($BE$3="暦月",SUM(W18:BA18),""))</f>
        <v>0</v>
      </c>
      <c r="BC18" s="388"/>
      <c r="BD18" s="389">
        <f>IF($BE$3="４週",BB18/4,IF($BE$3="暦月",(BB18/($BE$8/7)),""))</f>
        <v>0</v>
      </c>
      <c r="BE18" s="388"/>
      <c r="BF18" s="384"/>
      <c r="BG18" s="385"/>
      <c r="BH18" s="385"/>
      <c r="BI18" s="385"/>
      <c r="BJ18" s="386"/>
    </row>
    <row r="19" spans="2:62" ht="20.25" customHeight="1" x14ac:dyDescent="0.55000000000000004">
      <c r="B19" s="360">
        <f>B17+1</f>
        <v>2</v>
      </c>
      <c r="C19" s="404"/>
      <c r="D19" s="400"/>
      <c r="E19" s="164"/>
      <c r="F19" s="165"/>
      <c r="G19" s="164"/>
      <c r="H19" s="165"/>
      <c r="I19" s="394"/>
      <c r="J19" s="395"/>
      <c r="K19" s="398"/>
      <c r="L19" s="399"/>
      <c r="M19" s="399"/>
      <c r="N19" s="400"/>
      <c r="O19" s="375"/>
      <c r="P19" s="376"/>
      <c r="Q19" s="376"/>
      <c r="R19" s="376"/>
      <c r="S19" s="377"/>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390"/>
      <c r="BC19" s="391"/>
      <c r="BD19" s="392"/>
      <c r="BE19" s="393"/>
      <c r="BF19" s="381"/>
      <c r="BG19" s="382"/>
      <c r="BH19" s="382"/>
      <c r="BI19" s="382"/>
      <c r="BJ19" s="383"/>
    </row>
    <row r="20" spans="2:62" ht="20.25" customHeight="1" x14ac:dyDescent="0.55000000000000004">
      <c r="B20" s="361"/>
      <c r="C20" s="405"/>
      <c r="D20" s="403"/>
      <c r="E20" s="162"/>
      <c r="F20" s="163">
        <f>C19</f>
        <v>0</v>
      </c>
      <c r="G20" s="162"/>
      <c r="H20" s="163">
        <f>I19</f>
        <v>0</v>
      </c>
      <c r="I20" s="396"/>
      <c r="J20" s="397"/>
      <c r="K20" s="401"/>
      <c r="L20" s="402"/>
      <c r="M20" s="402"/>
      <c r="N20" s="403"/>
      <c r="O20" s="375"/>
      <c r="P20" s="376"/>
      <c r="Q20" s="376"/>
      <c r="R20" s="376"/>
      <c r="S20" s="377"/>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387">
        <f>IF($BE$3="４週",SUM(W20:AX20),IF($BE$3="暦月",SUM(W20:BA20),""))</f>
        <v>0</v>
      </c>
      <c r="BC20" s="388"/>
      <c r="BD20" s="389">
        <f>IF($BE$3="４週",BB20/4,IF($BE$3="暦月",(BB20/($BE$8/7)),""))</f>
        <v>0</v>
      </c>
      <c r="BE20" s="388"/>
      <c r="BF20" s="384"/>
      <c r="BG20" s="385"/>
      <c r="BH20" s="385"/>
      <c r="BI20" s="385"/>
      <c r="BJ20" s="386"/>
    </row>
    <row r="21" spans="2:62" ht="20.25" customHeight="1" x14ac:dyDescent="0.55000000000000004">
      <c r="B21" s="360">
        <f>B19+1</f>
        <v>3</v>
      </c>
      <c r="C21" s="404"/>
      <c r="D21" s="400"/>
      <c r="E21" s="162"/>
      <c r="F21" s="163"/>
      <c r="G21" s="162"/>
      <c r="H21" s="163"/>
      <c r="I21" s="394"/>
      <c r="J21" s="395"/>
      <c r="K21" s="398"/>
      <c r="L21" s="399"/>
      <c r="M21" s="399"/>
      <c r="N21" s="400"/>
      <c r="O21" s="375"/>
      <c r="P21" s="376"/>
      <c r="Q21" s="376"/>
      <c r="R21" s="376"/>
      <c r="S21" s="377"/>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390"/>
      <c r="BC21" s="391"/>
      <c r="BD21" s="392"/>
      <c r="BE21" s="393"/>
      <c r="BF21" s="381"/>
      <c r="BG21" s="382"/>
      <c r="BH21" s="382"/>
      <c r="BI21" s="382"/>
      <c r="BJ21" s="383"/>
    </row>
    <row r="22" spans="2:62" ht="20.25" customHeight="1" x14ac:dyDescent="0.55000000000000004">
      <c r="B22" s="361"/>
      <c r="C22" s="405"/>
      <c r="D22" s="403"/>
      <c r="E22" s="162"/>
      <c r="F22" s="163">
        <f>C21</f>
        <v>0</v>
      </c>
      <c r="G22" s="162"/>
      <c r="H22" s="163">
        <f>I21</f>
        <v>0</v>
      </c>
      <c r="I22" s="396"/>
      <c r="J22" s="397"/>
      <c r="K22" s="401"/>
      <c r="L22" s="402"/>
      <c r="M22" s="402"/>
      <c r="N22" s="403"/>
      <c r="O22" s="375"/>
      <c r="P22" s="376"/>
      <c r="Q22" s="376"/>
      <c r="R22" s="376"/>
      <c r="S22" s="377"/>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387">
        <f>IF($BE$3="４週",SUM(W22:AX22),IF($BE$3="暦月",SUM(W22:BA22),""))</f>
        <v>0</v>
      </c>
      <c r="BC22" s="388"/>
      <c r="BD22" s="389">
        <f>IF($BE$3="４週",BB22/4,IF($BE$3="暦月",(BB22/($BE$8/7)),""))</f>
        <v>0</v>
      </c>
      <c r="BE22" s="388"/>
      <c r="BF22" s="384"/>
      <c r="BG22" s="385"/>
      <c r="BH22" s="385"/>
      <c r="BI22" s="385"/>
      <c r="BJ22" s="386"/>
    </row>
    <row r="23" spans="2:62" ht="20.25" customHeight="1" x14ac:dyDescent="0.55000000000000004">
      <c r="B23" s="360">
        <f>B21+1</f>
        <v>4</v>
      </c>
      <c r="C23" s="404"/>
      <c r="D23" s="400"/>
      <c r="E23" s="162"/>
      <c r="F23" s="163"/>
      <c r="G23" s="162"/>
      <c r="H23" s="163"/>
      <c r="I23" s="394"/>
      <c r="J23" s="395"/>
      <c r="K23" s="398"/>
      <c r="L23" s="399"/>
      <c r="M23" s="399"/>
      <c r="N23" s="400"/>
      <c r="O23" s="375"/>
      <c r="P23" s="376"/>
      <c r="Q23" s="376"/>
      <c r="R23" s="376"/>
      <c r="S23" s="377"/>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390"/>
      <c r="BC23" s="391"/>
      <c r="BD23" s="392"/>
      <c r="BE23" s="393"/>
      <c r="BF23" s="381"/>
      <c r="BG23" s="382"/>
      <c r="BH23" s="382"/>
      <c r="BI23" s="382"/>
      <c r="BJ23" s="383"/>
    </row>
    <row r="24" spans="2:62" ht="20.25" customHeight="1" x14ac:dyDescent="0.55000000000000004">
      <c r="B24" s="361"/>
      <c r="C24" s="405"/>
      <c r="D24" s="403"/>
      <c r="E24" s="162"/>
      <c r="F24" s="163">
        <f>C23</f>
        <v>0</v>
      </c>
      <c r="G24" s="162"/>
      <c r="H24" s="163">
        <f>I23</f>
        <v>0</v>
      </c>
      <c r="I24" s="396"/>
      <c r="J24" s="397"/>
      <c r="K24" s="401"/>
      <c r="L24" s="402"/>
      <c r="M24" s="402"/>
      <c r="N24" s="403"/>
      <c r="O24" s="375"/>
      <c r="P24" s="376"/>
      <c r="Q24" s="376"/>
      <c r="R24" s="376"/>
      <c r="S24" s="377"/>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387">
        <f>IF($BE$3="４週",SUM(W24:AX24),IF($BE$3="暦月",SUM(W24:BA24),""))</f>
        <v>0</v>
      </c>
      <c r="BC24" s="388"/>
      <c r="BD24" s="389">
        <f>IF($BE$3="４週",BB24/4,IF($BE$3="暦月",(BB24/($BE$8/7)),""))</f>
        <v>0</v>
      </c>
      <c r="BE24" s="388"/>
      <c r="BF24" s="384"/>
      <c r="BG24" s="385"/>
      <c r="BH24" s="385"/>
      <c r="BI24" s="385"/>
      <c r="BJ24" s="386"/>
    </row>
    <row r="25" spans="2:62" ht="20.25" customHeight="1" x14ac:dyDescent="0.55000000000000004">
      <c r="B25" s="360">
        <f>B23+1</f>
        <v>5</v>
      </c>
      <c r="C25" s="404"/>
      <c r="D25" s="400"/>
      <c r="E25" s="162"/>
      <c r="F25" s="163"/>
      <c r="G25" s="162"/>
      <c r="H25" s="163"/>
      <c r="I25" s="394"/>
      <c r="J25" s="395"/>
      <c r="K25" s="398"/>
      <c r="L25" s="399"/>
      <c r="M25" s="399"/>
      <c r="N25" s="400"/>
      <c r="O25" s="375"/>
      <c r="P25" s="376"/>
      <c r="Q25" s="376"/>
      <c r="R25" s="376"/>
      <c r="S25" s="377"/>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390"/>
      <c r="BC25" s="391"/>
      <c r="BD25" s="392"/>
      <c r="BE25" s="393"/>
      <c r="BF25" s="381"/>
      <c r="BG25" s="382"/>
      <c r="BH25" s="382"/>
      <c r="BI25" s="382"/>
      <c r="BJ25" s="383"/>
    </row>
    <row r="26" spans="2:62" ht="20.25" customHeight="1" x14ac:dyDescent="0.55000000000000004">
      <c r="B26" s="361"/>
      <c r="C26" s="405"/>
      <c r="D26" s="403"/>
      <c r="E26" s="162"/>
      <c r="F26" s="163">
        <f>C25</f>
        <v>0</v>
      </c>
      <c r="G26" s="162"/>
      <c r="H26" s="163">
        <f>I25</f>
        <v>0</v>
      </c>
      <c r="I26" s="396"/>
      <c r="J26" s="397"/>
      <c r="K26" s="401"/>
      <c r="L26" s="402"/>
      <c r="M26" s="402"/>
      <c r="N26" s="403"/>
      <c r="O26" s="375"/>
      <c r="P26" s="376"/>
      <c r="Q26" s="376"/>
      <c r="R26" s="376"/>
      <c r="S26" s="377"/>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387">
        <f>IF($BE$3="４週",SUM(W26:AX26),IF($BE$3="暦月",SUM(W26:BA26),""))</f>
        <v>0</v>
      </c>
      <c r="BC26" s="388"/>
      <c r="BD26" s="389">
        <f>IF($BE$3="４週",BB26/4,IF($BE$3="暦月",(BB26/($BE$8/7)),""))</f>
        <v>0</v>
      </c>
      <c r="BE26" s="388"/>
      <c r="BF26" s="384"/>
      <c r="BG26" s="385"/>
      <c r="BH26" s="385"/>
      <c r="BI26" s="385"/>
      <c r="BJ26" s="386"/>
    </row>
    <row r="27" spans="2:62" ht="20.25" customHeight="1" x14ac:dyDescent="0.55000000000000004">
      <c r="B27" s="360">
        <f>B25+1</f>
        <v>6</v>
      </c>
      <c r="C27" s="404"/>
      <c r="D27" s="400"/>
      <c r="E27" s="162"/>
      <c r="F27" s="163"/>
      <c r="G27" s="162"/>
      <c r="H27" s="163"/>
      <c r="I27" s="394"/>
      <c r="J27" s="395"/>
      <c r="K27" s="398"/>
      <c r="L27" s="399"/>
      <c r="M27" s="399"/>
      <c r="N27" s="400"/>
      <c r="O27" s="375"/>
      <c r="P27" s="376"/>
      <c r="Q27" s="376"/>
      <c r="R27" s="376"/>
      <c r="S27" s="377"/>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390"/>
      <c r="BC27" s="391"/>
      <c r="BD27" s="392"/>
      <c r="BE27" s="393"/>
      <c r="BF27" s="381"/>
      <c r="BG27" s="382"/>
      <c r="BH27" s="382"/>
      <c r="BI27" s="382"/>
      <c r="BJ27" s="383"/>
    </row>
    <row r="28" spans="2:62" ht="20.25" customHeight="1" x14ac:dyDescent="0.55000000000000004">
      <c r="B28" s="361"/>
      <c r="C28" s="405"/>
      <c r="D28" s="403"/>
      <c r="E28" s="162"/>
      <c r="F28" s="163">
        <f>C27</f>
        <v>0</v>
      </c>
      <c r="G28" s="162"/>
      <c r="H28" s="163">
        <f>I27</f>
        <v>0</v>
      </c>
      <c r="I28" s="396"/>
      <c r="J28" s="397"/>
      <c r="K28" s="401"/>
      <c r="L28" s="402"/>
      <c r="M28" s="402"/>
      <c r="N28" s="403"/>
      <c r="O28" s="375"/>
      <c r="P28" s="376"/>
      <c r="Q28" s="376"/>
      <c r="R28" s="376"/>
      <c r="S28" s="377"/>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387">
        <f>IF($BE$3="４週",SUM(W28:AX28),IF($BE$3="暦月",SUM(W28:BA28),""))</f>
        <v>0</v>
      </c>
      <c r="BC28" s="388"/>
      <c r="BD28" s="389">
        <f>IF($BE$3="４週",BB28/4,IF($BE$3="暦月",(BB28/($BE$8/7)),""))</f>
        <v>0</v>
      </c>
      <c r="BE28" s="388"/>
      <c r="BF28" s="384"/>
      <c r="BG28" s="385"/>
      <c r="BH28" s="385"/>
      <c r="BI28" s="385"/>
      <c r="BJ28" s="386"/>
    </row>
    <row r="29" spans="2:62" ht="20.25" customHeight="1" x14ac:dyDescent="0.55000000000000004">
      <c r="B29" s="360">
        <f>B27+1</f>
        <v>7</v>
      </c>
      <c r="C29" s="404"/>
      <c r="D29" s="400"/>
      <c r="E29" s="162"/>
      <c r="F29" s="163"/>
      <c r="G29" s="162"/>
      <c r="H29" s="163"/>
      <c r="I29" s="394"/>
      <c r="J29" s="395"/>
      <c r="K29" s="398"/>
      <c r="L29" s="399"/>
      <c r="M29" s="399"/>
      <c r="N29" s="400"/>
      <c r="O29" s="375"/>
      <c r="P29" s="376"/>
      <c r="Q29" s="376"/>
      <c r="R29" s="376"/>
      <c r="S29" s="377"/>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390"/>
      <c r="BC29" s="391"/>
      <c r="BD29" s="392"/>
      <c r="BE29" s="393"/>
      <c r="BF29" s="381"/>
      <c r="BG29" s="382"/>
      <c r="BH29" s="382"/>
      <c r="BI29" s="382"/>
      <c r="BJ29" s="383"/>
    </row>
    <row r="30" spans="2:62" ht="20.25" customHeight="1" x14ac:dyDescent="0.55000000000000004">
      <c r="B30" s="361"/>
      <c r="C30" s="405"/>
      <c r="D30" s="403"/>
      <c r="E30" s="162"/>
      <c r="F30" s="163">
        <f>C29</f>
        <v>0</v>
      </c>
      <c r="G30" s="162"/>
      <c r="H30" s="163">
        <f>I29</f>
        <v>0</v>
      </c>
      <c r="I30" s="396"/>
      <c r="J30" s="397"/>
      <c r="K30" s="401"/>
      <c r="L30" s="402"/>
      <c r="M30" s="402"/>
      <c r="N30" s="403"/>
      <c r="O30" s="375"/>
      <c r="P30" s="376"/>
      <c r="Q30" s="376"/>
      <c r="R30" s="376"/>
      <c r="S30" s="377"/>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387">
        <f>IF($BE$3="４週",SUM(W30:AX30),IF($BE$3="暦月",SUM(W30:BA30),""))</f>
        <v>0</v>
      </c>
      <c r="BC30" s="388"/>
      <c r="BD30" s="389">
        <f>IF($BE$3="４週",BB30/4,IF($BE$3="暦月",(BB30/($BE$8/7)),""))</f>
        <v>0</v>
      </c>
      <c r="BE30" s="388"/>
      <c r="BF30" s="384"/>
      <c r="BG30" s="385"/>
      <c r="BH30" s="385"/>
      <c r="BI30" s="385"/>
      <c r="BJ30" s="386"/>
    </row>
    <row r="31" spans="2:62" ht="20.25" customHeight="1" x14ac:dyDescent="0.55000000000000004">
      <c r="B31" s="360">
        <f>B29+1</f>
        <v>8</v>
      </c>
      <c r="C31" s="404"/>
      <c r="D31" s="400"/>
      <c r="E31" s="162"/>
      <c r="F31" s="163"/>
      <c r="G31" s="162"/>
      <c r="H31" s="163"/>
      <c r="I31" s="394"/>
      <c r="J31" s="395"/>
      <c r="K31" s="398"/>
      <c r="L31" s="399"/>
      <c r="M31" s="399"/>
      <c r="N31" s="400"/>
      <c r="O31" s="375"/>
      <c r="P31" s="376"/>
      <c r="Q31" s="376"/>
      <c r="R31" s="376"/>
      <c r="S31" s="377"/>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390"/>
      <c r="BC31" s="391"/>
      <c r="BD31" s="392"/>
      <c r="BE31" s="393"/>
      <c r="BF31" s="381"/>
      <c r="BG31" s="382"/>
      <c r="BH31" s="382"/>
      <c r="BI31" s="382"/>
      <c r="BJ31" s="383"/>
    </row>
    <row r="32" spans="2:62" ht="20.25" customHeight="1" x14ac:dyDescent="0.55000000000000004">
      <c r="B32" s="361"/>
      <c r="C32" s="405"/>
      <c r="D32" s="403"/>
      <c r="E32" s="162"/>
      <c r="F32" s="163">
        <f>C31</f>
        <v>0</v>
      </c>
      <c r="G32" s="162"/>
      <c r="H32" s="163">
        <f>I31</f>
        <v>0</v>
      </c>
      <c r="I32" s="396"/>
      <c r="J32" s="397"/>
      <c r="K32" s="401"/>
      <c r="L32" s="402"/>
      <c r="M32" s="402"/>
      <c r="N32" s="403"/>
      <c r="O32" s="375"/>
      <c r="P32" s="376"/>
      <c r="Q32" s="376"/>
      <c r="R32" s="376"/>
      <c r="S32" s="377"/>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387">
        <f>IF($BE$3="４週",SUM(W32:AX32),IF($BE$3="暦月",SUM(W32:BA32),""))</f>
        <v>0</v>
      </c>
      <c r="BC32" s="388"/>
      <c r="BD32" s="389">
        <f>IF($BE$3="４週",BB32/4,IF($BE$3="暦月",(BB32/($BE$8/7)),""))</f>
        <v>0</v>
      </c>
      <c r="BE32" s="388"/>
      <c r="BF32" s="384"/>
      <c r="BG32" s="385"/>
      <c r="BH32" s="385"/>
      <c r="BI32" s="385"/>
      <c r="BJ32" s="386"/>
    </row>
    <row r="33" spans="2:62" ht="20.25" customHeight="1" x14ac:dyDescent="0.55000000000000004">
      <c r="B33" s="360">
        <f>B31+1</f>
        <v>9</v>
      </c>
      <c r="C33" s="404"/>
      <c r="D33" s="400"/>
      <c r="E33" s="162"/>
      <c r="F33" s="163"/>
      <c r="G33" s="162"/>
      <c r="H33" s="163"/>
      <c r="I33" s="394"/>
      <c r="J33" s="395"/>
      <c r="K33" s="398"/>
      <c r="L33" s="399"/>
      <c r="M33" s="399"/>
      <c r="N33" s="400"/>
      <c r="O33" s="375"/>
      <c r="P33" s="376"/>
      <c r="Q33" s="376"/>
      <c r="R33" s="376"/>
      <c r="S33" s="377"/>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390"/>
      <c r="BC33" s="391"/>
      <c r="BD33" s="392"/>
      <c r="BE33" s="393"/>
      <c r="BF33" s="381"/>
      <c r="BG33" s="382"/>
      <c r="BH33" s="382"/>
      <c r="BI33" s="382"/>
      <c r="BJ33" s="383"/>
    </row>
    <row r="34" spans="2:62" ht="20.25" customHeight="1" x14ac:dyDescent="0.55000000000000004">
      <c r="B34" s="361"/>
      <c r="C34" s="405"/>
      <c r="D34" s="403"/>
      <c r="E34" s="162"/>
      <c r="F34" s="163">
        <f>C33</f>
        <v>0</v>
      </c>
      <c r="G34" s="162"/>
      <c r="H34" s="163">
        <f>I33</f>
        <v>0</v>
      </c>
      <c r="I34" s="396"/>
      <c r="J34" s="397"/>
      <c r="K34" s="401"/>
      <c r="L34" s="402"/>
      <c r="M34" s="402"/>
      <c r="N34" s="403"/>
      <c r="O34" s="375"/>
      <c r="P34" s="376"/>
      <c r="Q34" s="376"/>
      <c r="R34" s="376"/>
      <c r="S34" s="377"/>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387">
        <f>IF($BE$3="４週",SUM(W34:AX34),IF($BE$3="暦月",SUM(W34:BA34),""))</f>
        <v>0</v>
      </c>
      <c r="BC34" s="388"/>
      <c r="BD34" s="389">
        <f>IF($BE$3="４週",BB34/4,IF($BE$3="暦月",(BB34/($BE$8/7)),""))</f>
        <v>0</v>
      </c>
      <c r="BE34" s="388"/>
      <c r="BF34" s="384"/>
      <c r="BG34" s="385"/>
      <c r="BH34" s="385"/>
      <c r="BI34" s="385"/>
      <c r="BJ34" s="386"/>
    </row>
    <row r="35" spans="2:62" ht="20.25" customHeight="1" x14ac:dyDescent="0.55000000000000004">
      <c r="B35" s="360">
        <f>B33+1</f>
        <v>10</v>
      </c>
      <c r="C35" s="404"/>
      <c r="D35" s="400"/>
      <c r="E35" s="162"/>
      <c r="F35" s="163"/>
      <c r="G35" s="162"/>
      <c r="H35" s="163"/>
      <c r="I35" s="394"/>
      <c r="J35" s="395"/>
      <c r="K35" s="398"/>
      <c r="L35" s="399"/>
      <c r="M35" s="399"/>
      <c r="N35" s="400"/>
      <c r="O35" s="375"/>
      <c r="P35" s="376"/>
      <c r="Q35" s="376"/>
      <c r="R35" s="376"/>
      <c r="S35" s="377"/>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390"/>
      <c r="BC35" s="391"/>
      <c r="BD35" s="392"/>
      <c r="BE35" s="393"/>
      <c r="BF35" s="381"/>
      <c r="BG35" s="382"/>
      <c r="BH35" s="382"/>
      <c r="BI35" s="382"/>
      <c r="BJ35" s="383"/>
    </row>
    <row r="36" spans="2:62" ht="20.25" customHeight="1" x14ac:dyDescent="0.55000000000000004">
      <c r="B36" s="361"/>
      <c r="C36" s="405"/>
      <c r="D36" s="403"/>
      <c r="E36" s="162"/>
      <c r="F36" s="163">
        <f>C35</f>
        <v>0</v>
      </c>
      <c r="G36" s="162"/>
      <c r="H36" s="163">
        <f>I35</f>
        <v>0</v>
      </c>
      <c r="I36" s="396"/>
      <c r="J36" s="397"/>
      <c r="K36" s="401"/>
      <c r="L36" s="402"/>
      <c r="M36" s="402"/>
      <c r="N36" s="403"/>
      <c r="O36" s="375"/>
      <c r="P36" s="376"/>
      <c r="Q36" s="376"/>
      <c r="R36" s="376"/>
      <c r="S36" s="377"/>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387">
        <f>IF($BE$3="４週",SUM(W36:AX36),IF($BE$3="暦月",SUM(W36:BA36),""))</f>
        <v>0</v>
      </c>
      <c r="BC36" s="388"/>
      <c r="BD36" s="389">
        <f>IF($BE$3="４週",BB36/4,IF($BE$3="暦月",(BB36/($BE$8/7)),""))</f>
        <v>0</v>
      </c>
      <c r="BE36" s="388"/>
      <c r="BF36" s="384"/>
      <c r="BG36" s="385"/>
      <c r="BH36" s="385"/>
      <c r="BI36" s="385"/>
      <c r="BJ36" s="386"/>
    </row>
    <row r="37" spans="2:62" ht="20.25" customHeight="1" x14ac:dyDescent="0.55000000000000004">
      <c r="B37" s="360">
        <f>B35+1</f>
        <v>11</v>
      </c>
      <c r="C37" s="404"/>
      <c r="D37" s="400"/>
      <c r="E37" s="162"/>
      <c r="F37" s="163"/>
      <c r="G37" s="162"/>
      <c r="H37" s="163"/>
      <c r="I37" s="394"/>
      <c r="J37" s="395"/>
      <c r="K37" s="398"/>
      <c r="L37" s="399"/>
      <c r="M37" s="399"/>
      <c r="N37" s="400"/>
      <c r="O37" s="375"/>
      <c r="P37" s="376"/>
      <c r="Q37" s="376"/>
      <c r="R37" s="376"/>
      <c r="S37" s="377"/>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390"/>
      <c r="BC37" s="391"/>
      <c r="BD37" s="392"/>
      <c r="BE37" s="393"/>
      <c r="BF37" s="381"/>
      <c r="BG37" s="382"/>
      <c r="BH37" s="382"/>
      <c r="BI37" s="382"/>
      <c r="BJ37" s="383"/>
    </row>
    <row r="38" spans="2:62" ht="20.25" customHeight="1" x14ac:dyDescent="0.55000000000000004">
      <c r="B38" s="361"/>
      <c r="C38" s="405"/>
      <c r="D38" s="403"/>
      <c r="E38" s="162"/>
      <c r="F38" s="163">
        <f>C37</f>
        <v>0</v>
      </c>
      <c r="G38" s="162"/>
      <c r="H38" s="163">
        <f>I37</f>
        <v>0</v>
      </c>
      <c r="I38" s="396"/>
      <c r="J38" s="397"/>
      <c r="K38" s="401"/>
      <c r="L38" s="402"/>
      <c r="M38" s="402"/>
      <c r="N38" s="403"/>
      <c r="O38" s="375"/>
      <c r="P38" s="376"/>
      <c r="Q38" s="376"/>
      <c r="R38" s="376"/>
      <c r="S38" s="377"/>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387">
        <f>IF($BE$3="４週",SUM(W38:AX38),IF($BE$3="暦月",SUM(W38:BA38),""))</f>
        <v>0</v>
      </c>
      <c r="BC38" s="388"/>
      <c r="BD38" s="389">
        <f>IF($BE$3="４週",BB38/4,IF($BE$3="暦月",(BB38/($BE$8/7)),""))</f>
        <v>0</v>
      </c>
      <c r="BE38" s="388"/>
      <c r="BF38" s="384"/>
      <c r="BG38" s="385"/>
      <c r="BH38" s="385"/>
      <c r="BI38" s="385"/>
      <c r="BJ38" s="386"/>
    </row>
    <row r="39" spans="2:62" ht="20.25" customHeight="1" x14ac:dyDescent="0.55000000000000004">
      <c r="B39" s="360">
        <f>B37+1</f>
        <v>12</v>
      </c>
      <c r="C39" s="404"/>
      <c r="D39" s="400"/>
      <c r="E39" s="162"/>
      <c r="F39" s="163"/>
      <c r="G39" s="162"/>
      <c r="H39" s="163"/>
      <c r="I39" s="394"/>
      <c r="J39" s="395"/>
      <c r="K39" s="398"/>
      <c r="L39" s="399"/>
      <c r="M39" s="399"/>
      <c r="N39" s="400"/>
      <c r="O39" s="375"/>
      <c r="P39" s="376"/>
      <c r="Q39" s="376"/>
      <c r="R39" s="376"/>
      <c r="S39" s="377"/>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390"/>
      <c r="BC39" s="391"/>
      <c r="BD39" s="392"/>
      <c r="BE39" s="393"/>
      <c r="BF39" s="381"/>
      <c r="BG39" s="382"/>
      <c r="BH39" s="382"/>
      <c r="BI39" s="382"/>
      <c r="BJ39" s="383"/>
    </row>
    <row r="40" spans="2:62" ht="20.25" customHeight="1" x14ac:dyDescent="0.55000000000000004">
      <c r="B40" s="361"/>
      <c r="C40" s="405"/>
      <c r="D40" s="403"/>
      <c r="E40" s="162"/>
      <c r="F40" s="163">
        <f>C39</f>
        <v>0</v>
      </c>
      <c r="G40" s="162"/>
      <c r="H40" s="163">
        <f>I39</f>
        <v>0</v>
      </c>
      <c r="I40" s="396"/>
      <c r="J40" s="397"/>
      <c r="K40" s="401"/>
      <c r="L40" s="402"/>
      <c r="M40" s="402"/>
      <c r="N40" s="403"/>
      <c r="O40" s="375"/>
      <c r="P40" s="376"/>
      <c r="Q40" s="376"/>
      <c r="R40" s="376"/>
      <c r="S40" s="377"/>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387">
        <f>IF($BE$3="４週",SUM(W40:AX40),IF($BE$3="暦月",SUM(W40:BA40),""))</f>
        <v>0</v>
      </c>
      <c r="BC40" s="388"/>
      <c r="BD40" s="389">
        <f>IF($BE$3="４週",BB40/4,IF($BE$3="暦月",(BB40/($BE$8/7)),""))</f>
        <v>0</v>
      </c>
      <c r="BE40" s="388"/>
      <c r="BF40" s="384"/>
      <c r="BG40" s="385"/>
      <c r="BH40" s="385"/>
      <c r="BI40" s="385"/>
      <c r="BJ40" s="386"/>
    </row>
    <row r="41" spans="2:62" ht="20.25" customHeight="1" x14ac:dyDescent="0.55000000000000004">
      <c r="B41" s="360">
        <f>B39+1</f>
        <v>13</v>
      </c>
      <c r="C41" s="404"/>
      <c r="D41" s="400"/>
      <c r="E41" s="162"/>
      <c r="F41" s="163"/>
      <c r="G41" s="162"/>
      <c r="H41" s="163"/>
      <c r="I41" s="394"/>
      <c r="J41" s="395"/>
      <c r="K41" s="398"/>
      <c r="L41" s="399"/>
      <c r="M41" s="399"/>
      <c r="N41" s="400"/>
      <c r="O41" s="375"/>
      <c r="P41" s="376"/>
      <c r="Q41" s="376"/>
      <c r="R41" s="376"/>
      <c r="S41" s="377"/>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390"/>
      <c r="BC41" s="391"/>
      <c r="BD41" s="392"/>
      <c r="BE41" s="393"/>
      <c r="BF41" s="381"/>
      <c r="BG41" s="382"/>
      <c r="BH41" s="382"/>
      <c r="BI41" s="382"/>
      <c r="BJ41" s="383"/>
    </row>
    <row r="42" spans="2:62" ht="20.25" customHeight="1" x14ac:dyDescent="0.55000000000000004">
      <c r="B42" s="361"/>
      <c r="C42" s="405"/>
      <c r="D42" s="403"/>
      <c r="E42" s="162"/>
      <c r="F42" s="163">
        <f>C41</f>
        <v>0</v>
      </c>
      <c r="G42" s="162"/>
      <c r="H42" s="163">
        <f>I41</f>
        <v>0</v>
      </c>
      <c r="I42" s="396"/>
      <c r="J42" s="397"/>
      <c r="K42" s="401"/>
      <c r="L42" s="402"/>
      <c r="M42" s="402"/>
      <c r="N42" s="403"/>
      <c r="O42" s="375"/>
      <c r="P42" s="376"/>
      <c r="Q42" s="376"/>
      <c r="R42" s="376"/>
      <c r="S42" s="377"/>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387">
        <f>IF($BE$3="４週",SUM(W42:AX42),IF($BE$3="暦月",SUM(W42:BA42),""))</f>
        <v>0</v>
      </c>
      <c r="BC42" s="388"/>
      <c r="BD42" s="389">
        <f>IF($BE$3="４週",BB42/4,IF($BE$3="暦月",(BB42/($BE$8/7)),""))</f>
        <v>0</v>
      </c>
      <c r="BE42" s="388"/>
      <c r="BF42" s="384"/>
      <c r="BG42" s="385"/>
      <c r="BH42" s="385"/>
      <c r="BI42" s="385"/>
      <c r="BJ42" s="386"/>
    </row>
    <row r="43" spans="2:62" ht="20.25" customHeight="1" x14ac:dyDescent="0.55000000000000004">
      <c r="B43" s="360">
        <f>B41+1</f>
        <v>14</v>
      </c>
      <c r="C43" s="404"/>
      <c r="D43" s="400"/>
      <c r="E43" s="162"/>
      <c r="F43" s="163"/>
      <c r="G43" s="162"/>
      <c r="H43" s="163"/>
      <c r="I43" s="394"/>
      <c r="J43" s="395"/>
      <c r="K43" s="398"/>
      <c r="L43" s="399"/>
      <c r="M43" s="399"/>
      <c r="N43" s="400"/>
      <c r="O43" s="375"/>
      <c r="P43" s="376"/>
      <c r="Q43" s="376"/>
      <c r="R43" s="376"/>
      <c r="S43" s="377"/>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390"/>
      <c r="BC43" s="391"/>
      <c r="BD43" s="392"/>
      <c r="BE43" s="393"/>
      <c r="BF43" s="381"/>
      <c r="BG43" s="382"/>
      <c r="BH43" s="382"/>
      <c r="BI43" s="382"/>
      <c r="BJ43" s="383"/>
    </row>
    <row r="44" spans="2:62" ht="20.25" customHeight="1" x14ac:dyDescent="0.55000000000000004">
      <c r="B44" s="361"/>
      <c r="C44" s="405"/>
      <c r="D44" s="403"/>
      <c r="E44" s="162"/>
      <c r="F44" s="163">
        <f>C43</f>
        <v>0</v>
      </c>
      <c r="G44" s="162"/>
      <c r="H44" s="163">
        <f>I43</f>
        <v>0</v>
      </c>
      <c r="I44" s="396"/>
      <c r="J44" s="397"/>
      <c r="K44" s="401"/>
      <c r="L44" s="402"/>
      <c r="M44" s="402"/>
      <c r="N44" s="403"/>
      <c r="O44" s="375"/>
      <c r="P44" s="376"/>
      <c r="Q44" s="376"/>
      <c r="R44" s="376"/>
      <c r="S44" s="377"/>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387">
        <f>IF($BE$3="４週",SUM(W44:AX44),IF($BE$3="暦月",SUM(W44:BA44),""))</f>
        <v>0</v>
      </c>
      <c r="BC44" s="388"/>
      <c r="BD44" s="389">
        <f>IF($BE$3="４週",BB44/4,IF($BE$3="暦月",(BB44/($BE$8/7)),""))</f>
        <v>0</v>
      </c>
      <c r="BE44" s="388"/>
      <c r="BF44" s="384"/>
      <c r="BG44" s="385"/>
      <c r="BH44" s="385"/>
      <c r="BI44" s="385"/>
      <c r="BJ44" s="386"/>
    </row>
    <row r="45" spans="2:62" ht="20.25" customHeight="1" x14ac:dyDescent="0.55000000000000004">
      <c r="B45" s="360">
        <f>B43+1</f>
        <v>15</v>
      </c>
      <c r="C45" s="404"/>
      <c r="D45" s="400"/>
      <c r="E45" s="162"/>
      <c r="F45" s="163"/>
      <c r="G45" s="162"/>
      <c r="H45" s="163"/>
      <c r="I45" s="394"/>
      <c r="J45" s="395"/>
      <c r="K45" s="398"/>
      <c r="L45" s="399"/>
      <c r="M45" s="399"/>
      <c r="N45" s="400"/>
      <c r="O45" s="375"/>
      <c r="P45" s="376"/>
      <c r="Q45" s="376"/>
      <c r="R45" s="376"/>
      <c r="S45" s="377"/>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390"/>
      <c r="BC45" s="391"/>
      <c r="BD45" s="392"/>
      <c r="BE45" s="393"/>
      <c r="BF45" s="381"/>
      <c r="BG45" s="382"/>
      <c r="BH45" s="382"/>
      <c r="BI45" s="382"/>
      <c r="BJ45" s="383"/>
    </row>
    <row r="46" spans="2:62" ht="20.25" customHeight="1" x14ac:dyDescent="0.55000000000000004">
      <c r="B46" s="361"/>
      <c r="C46" s="405"/>
      <c r="D46" s="403"/>
      <c r="E46" s="162"/>
      <c r="F46" s="163">
        <f>C45</f>
        <v>0</v>
      </c>
      <c r="G46" s="162"/>
      <c r="H46" s="163">
        <f>I45</f>
        <v>0</v>
      </c>
      <c r="I46" s="396"/>
      <c r="J46" s="397"/>
      <c r="K46" s="401"/>
      <c r="L46" s="402"/>
      <c r="M46" s="402"/>
      <c r="N46" s="403"/>
      <c r="O46" s="375"/>
      <c r="P46" s="376"/>
      <c r="Q46" s="376"/>
      <c r="R46" s="376"/>
      <c r="S46" s="377"/>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387">
        <f>IF($BE$3="４週",SUM(W46:AX46),IF($BE$3="暦月",SUM(W46:BA46),""))</f>
        <v>0</v>
      </c>
      <c r="BC46" s="388"/>
      <c r="BD46" s="389">
        <f>IF($BE$3="４週",BB46/4,IF($BE$3="暦月",(BB46/($BE$8/7)),""))</f>
        <v>0</v>
      </c>
      <c r="BE46" s="388"/>
      <c r="BF46" s="384"/>
      <c r="BG46" s="385"/>
      <c r="BH46" s="385"/>
      <c r="BI46" s="385"/>
      <c r="BJ46" s="386"/>
    </row>
    <row r="47" spans="2:62" ht="20.25" customHeight="1" x14ac:dyDescent="0.55000000000000004">
      <c r="B47" s="360">
        <f>B45+1</f>
        <v>16</v>
      </c>
      <c r="C47" s="404"/>
      <c r="D47" s="400"/>
      <c r="E47" s="162"/>
      <c r="F47" s="163"/>
      <c r="G47" s="162"/>
      <c r="H47" s="163"/>
      <c r="I47" s="394"/>
      <c r="J47" s="395"/>
      <c r="K47" s="398"/>
      <c r="L47" s="399"/>
      <c r="M47" s="399"/>
      <c r="N47" s="400"/>
      <c r="O47" s="375"/>
      <c r="P47" s="376"/>
      <c r="Q47" s="376"/>
      <c r="R47" s="376"/>
      <c r="S47" s="377"/>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390"/>
      <c r="BC47" s="391"/>
      <c r="BD47" s="392"/>
      <c r="BE47" s="393"/>
      <c r="BF47" s="381"/>
      <c r="BG47" s="382"/>
      <c r="BH47" s="382"/>
      <c r="BI47" s="382"/>
      <c r="BJ47" s="383"/>
    </row>
    <row r="48" spans="2:62" ht="20.25" customHeight="1" x14ac:dyDescent="0.55000000000000004">
      <c r="B48" s="361"/>
      <c r="C48" s="405"/>
      <c r="D48" s="403"/>
      <c r="E48" s="162"/>
      <c r="F48" s="163">
        <f>C47</f>
        <v>0</v>
      </c>
      <c r="G48" s="162"/>
      <c r="H48" s="163">
        <f>I47</f>
        <v>0</v>
      </c>
      <c r="I48" s="396"/>
      <c r="J48" s="397"/>
      <c r="K48" s="401"/>
      <c r="L48" s="402"/>
      <c r="M48" s="402"/>
      <c r="N48" s="403"/>
      <c r="O48" s="375"/>
      <c r="P48" s="376"/>
      <c r="Q48" s="376"/>
      <c r="R48" s="376"/>
      <c r="S48" s="377"/>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387">
        <f>IF($BE$3="４週",SUM(W48:AX48),IF($BE$3="暦月",SUM(W48:BA48),""))</f>
        <v>0</v>
      </c>
      <c r="BC48" s="388"/>
      <c r="BD48" s="389">
        <f>IF($BE$3="４週",BB48/4,IF($BE$3="暦月",(BB48/($BE$8/7)),""))</f>
        <v>0</v>
      </c>
      <c r="BE48" s="388"/>
      <c r="BF48" s="384"/>
      <c r="BG48" s="385"/>
      <c r="BH48" s="385"/>
      <c r="BI48" s="385"/>
      <c r="BJ48" s="386"/>
    </row>
    <row r="49" spans="2:62" ht="20.25" customHeight="1" x14ac:dyDescent="0.55000000000000004">
      <c r="B49" s="360">
        <f>B47+1</f>
        <v>17</v>
      </c>
      <c r="C49" s="404"/>
      <c r="D49" s="400"/>
      <c r="E49" s="162"/>
      <c r="F49" s="163"/>
      <c r="G49" s="162"/>
      <c r="H49" s="163"/>
      <c r="I49" s="394"/>
      <c r="J49" s="395"/>
      <c r="K49" s="398"/>
      <c r="L49" s="399"/>
      <c r="M49" s="399"/>
      <c r="N49" s="400"/>
      <c r="O49" s="375"/>
      <c r="P49" s="376"/>
      <c r="Q49" s="376"/>
      <c r="R49" s="376"/>
      <c r="S49" s="377"/>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390"/>
      <c r="BC49" s="391"/>
      <c r="BD49" s="392"/>
      <c r="BE49" s="393"/>
      <c r="BF49" s="381"/>
      <c r="BG49" s="382"/>
      <c r="BH49" s="382"/>
      <c r="BI49" s="382"/>
      <c r="BJ49" s="383"/>
    </row>
    <row r="50" spans="2:62" ht="20.25" customHeight="1" x14ac:dyDescent="0.55000000000000004">
      <c r="B50" s="361"/>
      <c r="C50" s="405"/>
      <c r="D50" s="403"/>
      <c r="E50" s="162"/>
      <c r="F50" s="163">
        <f>C49</f>
        <v>0</v>
      </c>
      <c r="G50" s="162"/>
      <c r="H50" s="163">
        <f>I49</f>
        <v>0</v>
      </c>
      <c r="I50" s="396"/>
      <c r="J50" s="397"/>
      <c r="K50" s="401"/>
      <c r="L50" s="402"/>
      <c r="M50" s="402"/>
      <c r="N50" s="403"/>
      <c r="O50" s="375"/>
      <c r="P50" s="376"/>
      <c r="Q50" s="376"/>
      <c r="R50" s="376"/>
      <c r="S50" s="377"/>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387">
        <f>IF($BE$3="４週",SUM(W50:AX50),IF($BE$3="暦月",SUM(W50:BA50),""))</f>
        <v>0</v>
      </c>
      <c r="BC50" s="388"/>
      <c r="BD50" s="389">
        <f>IF($BE$3="４週",BB50/4,IF($BE$3="暦月",(BB50/($BE$8/7)),""))</f>
        <v>0</v>
      </c>
      <c r="BE50" s="388"/>
      <c r="BF50" s="384"/>
      <c r="BG50" s="385"/>
      <c r="BH50" s="385"/>
      <c r="BI50" s="385"/>
      <c r="BJ50" s="386"/>
    </row>
    <row r="51" spans="2:62" ht="20.25" customHeight="1" x14ac:dyDescent="0.55000000000000004">
      <c r="B51" s="360">
        <f>B49+1</f>
        <v>18</v>
      </c>
      <c r="C51" s="404"/>
      <c r="D51" s="400"/>
      <c r="E51" s="162"/>
      <c r="F51" s="163"/>
      <c r="G51" s="162"/>
      <c r="H51" s="163"/>
      <c r="I51" s="394"/>
      <c r="J51" s="395"/>
      <c r="K51" s="398"/>
      <c r="L51" s="399"/>
      <c r="M51" s="399"/>
      <c r="N51" s="400"/>
      <c r="O51" s="375"/>
      <c r="P51" s="376"/>
      <c r="Q51" s="376"/>
      <c r="R51" s="376"/>
      <c r="S51" s="377"/>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390"/>
      <c r="BC51" s="391"/>
      <c r="BD51" s="392"/>
      <c r="BE51" s="393"/>
      <c r="BF51" s="381"/>
      <c r="BG51" s="382"/>
      <c r="BH51" s="382"/>
      <c r="BI51" s="382"/>
      <c r="BJ51" s="383"/>
    </row>
    <row r="52" spans="2:62" ht="20.25" customHeight="1" x14ac:dyDescent="0.55000000000000004">
      <c r="B52" s="361"/>
      <c r="C52" s="405"/>
      <c r="D52" s="403"/>
      <c r="E52" s="162"/>
      <c r="F52" s="163">
        <f>C51</f>
        <v>0</v>
      </c>
      <c r="G52" s="162"/>
      <c r="H52" s="163">
        <f>I51</f>
        <v>0</v>
      </c>
      <c r="I52" s="396"/>
      <c r="J52" s="397"/>
      <c r="K52" s="401"/>
      <c r="L52" s="402"/>
      <c r="M52" s="402"/>
      <c r="N52" s="403"/>
      <c r="O52" s="375"/>
      <c r="P52" s="376"/>
      <c r="Q52" s="376"/>
      <c r="R52" s="376"/>
      <c r="S52" s="377"/>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387">
        <f>IF($BE$3="４週",SUM(W52:AX52),IF($BE$3="暦月",SUM(W52:BA52),""))</f>
        <v>0</v>
      </c>
      <c r="BC52" s="388"/>
      <c r="BD52" s="389">
        <f>IF($BE$3="４週",BB52/4,IF($BE$3="暦月",(BB52/($BE$8/7)),""))</f>
        <v>0</v>
      </c>
      <c r="BE52" s="388"/>
      <c r="BF52" s="384"/>
      <c r="BG52" s="385"/>
      <c r="BH52" s="385"/>
      <c r="BI52" s="385"/>
      <c r="BJ52" s="386"/>
    </row>
    <row r="53" spans="2:62" ht="20.25" customHeight="1" x14ac:dyDescent="0.55000000000000004">
      <c r="B53" s="360">
        <f>B51+1</f>
        <v>19</v>
      </c>
      <c r="C53" s="404"/>
      <c r="D53" s="400"/>
      <c r="E53" s="164"/>
      <c r="F53" s="165"/>
      <c r="G53" s="164"/>
      <c r="H53" s="165"/>
      <c r="I53" s="394"/>
      <c r="J53" s="395"/>
      <c r="K53" s="398"/>
      <c r="L53" s="399"/>
      <c r="M53" s="399"/>
      <c r="N53" s="400"/>
      <c r="O53" s="375"/>
      <c r="P53" s="376"/>
      <c r="Q53" s="376"/>
      <c r="R53" s="376"/>
      <c r="S53" s="377"/>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390"/>
      <c r="BC53" s="391"/>
      <c r="BD53" s="392"/>
      <c r="BE53" s="393"/>
      <c r="BF53" s="381"/>
      <c r="BG53" s="382"/>
      <c r="BH53" s="382"/>
      <c r="BI53" s="382"/>
      <c r="BJ53" s="383"/>
    </row>
    <row r="54" spans="2:62" ht="20.25" customHeight="1" x14ac:dyDescent="0.55000000000000004">
      <c r="B54" s="361"/>
      <c r="C54" s="405"/>
      <c r="D54" s="403"/>
      <c r="E54" s="162"/>
      <c r="F54" s="163">
        <f>C53</f>
        <v>0</v>
      </c>
      <c r="G54" s="162"/>
      <c r="H54" s="163">
        <f>I53</f>
        <v>0</v>
      </c>
      <c r="I54" s="396"/>
      <c r="J54" s="397"/>
      <c r="K54" s="401"/>
      <c r="L54" s="402"/>
      <c r="M54" s="402"/>
      <c r="N54" s="403"/>
      <c r="O54" s="375"/>
      <c r="P54" s="376"/>
      <c r="Q54" s="376"/>
      <c r="R54" s="376"/>
      <c r="S54" s="377"/>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387">
        <f>IF($BE$3="４週",SUM(W54:AX54),IF($BE$3="暦月",SUM(W54:BA54),""))</f>
        <v>0</v>
      </c>
      <c r="BC54" s="388"/>
      <c r="BD54" s="389">
        <f>IF($BE$3="４週",BB54/4,IF($BE$3="暦月",(BB54/($BE$8/7)),""))</f>
        <v>0</v>
      </c>
      <c r="BE54" s="388"/>
      <c r="BF54" s="384"/>
      <c r="BG54" s="385"/>
      <c r="BH54" s="385"/>
      <c r="BI54" s="385"/>
      <c r="BJ54" s="386"/>
    </row>
    <row r="55" spans="2:62" ht="20.25" customHeight="1" x14ac:dyDescent="0.55000000000000004">
      <c r="B55" s="360">
        <f>B53+1</f>
        <v>20</v>
      </c>
      <c r="C55" s="404"/>
      <c r="D55" s="400"/>
      <c r="E55" s="164"/>
      <c r="F55" s="165"/>
      <c r="G55" s="164"/>
      <c r="H55" s="165"/>
      <c r="I55" s="394"/>
      <c r="J55" s="395"/>
      <c r="K55" s="398"/>
      <c r="L55" s="399"/>
      <c r="M55" s="399"/>
      <c r="N55" s="400"/>
      <c r="O55" s="375"/>
      <c r="P55" s="376"/>
      <c r="Q55" s="376"/>
      <c r="R55" s="376"/>
      <c r="S55" s="377"/>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390"/>
      <c r="BC55" s="391"/>
      <c r="BD55" s="392"/>
      <c r="BE55" s="393"/>
      <c r="BF55" s="381"/>
      <c r="BG55" s="382"/>
      <c r="BH55" s="382"/>
      <c r="BI55" s="382"/>
      <c r="BJ55" s="383"/>
    </row>
    <row r="56" spans="2:62" ht="20.25" customHeight="1" x14ac:dyDescent="0.55000000000000004">
      <c r="B56" s="361"/>
      <c r="C56" s="405"/>
      <c r="D56" s="403"/>
      <c r="E56" s="162"/>
      <c r="F56" s="163">
        <f>C55</f>
        <v>0</v>
      </c>
      <c r="G56" s="162"/>
      <c r="H56" s="163">
        <f>I55</f>
        <v>0</v>
      </c>
      <c r="I56" s="396"/>
      <c r="J56" s="397"/>
      <c r="K56" s="401"/>
      <c r="L56" s="402"/>
      <c r="M56" s="402"/>
      <c r="N56" s="403"/>
      <c r="O56" s="375"/>
      <c r="P56" s="376"/>
      <c r="Q56" s="376"/>
      <c r="R56" s="376"/>
      <c r="S56" s="377"/>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387">
        <f>IF($BE$3="４週",SUM(W56:AX56),IF($BE$3="暦月",SUM(W56:BA56),""))</f>
        <v>0</v>
      </c>
      <c r="BC56" s="388"/>
      <c r="BD56" s="389">
        <f>IF($BE$3="４週",BB56/4,IF($BE$3="暦月",(BB56/($BE$8/7)),""))</f>
        <v>0</v>
      </c>
      <c r="BE56" s="388"/>
      <c r="BF56" s="384"/>
      <c r="BG56" s="385"/>
      <c r="BH56" s="385"/>
      <c r="BI56" s="385"/>
      <c r="BJ56" s="386"/>
    </row>
    <row r="57" spans="2:62" ht="20.25" customHeight="1" x14ac:dyDescent="0.55000000000000004">
      <c r="B57" s="360">
        <f>B55+1</f>
        <v>21</v>
      </c>
      <c r="C57" s="404"/>
      <c r="D57" s="400"/>
      <c r="E57" s="162"/>
      <c r="F57" s="163"/>
      <c r="G57" s="162"/>
      <c r="H57" s="163"/>
      <c r="I57" s="394"/>
      <c r="J57" s="395"/>
      <c r="K57" s="398"/>
      <c r="L57" s="399"/>
      <c r="M57" s="399"/>
      <c r="N57" s="400"/>
      <c r="O57" s="375"/>
      <c r="P57" s="376"/>
      <c r="Q57" s="376"/>
      <c r="R57" s="376"/>
      <c r="S57" s="377"/>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390"/>
      <c r="BC57" s="391"/>
      <c r="BD57" s="392"/>
      <c r="BE57" s="393"/>
      <c r="BF57" s="381"/>
      <c r="BG57" s="382"/>
      <c r="BH57" s="382"/>
      <c r="BI57" s="382"/>
      <c r="BJ57" s="383"/>
    </row>
    <row r="58" spans="2:62" ht="20.25" customHeight="1" x14ac:dyDescent="0.55000000000000004">
      <c r="B58" s="361"/>
      <c r="C58" s="405"/>
      <c r="D58" s="403"/>
      <c r="E58" s="162"/>
      <c r="F58" s="163">
        <f>C57</f>
        <v>0</v>
      </c>
      <c r="G58" s="162"/>
      <c r="H58" s="163">
        <f>I57</f>
        <v>0</v>
      </c>
      <c r="I58" s="396"/>
      <c r="J58" s="397"/>
      <c r="K58" s="401"/>
      <c r="L58" s="402"/>
      <c r="M58" s="402"/>
      <c r="N58" s="403"/>
      <c r="O58" s="375"/>
      <c r="P58" s="376"/>
      <c r="Q58" s="376"/>
      <c r="R58" s="376"/>
      <c r="S58" s="377"/>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387">
        <f>IF($BE$3="４週",SUM(W58:AX58),IF($BE$3="暦月",SUM(W58:BA58),""))</f>
        <v>0</v>
      </c>
      <c r="BC58" s="388"/>
      <c r="BD58" s="389">
        <f>IF($BE$3="４週",BB58/4,IF($BE$3="暦月",(BB58/($BE$8/7)),""))</f>
        <v>0</v>
      </c>
      <c r="BE58" s="388"/>
      <c r="BF58" s="384"/>
      <c r="BG58" s="385"/>
      <c r="BH58" s="385"/>
      <c r="BI58" s="385"/>
      <c r="BJ58" s="386"/>
    </row>
    <row r="59" spans="2:62" ht="20.25" customHeight="1" x14ac:dyDescent="0.55000000000000004">
      <c r="B59" s="360">
        <f>B57+1</f>
        <v>22</v>
      </c>
      <c r="C59" s="404"/>
      <c r="D59" s="400"/>
      <c r="E59" s="162"/>
      <c r="F59" s="163"/>
      <c r="G59" s="162"/>
      <c r="H59" s="163"/>
      <c r="I59" s="394"/>
      <c r="J59" s="395"/>
      <c r="K59" s="398"/>
      <c r="L59" s="399"/>
      <c r="M59" s="399"/>
      <c r="N59" s="400"/>
      <c r="O59" s="375"/>
      <c r="P59" s="376"/>
      <c r="Q59" s="376"/>
      <c r="R59" s="376"/>
      <c r="S59" s="377"/>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390"/>
      <c r="BC59" s="391"/>
      <c r="BD59" s="392"/>
      <c r="BE59" s="393"/>
      <c r="BF59" s="381"/>
      <c r="BG59" s="382"/>
      <c r="BH59" s="382"/>
      <c r="BI59" s="382"/>
      <c r="BJ59" s="383"/>
    </row>
    <row r="60" spans="2:62" ht="20.25" customHeight="1" x14ac:dyDescent="0.55000000000000004">
      <c r="B60" s="361"/>
      <c r="C60" s="405"/>
      <c r="D60" s="403"/>
      <c r="E60" s="162"/>
      <c r="F60" s="163">
        <f>C59</f>
        <v>0</v>
      </c>
      <c r="G60" s="162"/>
      <c r="H60" s="163">
        <f>I59</f>
        <v>0</v>
      </c>
      <c r="I60" s="396"/>
      <c r="J60" s="397"/>
      <c r="K60" s="401"/>
      <c r="L60" s="402"/>
      <c r="M60" s="402"/>
      <c r="N60" s="403"/>
      <c r="O60" s="375"/>
      <c r="P60" s="376"/>
      <c r="Q60" s="376"/>
      <c r="R60" s="376"/>
      <c r="S60" s="377"/>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387">
        <f>IF($BE$3="４週",SUM(W60:AX60),IF($BE$3="暦月",SUM(W60:BA60),""))</f>
        <v>0</v>
      </c>
      <c r="BC60" s="388"/>
      <c r="BD60" s="389">
        <f>IF($BE$3="４週",BB60/4,IF($BE$3="暦月",(BB60/($BE$8/7)),""))</f>
        <v>0</v>
      </c>
      <c r="BE60" s="388"/>
      <c r="BF60" s="384"/>
      <c r="BG60" s="385"/>
      <c r="BH60" s="385"/>
      <c r="BI60" s="385"/>
      <c r="BJ60" s="386"/>
    </row>
    <row r="61" spans="2:62" ht="20.25" customHeight="1" x14ac:dyDescent="0.55000000000000004">
      <c r="B61" s="360">
        <f>B59+1</f>
        <v>23</v>
      </c>
      <c r="C61" s="404"/>
      <c r="D61" s="400"/>
      <c r="E61" s="162"/>
      <c r="F61" s="163"/>
      <c r="G61" s="162"/>
      <c r="H61" s="163"/>
      <c r="I61" s="394"/>
      <c r="J61" s="395"/>
      <c r="K61" s="398"/>
      <c r="L61" s="399"/>
      <c r="M61" s="399"/>
      <c r="N61" s="400"/>
      <c r="O61" s="375"/>
      <c r="P61" s="376"/>
      <c r="Q61" s="376"/>
      <c r="R61" s="376"/>
      <c r="S61" s="377"/>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390"/>
      <c r="BC61" s="391"/>
      <c r="BD61" s="392"/>
      <c r="BE61" s="393"/>
      <c r="BF61" s="381"/>
      <c r="BG61" s="382"/>
      <c r="BH61" s="382"/>
      <c r="BI61" s="382"/>
      <c r="BJ61" s="383"/>
    </row>
    <row r="62" spans="2:62" ht="20.25" customHeight="1" x14ac:dyDescent="0.55000000000000004">
      <c r="B62" s="361"/>
      <c r="C62" s="405"/>
      <c r="D62" s="403"/>
      <c r="E62" s="162"/>
      <c r="F62" s="163">
        <f>C61</f>
        <v>0</v>
      </c>
      <c r="G62" s="162"/>
      <c r="H62" s="163">
        <f>I61</f>
        <v>0</v>
      </c>
      <c r="I62" s="396"/>
      <c r="J62" s="397"/>
      <c r="K62" s="401"/>
      <c r="L62" s="402"/>
      <c r="M62" s="402"/>
      <c r="N62" s="403"/>
      <c r="O62" s="375"/>
      <c r="P62" s="376"/>
      <c r="Q62" s="376"/>
      <c r="R62" s="376"/>
      <c r="S62" s="377"/>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387">
        <f>IF($BE$3="４週",SUM(W62:AX62),IF($BE$3="暦月",SUM(W62:BA62),""))</f>
        <v>0</v>
      </c>
      <c r="BC62" s="388"/>
      <c r="BD62" s="389">
        <f>IF($BE$3="４週",BB62/4,IF($BE$3="暦月",(BB62/($BE$8/7)),""))</f>
        <v>0</v>
      </c>
      <c r="BE62" s="388"/>
      <c r="BF62" s="384"/>
      <c r="BG62" s="385"/>
      <c r="BH62" s="385"/>
      <c r="BI62" s="385"/>
      <c r="BJ62" s="386"/>
    </row>
    <row r="63" spans="2:62" ht="20.25" customHeight="1" x14ac:dyDescent="0.55000000000000004">
      <c r="B63" s="360">
        <f>B61+1</f>
        <v>24</v>
      </c>
      <c r="C63" s="404"/>
      <c r="D63" s="400"/>
      <c r="E63" s="162"/>
      <c r="F63" s="163"/>
      <c r="G63" s="162"/>
      <c r="H63" s="163"/>
      <c r="I63" s="394"/>
      <c r="J63" s="395"/>
      <c r="K63" s="398"/>
      <c r="L63" s="399"/>
      <c r="M63" s="399"/>
      <c r="N63" s="400"/>
      <c r="O63" s="375"/>
      <c r="P63" s="376"/>
      <c r="Q63" s="376"/>
      <c r="R63" s="376"/>
      <c r="S63" s="377"/>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390"/>
      <c r="BC63" s="391"/>
      <c r="BD63" s="392"/>
      <c r="BE63" s="393"/>
      <c r="BF63" s="381"/>
      <c r="BG63" s="382"/>
      <c r="BH63" s="382"/>
      <c r="BI63" s="382"/>
      <c r="BJ63" s="383"/>
    </row>
    <row r="64" spans="2:62" ht="20.25" customHeight="1" x14ac:dyDescent="0.55000000000000004">
      <c r="B64" s="361"/>
      <c r="C64" s="405"/>
      <c r="D64" s="403"/>
      <c r="E64" s="162"/>
      <c r="F64" s="163">
        <f>C63</f>
        <v>0</v>
      </c>
      <c r="G64" s="162"/>
      <c r="H64" s="163">
        <f>I63</f>
        <v>0</v>
      </c>
      <c r="I64" s="396"/>
      <c r="J64" s="397"/>
      <c r="K64" s="401"/>
      <c r="L64" s="402"/>
      <c r="M64" s="402"/>
      <c r="N64" s="403"/>
      <c r="O64" s="375"/>
      <c r="P64" s="376"/>
      <c r="Q64" s="376"/>
      <c r="R64" s="376"/>
      <c r="S64" s="377"/>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387">
        <f>IF($BE$3="４週",SUM(W64:AX64),IF($BE$3="暦月",SUM(W64:BA64),""))</f>
        <v>0</v>
      </c>
      <c r="BC64" s="388"/>
      <c r="BD64" s="389">
        <f>IF($BE$3="４週",BB64/4,IF($BE$3="暦月",(BB64/($BE$8/7)),""))</f>
        <v>0</v>
      </c>
      <c r="BE64" s="388"/>
      <c r="BF64" s="384"/>
      <c r="BG64" s="385"/>
      <c r="BH64" s="385"/>
      <c r="BI64" s="385"/>
      <c r="BJ64" s="386"/>
    </row>
    <row r="65" spans="2:62" ht="20.25" customHeight="1" x14ac:dyDescent="0.55000000000000004">
      <c r="B65" s="360">
        <f>B63+1</f>
        <v>25</v>
      </c>
      <c r="C65" s="404"/>
      <c r="D65" s="400"/>
      <c r="E65" s="162"/>
      <c r="F65" s="163"/>
      <c r="G65" s="162"/>
      <c r="H65" s="163"/>
      <c r="I65" s="394"/>
      <c r="J65" s="395"/>
      <c r="K65" s="398"/>
      <c r="L65" s="399"/>
      <c r="M65" s="399"/>
      <c r="N65" s="400"/>
      <c r="O65" s="375"/>
      <c r="P65" s="376"/>
      <c r="Q65" s="376"/>
      <c r="R65" s="376"/>
      <c r="S65" s="377"/>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390"/>
      <c r="BC65" s="391"/>
      <c r="BD65" s="392"/>
      <c r="BE65" s="393"/>
      <c r="BF65" s="381"/>
      <c r="BG65" s="382"/>
      <c r="BH65" s="382"/>
      <c r="BI65" s="382"/>
      <c r="BJ65" s="383"/>
    </row>
    <row r="66" spans="2:62" ht="20.25" customHeight="1" x14ac:dyDescent="0.55000000000000004">
      <c r="B66" s="361"/>
      <c r="C66" s="405"/>
      <c r="D66" s="403"/>
      <c r="E66" s="162"/>
      <c r="F66" s="163">
        <f>C65</f>
        <v>0</v>
      </c>
      <c r="G66" s="162"/>
      <c r="H66" s="163">
        <f>I65</f>
        <v>0</v>
      </c>
      <c r="I66" s="396"/>
      <c r="J66" s="397"/>
      <c r="K66" s="401"/>
      <c r="L66" s="402"/>
      <c r="M66" s="402"/>
      <c r="N66" s="403"/>
      <c r="O66" s="375"/>
      <c r="P66" s="376"/>
      <c r="Q66" s="376"/>
      <c r="R66" s="376"/>
      <c r="S66" s="377"/>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387">
        <f>IF($BE$3="４週",SUM(W66:AX66),IF($BE$3="暦月",SUM(W66:BA66),""))</f>
        <v>0</v>
      </c>
      <c r="BC66" s="388"/>
      <c r="BD66" s="389">
        <f>IF($BE$3="４週",BB66/4,IF($BE$3="暦月",(BB66/($BE$8/7)),""))</f>
        <v>0</v>
      </c>
      <c r="BE66" s="388"/>
      <c r="BF66" s="384"/>
      <c r="BG66" s="385"/>
      <c r="BH66" s="385"/>
      <c r="BI66" s="385"/>
      <c r="BJ66" s="386"/>
    </row>
    <row r="67" spans="2:62" ht="20.25" customHeight="1" x14ac:dyDescent="0.55000000000000004">
      <c r="B67" s="360">
        <f>B65+1</f>
        <v>26</v>
      </c>
      <c r="C67" s="404"/>
      <c r="D67" s="400"/>
      <c r="E67" s="162"/>
      <c r="F67" s="163"/>
      <c r="G67" s="162"/>
      <c r="H67" s="163"/>
      <c r="I67" s="394"/>
      <c r="J67" s="395"/>
      <c r="K67" s="398"/>
      <c r="L67" s="399"/>
      <c r="M67" s="399"/>
      <c r="N67" s="400"/>
      <c r="O67" s="375"/>
      <c r="P67" s="376"/>
      <c r="Q67" s="376"/>
      <c r="R67" s="376"/>
      <c r="S67" s="377"/>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390"/>
      <c r="BC67" s="391"/>
      <c r="BD67" s="392"/>
      <c r="BE67" s="393"/>
      <c r="BF67" s="381"/>
      <c r="BG67" s="382"/>
      <c r="BH67" s="382"/>
      <c r="BI67" s="382"/>
      <c r="BJ67" s="383"/>
    </row>
    <row r="68" spans="2:62" ht="20.25" customHeight="1" x14ac:dyDescent="0.55000000000000004">
      <c r="B68" s="361"/>
      <c r="C68" s="405"/>
      <c r="D68" s="403"/>
      <c r="E68" s="162"/>
      <c r="F68" s="163">
        <f>C67</f>
        <v>0</v>
      </c>
      <c r="G68" s="162"/>
      <c r="H68" s="163">
        <f>I67</f>
        <v>0</v>
      </c>
      <c r="I68" s="396"/>
      <c r="J68" s="397"/>
      <c r="K68" s="401"/>
      <c r="L68" s="402"/>
      <c r="M68" s="402"/>
      <c r="N68" s="403"/>
      <c r="O68" s="375"/>
      <c r="P68" s="376"/>
      <c r="Q68" s="376"/>
      <c r="R68" s="376"/>
      <c r="S68" s="377"/>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387">
        <f>IF($BE$3="４週",SUM(W68:AX68),IF($BE$3="暦月",SUM(W68:BA68),""))</f>
        <v>0</v>
      </c>
      <c r="BC68" s="388"/>
      <c r="BD68" s="389">
        <f>IF($BE$3="４週",BB68/4,IF($BE$3="暦月",(BB68/($BE$8/7)),""))</f>
        <v>0</v>
      </c>
      <c r="BE68" s="388"/>
      <c r="BF68" s="384"/>
      <c r="BG68" s="385"/>
      <c r="BH68" s="385"/>
      <c r="BI68" s="385"/>
      <c r="BJ68" s="386"/>
    </row>
    <row r="69" spans="2:62" ht="20.25" customHeight="1" x14ac:dyDescent="0.55000000000000004">
      <c r="B69" s="360">
        <f>B67+1</f>
        <v>27</v>
      </c>
      <c r="C69" s="404"/>
      <c r="D69" s="400"/>
      <c r="E69" s="162"/>
      <c r="F69" s="163"/>
      <c r="G69" s="162"/>
      <c r="H69" s="163"/>
      <c r="I69" s="394"/>
      <c r="J69" s="395"/>
      <c r="K69" s="398"/>
      <c r="L69" s="399"/>
      <c r="M69" s="399"/>
      <c r="N69" s="400"/>
      <c r="O69" s="375"/>
      <c r="P69" s="376"/>
      <c r="Q69" s="376"/>
      <c r="R69" s="376"/>
      <c r="S69" s="377"/>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390"/>
      <c r="BC69" s="391"/>
      <c r="BD69" s="392"/>
      <c r="BE69" s="393"/>
      <c r="BF69" s="381"/>
      <c r="BG69" s="382"/>
      <c r="BH69" s="382"/>
      <c r="BI69" s="382"/>
      <c r="BJ69" s="383"/>
    </row>
    <row r="70" spans="2:62" ht="20.25" customHeight="1" x14ac:dyDescent="0.55000000000000004">
      <c r="B70" s="361"/>
      <c r="C70" s="412"/>
      <c r="D70" s="413"/>
      <c r="E70" s="195"/>
      <c r="F70" s="196">
        <f>C69</f>
        <v>0</v>
      </c>
      <c r="G70" s="195"/>
      <c r="H70" s="196">
        <f>I69</f>
        <v>0</v>
      </c>
      <c r="I70" s="414"/>
      <c r="J70" s="415"/>
      <c r="K70" s="416"/>
      <c r="L70" s="417"/>
      <c r="M70" s="417"/>
      <c r="N70" s="413"/>
      <c r="O70" s="375"/>
      <c r="P70" s="376"/>
      <c r="Q70" s="376"/>
      <c r="R70" s="376"/>
      <c r="S70" s="377"/>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409">
        <f>IF($BE$3="４週",SUM(W70:AX70),IF($BE$3="暦月",SUM(W70:BA70),""))</f>
        <v>0</v>
      </c>
      <c r="BC70" s="410"/>
      <c r="BD70" s="411">
        <f>IF($BE$3="４週",BB70/4,IF($BE$3="暦月",(BB70/($BE$8/7)),""))</f>
        <v>0</v>
      </c>
      <c r="BE70" s="410"/>
      <c r="BF70" s="406"/>
      <c r="BG70" s="407"/>
      <c r="BH70" s="407"/>
      <c r="BI70" s="407"/>
      <c r="BJ70" s="408"/>
    </row>
    <row r="71" spans="2:62" ht="20.25" customHeight="1" x14ac:dyDescent="0.55000000000000004">
      <c r="B71" s="518">
        <f>B69+1</f>
        <v>28</v>
      </c>
      <c r="C71" s="405"/>
      <c r="D71" s="403"/>
      <c r="E71" s="162"/>
      <c r="F71" s="163"/>
      <c r="G71" s="162"/>
      <c r="H71" s="163"/>
      <c r="I71" s="396"/>
      <c r="J71" s="397"/>
      <c r="K71" s="401"/>
      <c r="L71" s="402"/>
      <c r="M71" s="402"/>
      <c r="N71" s="403"/>
      <c r="O71" s="515"/>
      <c r="P71" s="516"/>
      <c r="Q71" s="516"/>
      <c r="R71" s="516"/>
      <c r="S71" s="517"/>
      <c r="T71" s="184" t="s">
        <v>18</v>
      </c>
      <c r="U71" s="117"/>
      <c r="V71" s="118"/>
      <c r="W71" s="356"/>
      <c r="X71" s="357"/>
      <c r="Y71" s="357"/>
      <c r="Z71" s="357"/>
      <c r="AA71" s="357"/>
      <c r="AB71" s="357"/>
      <c r="AC71" s="358"/>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390"/>
      <c r="BC71" s="391"/>
      <c r="BD71" s="392"/>
      <c r="BE71" s="393"/>
      <c r="BF71" s="381"/>
      <c r="BG71" s="382"/>
      <c r="BH71" s="382"/>
      <c r="BI71" s="382"/>
      <c r="BJ71" s="383"/>
    </row>
    <row r="72" spans="2:62" ht="20.25" customHeight="1" x14ac:dyDescent="0.55000000000000004">
      <c r="B72" s="361"/>
      <c r="C72" s="405"/>
      <c r="D72" s="403"/>
      <c r="E72" s="162"/>
      <c r="F72" s="163">
        <f>C71</f>
        <v>0</v>
      </c>
      <c r="G72" s="162"/>
      <c r="H72" s="163">
        <f>I71</f>
        <v>0</v>
      </c>
      <c r="I72" s="396"/>
      <c r="J72" s="397"/>
      <c r="K72" s="401"/>
      <c r="L72" s="402"/>
      <c r="M72" s="402"/>
      <c r="N72" s="403"/>
      <c r="O72" s="375"/>
      <c r="P72" s="376"/>
      <c r="Q72" s="376"/>
      <c r="R72" s="376"/>
      <c r="S72" s="377"/>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387">
        <f>IF($BE$3="４週",SUM(W72:AX72),IF($BE$3="暦月",SUM(W72:BA72),""))</f>
        <v>0</v>
      </c>
      <c r="BC72" s="388"/>
      <c r="BD72" s="389">
        <f>IF($BE$3="４週",BB72/4,IF($BE$3="暦月",(BB72/($BE$8/7)),""))</f>
        <v>0</v>
      </c>
      <c r="BE72" s="388"/>
      <c r="BF72" s="384"/>
      <c r="BG72" s="385"/>
      <c r="BH72" s="385"/>
      <c r="BI72" s="385"/>
      <c r="BJ72" s="386"/>
    </row>
    <row r="73" spans="2:62" ht="20.25" customHeight="1" x14ac:dyDescent="0.55000000000000004">
      <c r="B73" s="360">
        <f>B71+1</f>
        <v>29</v>
      </c>
      <c r="C73" s="404"/>
      <c r="D73" s="400"/>
      <c r="E73" s="162"/>
      <c r="F73" s="163"/>
      <c r="G73" s="162"/>
      <c r="H73" s="163"/>
      <c r="I73" s="394"/>
      <c r="J73" s="395"/>
      <c r="K73" s="398"/>
      <c r="L73" s="399"/>
      <c r="M73" s="399"/>
      <c r="N73" s="400"/>
      <c r="O73" s="375"/>
      <c r="P73" s="376"/>
      <c r="Q73" s="376"/>
      <c r="R73" s="376"/>
      <c r="S73" s="377"/>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390"/>
      <c r="BC73" s="391"/>
      <c r="BD73" s="392"/>
      <c r="BE73" s="393"/>
      <c r="BF73" s="381"/>
      <c r="BG73" s="382"/>
      <c r="BH73" s="382"/>
      <c r="BI73" s="382"/>
      <c r="BJ73" s="383"/>
    </row>
    <row r="74" spans="2:62" ht="20.25" customHeight="1" x14ac:dyDescent="0.55000000000000004">
      <c r="B74" s="361"/>
      <c r="C74" s="412"/>
      <c r="D74" s="413"/>
      <c r="E74" s="195"/>
      <c r="F74" s="196">
        <f>C73</f>
        <v>0</v>
      </c>
      <c r="G74" s="195"/>
      <c r="H74" s="196">
        <f>I73</f>
        <v>0</v>
      </c>
      <c r="I74" s="414"/>
      <c r="J74" s="415"/>
      <c r="K74" s="416"/>
      <c r="L74" s="417"/>
      <c r="M74" s="417"/>
      <c r="N74" s="413"/>
      <c r="O74" s="375"/>
      <c r="P74" s="376"/>
      <c r="Q74" s="376"/>
      <c r="R74" s="376"/>
      <c r="S74" s="377"/>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409">
        <f>IF($BE$3="４週",SUM(W74:AX74),IF($BE$3="暦月",SUM(W74:BA74),""))</f>
        <v>0</v>
      </c>
      <c r="BC74" s="410"/>
      <c r="BD74" s="411">
        <f>IF($BE$3="４週",BB74/4,IF($BE$3="暦月",(BB74/($BE$8/7)),""))</f>
        <v>0</v>
      </c>
      <c r="BE74" s="410"/>
      <c r="BF74" s="406"/>
      <c r="BG74" s="407"/>
      <c r="BH74" s="407"/>
      <c r="BI74" s="407"/>
      <c r="BJ74" s="408"/>
    </row>
    <row r="75" spans="2:62" ht="20.25" customHeight="1" x14ac:dyDescent="0.55000000000000004">
      <c r="B75" s="360">
        <f>B73+1</f>
        <v>30</v>
      </c>
      <c r="C75" s="404"/>
      <c r="D75" s="400"/>
      <c r="E75" s="162"/>
      <c r="F75" s="163"/>
      <c r="G75" s="162"/>
      <c r="H75" s="163"/>
      <c r="I75" s="394"/>
      <c r="J75" s="395"/>
      <c r="K75" s="398"/>
      <c r="L75" s="399"/>
      <c r="M75" s="399"/>
      <c r="N75" s="400"/>
      <c r="O75" s="375"/>
      <c r="P75" s="376"/>
      <c r="Q75" s="376"/>
      <c r="R75" s="376"/>
      <c r="S75" s="377"/>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390"/>
      <c r="BC75" s="391"/>
      <c r="BD75" s="392"/>
      <c r="BE75" s="393"/>
      <c r="BF75" s="381"/>
      <c r="BG75" s="382"/>
      <c r="BH75" s="382"/>
      <c r="BI75" s="382"/>
      <c r="BJ75" s="383"/>
    </row>
    <row r="76" spans="2:62" ht="20.25" customHeight="1" x14ac:dyDescent="0.55000000000000004">
      <c r="B76" s="361"/>
      <c r="C76" s="412"/>
      <c r="D76" s="413"/>
      <c r="E76" s="195"/>
      <c r="F76" s="196">
        <f>C75</f>
        <v>0</v>
      </c>
      <c r="G76" s="195"/>
      <c r="H76" s="196">
        <f>I75</f>
        <v>0</v>
      </c>
      <c r="I76" s="414"/>
      <c r="J76" s="415"/>
      <c r="K76" s="416"/>
      <c r="L76" s="417"/>
      <c r="M76" s="417"/>
      <c r="N76" s="413"/>
      <c r="O76" s="375"/>
      <c r="P76" s="376"/>
      <c r="Q76" s="376"/>
      <c r="R76" s="376"/>
      <c r="S76" s="377"/>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409">
        <f>IF($BE$3="４週",SUM(W76:AX76),IF($BE$3="暦月",SUM(W76:BA76),""))</f>
        <v>0</v>
      </c>
      <c r="BC76" s="410"/>
      <c r="BD76" s="411">
        <f>IF($BE$3="４週",BB76/4,IF($BE$3="暦月",(BB76/($BE$8/7)),""))</f>
        <v>0</v>
      </c>
      <c r="BE76" s="410"/>
      <c r="BF76" s="406"/>
      <c r="BG76" s="407"/>
      <c r="BH76" s="407"/>
      <c r="BI76" s="407"/>
      <c r="BJ76" s="408"/>
    </row>
    <row r="77" spans="2:62" ht="20.25" customHeight="1" x14ac:dyDescent="0.55000000000000004">
      <c r="B77" s="360">
        <f>B75+1</f>
        <v>31</v>
      </c>
      <c r="C77" s="404"/>
      <c r="D77" s="400"/>
      <c r="E77" s="162"/>
      <c r="F77" s="163"/>
      <c r="G77" s="162"/>
      <c r="H77" s="163"/>
      <c r="I77" s="394"/>
      <c r="J77" s="395"/>
      <c r="K77" s="398"/>
      <c r="L77" s="399"/>
      <c r="M77" s="399"/>
      <c r="N77" s="400"/>
      <c r="O77" s="375"/>
      <c r="P77" s="376"/>
      <c r="Q77" s="376"/>
      <c r="R77" s="376"/>
      <c r="S77" s="377"/>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390"/>
      <c r="BC77" s="391"/>
      <c r="BD77" s="392"/>
      <c r="BE77" s="393"/>
      <c r="BF77" s="381"/>
      <c r="BG77" s="382"/>
      <c r="BH77" s="382"/>
      <c r="BI77" s="382"/>
      <c r="BJ77" s="383"/>
    </row>
    <row r="78" spans="2:62" ht="20.25" customHeight="1" x14ac:dyDescent="0.55000000000000004">
      <c r="B78" s="361"/>
      <c r="C78" s="412"/>
      <c r="D78" s="413"/>
      <c r="E78" s="195"/>
      <c r="F78" s="196">
        <f>C77</f>
        <v>0</v>
      </c>
      <c r="G78" s="195"/>
      <c r="H78" s="196">
        <f>I77</f>
        <v>0</v>
      </c>
      <c r="I78" s="414"/>
      <c r="J78" s="415"/>
      <c r="K78" s="416"/>
      <c r="L78" s="417"/>
      <c r="M78" s="417"/>
      <c r="N78" s="413"/>
      <c r="O78" s="375"/>
      <c r="P78" s="376"/>
      <c r="Q78" s="376"/>
      <c r="R78" s="376"/>
      <c r="S78" s="377"/>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409">
        <f>IF($BE$3="４週",SUM(W78:AX78),IF($BE$3="暦月",SUM(W78:BA78),""))</f>
        <v>0</v>
      </c>
      <c r="BC78" s="410"/>
      <c r="BD78" s="411">
        <f>IF($BE$3="４週",BB78/4,IF($BE$3="暦月",(BB78/($BE$8/7)),""))</f>
        <v>0</v>
      </c>
      <c r="BE78" s="410"/>
      <c r="BF78" s="406"/>
      <c r="BG78" s="407"/>
      <c r="BH78" s="407"/>
      <c r="BI78" s="407"/>
      <c r="BJ78" s="408"/>
    </row>
    <row r="79" spans="2:62" ht="20.25" customHeight="1" x14ac:dyDescent="0.55000000000000004">
      <c r="B79" s="360">
        <f>B77+1</f>
        <v>32</v>
      </c>
      <c r="C79" s="404"/>
      <c r="D79" s="400"/>
      <c r="E79" s="162"/>
      <c r="F79" s="163"/>
      <c r="G79" s="162"/>
      <c r="H79" s="163"/>
      <c r="I79" s="394"/>
      <c r="J79" s="395"/>
      <c r="K79" s="398"/>
      <c r="L79" s="399"/>
      <c r="M79" s="399"/>
      <c r="N79" s="400"/>
      <c r="O79" s="375"/>
      <c r="P79" s="376"/>
      <c r="Q79" s="376"/>
      <c r="R79" s="376"/>
      <c r="S79" s="377"/>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390"/>
      <c r="BC79" s="391"/>
      <c r="BD79" s="392"/>
      <c r="BE79" s="393"/>
      <c r="BF79" s="381"/>
      <c r="BG79" s="382"/>
      <c r="BH79" s="382"/>
      <c r="BI79" s="382"/>
      <c r="BJ79" s="383"/>
    </row>
    <row r="80" spans="2:62" ht="20.25" customHeight="1" x14ac:dyDescent="0.55000000000000004">
      <c r="B80" s="361"/>
      <c r="C80" s="412"/>
      <c r="D80" s="413"/>
      <c r="E80" s="195"/>
      <c r="F80" s="196">
        <f>C79</f>
        <v>0</v>
      </c>
      <c r="G80" s="195"/>
      <c r="H80" s="196">
        <f>I79</f>
        <v>0</v>
      </c>
      <c r="I80" s="414"/>
      <c r="J80" s="415"/>
      <c r="K80" s="416"/>
      <c r="L80" s="417"/>
      <c r="M80" s="417"/>
      <c r="N80" s="413"/>
      <c r="O80" s="375"/>
      <c r="P80" s="376"/>
      <c r="Q80" s="376"/>
      <c r="R80" s="376"/>
      <c r="S80" s="377"/>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409">
        <f>IF($BE$3="４週",SUM(W80:AX80),IF($BE$3="暦月",SUM(W80:BA80),""))</f>
        <v>0</v>
      </c>
      <c r="BC80" s="410"/>
      <c r="BD80" s="411">
        <f>IF($BE$3="４週",BB80/4,IF($BE$3="暦月",(BB80/($BE$8/7)),""))</f>
        <v>0</v>
      </c>
      <c r="BE80" s="410"/>
      <c r="BF80" s="406"/>
      <c r="BG80" s="407"/>
      <c r="BH80" s="407"/>
      <c r="BI80" s="407"/>
      <c r="BJ80" s="408"/>
    </row>
    <row r="81" spans="2:62" ht="20.25" customHeight="1" x14ac:dyDescent="0.55000000000000004">
      <c r="B81" s="360">
        <f>B79+1</f>
        <v>33</v>
      </c>
      <c r="C81" s="404"/>
      <c r="D81" s="400"/>
      <c r="E81" s="162"/>
      <c r="F81" s="163"/>
      <c r="G81" s="162"/>
      <c r="H81" s="163"/>
      <c r="I81" s="394"/>
      <c r="J81" s="395"/>
      <c r="K81" s="398"/>
      <c r="L81" s="399"/>
      <c r="M81" s="399"/>
      <c r="N81" s="400"/>
      <c r="O81" s="375"/>
      <c r="P81" s="376"/>
      <c r="Q81" s="376"/>
      <c r="R81" s="376"/>
      <c r="S81" s="377"/>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390"/>
      <c r="BC81" s="391"/>
      <c r="BD81" s="392"/>
      <c r="BE81" s="393"/>
      <c r="BF81" s="381"/>
      <c r="BG81" s="382"/>
      <c r="BH81" s="382"/>
      <c r="BI81" s="382"/>
      <c r="BJ81" s="383"/>
    </row>
    <row r="82" spans="2:62" ht="20.25" customHeight="1" x14ac:dyDescent="0.55000000000000004">
      <c r="B82" s="361"/>
      <c r="C82" s="412"/>
      <c r="D82" s="413"/>
      <c r="E82" s="195"/>
      <c r="F82" s="196">
        <f>C81</f>
        <v>0</v>
      </c>
      <c r="G82" s="195"/>
      <c r="H82" s="196">
        <f>I81</f>
        <v>0</v>
      </c>
      <c r="I82" s="414"/>
      <c r="J82" s="415"/>
      <c r="K82" s="416"/>
      <c r="L82" s="417"/>
      <c r="M82" s="417"/>
      <c r="N82" s="413"/>
      <c r="O82" s="375"/>
      <c r="P82" s="376"/>
      <c r="Q82" s="376"/>
      <c r="R82" s="376"/>
      <c r="S82" s="377"/>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409">
        <f>IF($BE$3="４週",SUM(W82:AX82),IF($BE$3="暦月",SUM(W82:BA82),""))</f>
        <v>0</v>
      </c>
      <c r="BC82" s="410"/>
      <c r="BD82" s="411">
        <f>IF($BE$3="４週",BB82/4,IF($BE$3="暦月",(BB82/($BE$8/7)),""))</f>
        <v>0</v>
      </c>
      <c r="BE82" s="410"/>
      <c r="BF82" s="406"/>
      <c r="BG82" s="407"/>
      <c r="BH82" s="407"/>
      <c r="BI82" s="407"/>
      <c r="BJ82" s="408"/>
    </row>
    <row r="83" spans="2:62" ht="20.25" customHeight="1" x14ac:dyDescent="0.55000000000000004">
      <c r="B83" s="360">
        <f>B81+1</f>
        <v>34</v>
      </c>
      <c r="C83" s="404"/>
      <c r="D83" s="400"/>
      <c r="E83" s="162"/>
      <c r="F83" s="163"/>
      <c r="G83" s="162"/>
      <c r="H83" s="163"/>
      <c r="I83" s="394"/>
      <c r="J83" s="395"/>
      <c r="K83" s="398"/>
      <c r="L83" s="399"/>
      <c r="M83" s="399"/>
      <c r="N83" s="400"/>
      <c r="O83" s="375"/>
      <c r="P83" s="376"/>
      <c r="Q83" s="376"/>
      <c r="R83" s="376"/>
      <c r="S83" s="377"/>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390"/>
      <c r="BC83" s="391"/>
      <c r="BD83" s="392"/>
      <c r="BE83" s="393"/>
      <c r="BF83" s="381"/>
      <c r="BG83" s="382"/>
      <c r="BH83" s="382"/>
      <c r="BI83" s="382"/>
      <c r="BJ83" s="383"/>
    </row>
    <row r="84" spans="2:62" ht="20.25" customHeight="1" x14ac:dyDescent="0.55000000000000004">
      <c r="B84" s="361"/>
      <c r="C84" s="412"/>
      <c r="D84" s="413"/>
      <c r="E84" s="195"/>
      <c r="F84" s="196">
        <f>C83</f>
        <v>0</v>
      </c>
      <c r="G84" s="195"/>
      <c r="H84" s="196">
        <f>I83</f>
        <v>0</v>
      </c>
      <c r="I84" s="414"/>
      <c r="J84" s="415"/>
      <c r="K84" s="416"/>
      <c r="L84" s="417"/>
      <c r="M84" s="417"/>
      <c r="N84" s="413"/>
      <c r="O84" s="375"/>
      <c r="P84" s="376"/>
      <c r="Q84" s="376"/>
      <c r="R84" s="376"/>
      <c r="S84" s="377"/>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409">
        <f>IF($BE$3="４週",SUM(W84:AX84),IF($BE$3="暦月",SUM(W84:BA84),""))</f>
        <v>0</v>
      </c>
      <c r="BC84" s="410"/>
      <c r="BD84" s="411">
        <f>IF($BE$3="４週",BB84/4,IF($BE$3="暦月",(BB84/($BE$8/7)),""))</f>
        <v>0</v>
      </c>
      <c r="BE84" s="410"/>
      <c r="BF84" s="406"/>
      <c r="BG84" s="407"/>
      <c r="BH84" s="407"/>
      <c r="BI84" s="407"/>
      <c r="BJ84" s="408"/>
    </row>
    <row r="85" spans="2:62" ht="20.25" customHeight="1" x14ac:dyDescent="0.55000000000000004">
      <c r="B85" s="360">
        <f>B83+1</f>
        <v>35</v>
      </c>
      <c r="C85" s="404"/>
      <c r="D85" s="400"/>
      <c r="E85" s="162"/>
      <c r="F85" s="163"/>
      <c r="G85" s="162"/>
      <c r="H85" s="163"/>
      <c r="I85" s="394"/>
      <c r="J85" s="395"/>
      <c r="K85" s="398"/>
      <c r="L85" s="399"/>
      <c r="M85" s="399"/>
      <c r="N85" s="400"/>
      <c r="O85" s="375"/>
      <c r="P85" s="376"/>
      <c r="Q85" s="376"/>
      <c r="R85" s="376"/>
      <c r="S85" s="377"/>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390"/>
      <c r="BC85" s="391"/>
      <c r="BD85" s="392"/>
      <c r="BE85" s="393"/>
      <c r="BF85" s="381"/>
      <c r="BG85" s="382"/>
      <c r="BH85" s="382"/>
      <c r="BI85" s="382"/>
      <c r="BJ85" s="383"/>
    </row>
    <row r="86" spans="2:62" ht="20.25" customHeight="1" x14ac:dyDescent="0.55000000000000004">
      <c r="B86" s="361"/>
      <c r="C86" s="412"/>
      <c r="D86" s="413"/>
      <c r="E86" s="195"/>
      <c r="F86" s="196">
        <f>C85</f>
        <v>0</v>
      </c>
      <c r="G86" s="195"/>
      <c r="H86" s="196">
        <f>I85</f>
        <v>0</v>
      </c>
      <c r="I86" s="414"/>
      <c r="J86" s="415"/>
      <c r="K86" s="416"/>
      <c r="L86" s="417"/>
      <c r="M86" s="417"/>
      <c r="N86" s="413"/>
      <c r="O86" s="375"/>
      <c r="P86" s="376"/>
      <c r="Q86" s="376"/>
      <c r="R86" s="376"/>
      <c r="S86" s="377"/>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409">
        <f>IF($BE$3="４週",SUM(W86:AX86),IF($BE$3="暦月",SUM(W86:BA86),""))</f>
        <v>0</v>
      </c>
      <c r="BC86" s="410"/>
      <c r="BD86" s="411">
        <f>IF($BE$3="４週",BB86/4,IF($BE$3="暦月",(BB86/($BE$8/7)),""))</f>
        <v>0</v>
      </c>
      <c r="BE86" s="410"/>
      <c r="BF86" s="406"/>
      <c r="BG86" s="407"/>
      <c r="BH86" s="407"/>
      <c r="BI86" s="407"/>
      <c r="BJ86" s="408"/>
    </row>
    <row r="87" spans="2:62" ht="20.25" customHeight="1" x14ac:dyDescent="0.55000000000000004">
      <c r="B87" s="360">
        <f>B85+1</f>
        <v>36</v>
      </c>
      <c r="C87" s="404"/>
      <c r="D87" s="400"/>
      <c r="E87" s="162"/>
      <c r="F87" s="163"/>
      <c r="G87" s="162"/>
      <c r="H87" s="163"/>
      <c r="I87" s="394"/>
      <c r="J87" s="395"/>
      <c r="K87" s="398"/>
      <c r="L87" s="399"/>
      <c r="M87" s="399"/>
      <c r="N87" s="400"/>
      <c r="O87" s="375"/>
      <c r="P87" s="376"/>
      <c r="Q87" s="376"/>
      <c r="R87" s="376"/>
      <c r="S87" s="377"/>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390"/>
      <c r="BC87" s="391"/>
      <c r="BD87" s="392"/>
      <c r="BE87" s="393"/>
      <c r="BF87" s="381"/>
      <c r="BG87" s="382"/>
      <c r="BH87" s="382"/>
      <c r="BI87" s="382"/>
      <c r="BJ87" s="383"/>
    </row>
    <row r="88" spans="2:62" ht="20.25" customHeight="1" x14ac:dyDescent="0.55000000000000004">
      <c r="B88" s="361"/>
      <c r="C88" s="412"/>
      <c r="D88" s="413"/>
      <c r="E88" s="195"/>
      <c r="F88" s="196">
        <f>C87</f>
        <v>0</v>
      </c>
      <c r="G88" s="195"/>
      <c r="H88" s="196">
        <f>I87</f>
        <v>0</v>
      </c>
      <c r="I88" s="414"/>
      <c r="J88" s="415"/>
      <c r="K88" s="416"/>
      <c r="L88" s="417"/>
      <c r="M88" s="417"/>
      <c r="N88" s="413"/>
      <c r="O88" s="375"/>
      <c r="P88" s="376"/>
      <c r="Q88" s="376"/>
      <c r="R88" s="376"/>
      <c r="S88" s="377"/>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409">
        <f>IF($BE$3="４週",SUM(W88:AX88),IF($BE$3="暦月",SUM(W88:BA88),""))</f>
        <v>0</v>
      </c>
      <c r="BC88" s="410"/>
      <c r="BD88" s="411">
        <f>IF($BE$3="４週",BB88/4,IF($BE$3="暦月",(BB88/($BE$8/7)),""))</f>
        <v>0</v>
      </c>
      <c r="BE88" s="410"/>
      <c r="BF88" s="406"/>
      <c r="BG88" s="407"/>
      <c r="BH88" s="407"/>
      <c r="BI88" s="407"/>
      <c r="BJ88" s="408"/>
    </row>
    <row r="89" spans="2:62" ht="20.25" customHeight="1" x14ac:dyDescent="0.55000000000000004">
      <c r="B89" s="360">
        <f>B87+1</f>
        <v>37</v>
      </c>
      <c r="C89" s="404"/>
      <c r="D89" s="400"/>
      <c r="E89" s="162"/>
      <c r="F89" s="163"/>
      <c r="G89" s="162"/>
      <c r="H89" s="163"/>
      <c r="I89" s="394"/>
      <c r="J89" s="395"/>
      <c r="K89" s="398"/>
      <c r="L89" s="399"/>
      <c r="M89" s="399"/>
      <c r="N89" s="400"/>
      <c r="O89" s="375"/>
      <c r="P89" s="376"/>
      <c r="Q89" s="376"/>
      <c r="R89" s="376"/>
      <c r="S89" s="377"/>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390"/>
      <c r="BC89" s="391"/>
      <c r="BD89" s="392"/>
      <c r="BE89" s="393"/>
      <c r="BF89" s="381"/>
      <c r="BG89" s="382"/>
      <c r="BH89" s="382"/>
      <c r="BI89" s="382"/>
      <c r="BJ89" s="383"/>
    </row>
    <row r="90" spans="2:62" ht="20.25" customHeight="1" x14ac:dyDescent="0.55000000000000004">
      <c r="B90" s="361"/>
      <c r="C90" s="412"/>
      <c r="D90" s="413"/>
      <c r="E90" s="195"/>
      <c r="F90" s="196">
        <f>C89</f>
        <v>0</v>
      </c>
      <c r="G90" s="195"/>
      <c r="H90" s="196">
        <f>I89</f>
        <v>0</v>
      </c>
      <c r="I90" s="414"/>
      <c r="J90" s="415"/>
      <c r="K90" s="416"/>
      <c r="L90" s="417"/>
      <c r="M90" s="417"/>
      <c r="N90" s="413"/>
      <c r="O90" s="375"/>
      <c r="P90" s="376"/>
      <c r="Q90" s="376"/>
      <c r="R90" s="376"/>
      <c r="S90" s="377"/>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409">
        <f>IF($BE$3="４週",SUM(W90:AX90),IF($BE$3="暦月",SUM(W90:BA90),""))</f>
        <v>0</v>
      </c>
      <c r="BC90" s="410"/>
      <c r="BD90" s="411">
        <f>IF($BE$3="４週",BB90/4,IF($BE$3="暦月",(BB90/($BE$8/7)),""))</f>
        <v>0</v>
      </c>
      <c r="BE90" s="410"/>
      <c r="BF90" s="406"/>
      <c r="BG90" s="407"/>
      <c r="BH90" s="407"/>
      <c r="BI90" s="407"/>
      <c r="BJ90" s="408"/>
    </row>
    <row r="91" spans="2:62" ht="20.25" customHeight="1" x14ac:dyDescent="0.55000000000000004">
      <c r="B91" s="360">
        <f>B89+1</f>
        <v>38</v>
      </c>
      <c r="C91" s="404"/>
      <c r="D91" s="400"/>
      <c r="E91" s="162"/>
      <c r="F91" s="163"/>
      <c r="G91" s="162"/>
      <c r="H91" s="163"/>
      <c r="I91" s="394"/>
      <c r="J91" s="395"/>
      <c r="K91" s="398"/>
      <c r="L91" s="399"/>
      <c r="M91" s="399"/>
      <c r="N91" s="400"/>
      <c r="O91" s="375"/>
      <c r="P91" s="376"/>
      <c r="Q91" s="376"/>
      <c r="R91" s="376"/>
      <c r="S91" s="377"/>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390"/>
      <c r="BC91" s="391"/>
      <c r="BD91" s="392"/>
      <c r="BE91" s="393"/>
      <c r="BF91" s="381"/>
      <c r="BG91" s="382"/>
      <c r="BH91" s="382"/>
      <c r="BI91" s="382"/>
      <c r="BJ91" s="383"/>
    </row>
    <row r="92" spans="2:62" ht="20.25" customHeight="1" x14ac:dyDescent="0.55000000000000004">
      <c r="B92" s="361"/>
      <c r="C92" s="412"/>
      <c r="D92" s="413"/>
      <c r="E92" s="195"/>
      <c r="F92" s="196">
        <f>C91</f>
        <v>0</v>
      </c>
      <c r="G92" s="195"/>
      <c r="H92" s="196">
        <f>I91</f>
        <v>0</v>
      </c>
      <c r="I92" s="414"/>
      <c r="J92" s="415"/>
      <c r="K92" s="416"/>
      <c r="L92" s="417"/>
      <c r="M92" s="417"/>
      <c r="N92" s="413"/>
      <c r="O92" s="375"/>
      <c r="P92" s="376"/>
      <c r="Q92" s="376"/>
      <c r="R92" s="376"/>
      <c r="S92" s="377"/>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409">
        <f>IF($BE$3="４週",SUM(W92:AX92),IF($BE$3="暦月",SUM(W92:BA92),""))</f>
        <v>0</v>
      </c>
      <c r="BC92" s="410"/>
      <c r="BD92" s="411">
        <f>IF($BE$3="４週",BB92/4,IF($BE$3="暦月",(BB92/($BE$8/7)),""))</f>
        <v>0</v>
      </c>
      <c r="BE92" s="410"/>
      <c r="BF92" s="406"/>
      <c r="BG92" s="407"/>
      <c r="BH92" s="407"/>
      <c r="BI92" s="407"/>
      <c r="BJ92" s="408"/>
    </row>
    <row r="93" spans="2:62" ht="20.25" customHeight="1" x14ac:dyDescent="0.55000000000000004">
      <c r="B93" s="360">
        <f>B91+1</f>
        <v>39</v>
      </c>
      <c r="C93" s="404"/>
      <c r="D93" s="400"/>
      <c r="E93" s="162"/>
      <c r="F93" s="163"/>
      <c r="G93" s="162"/>
      <c r="H93" s="163"/>
      <c r="I93" s="394"/>
      <c r="J93" s="395"/>
      <c r="K93" s="398"/>
      <c r="L93" s="399"/>
      <c r="M93" s="399"/>
      <c r="N93" s="400"/>
      <c r="O93" s="375"/>
      <c r="P93" s="376"/>
      <c r="Q93" s="376"/>
      <c r="R93" s="376"/>
      <c r="S93" s="377"/>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390"/>
      <c r="BC93" s="391"/>
      <c r="BD93" s="392"/>
      <c r="BE93" s="393"/>
      <c r="BF93" s="381"/>
      <c r="BG93" s="382"/>
      <c r="BH93" s="382"/>
      <c r="BI93" s="382"/>
      <c r="BJ93" s="383"/>
    </row>
    <row r="94" spans="2:62" ht="20.25" customHeight="1" x14ac:dyDescent="0.55000000000000004">
      <c r="B94" s="361"/>
      <c r="C94" s="412"/>
      <c r="D94" s="413"/>
      <c r="E94" s="195"/>
      <c r="F94" s="196">
        <f>C93</f>
        <v>0</v>
      </c>
      <c r="G94" s="195"/>
      <c r="H94" s="196">
        <f>I93</f>
        <v>0</v>
      </c>
      <c r="I94" s="414"/>
      <c r="J94" s="415"/>
      <c r="K94" s="416"/>
      <c r="L94" s="417"/>
      <c r="M94" s="417"/>
      <c r="N94" s="413"/>
      <c r="O94" s="375"/>
      <c r="P94" s="376"/>
      <c r="Q94" s="376"/>
      <c r="R94" s="376"/>
      <c r="S94" s="377"/>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409">
        <f>IF($BE$3="４週",SUM(W94:AX94),IF($BE$3="暦月",SUM(W94:BA94),""))</f>
        <v>0</v>
      </c>
      <c r="BC94" s="410"/>
      <c r="BD94" s="411">
        <f>IF($BE$3="４週",BB94/4,IF($BE$3="暦月",(BB94/($BE$8/7)),""))</f>
        <v>0</v>
      </c>
      <c r="BE94" s="410"/>
      <c r="BF94" s="406"/>
      <c r="BG94" s="407"/>
      <c r="BH94" s="407"/>
      <c r="BI94" s="407"/>
      <c r="BJ94" s="408"/>
    </row>
    <row r="95" spans="2:62" ht="20.25" customHeight="1" x14ac:dyDescent="0.55000000000000004">
      <c r="B95" s="360">
        <v>40</v>
      </c>
      <c r="C95" s="404"/>
      <c r="D95" s="400"/>
      <c r="E95" s="164"/>
      <c r="F95" s="165"/>
      <c r="G95" s="164"/>
      <c r="H95" s="165"/>
      <c r="I95" s="394"/>
      <c r="J95" s="395"/>
      <c r="K95" s="398"/>
      <c r="L95" s="399"/>
      <c r="M95" s="399"/>
      <c r="N95" s="400"/>
      <c r="O95" s="375"/>
      <c r="P95" s="376"/>
      <c r="Q95" s="376"/>
      <c r="R95" s="376"/>
      <c r="S95" s="377"/>
      <c r="T95" s="114" t="s">
        <v>18</v>
      </c>
      <c r="U95" s="115"/>
      <c r="V95" s="116"/>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390"/>
      <c r="BC95" s="391"/>
      <c r="BD95" s="392"/>
      <c r="BE95" s="393"/>
      <c r="BF95" s="381"/>
      <c r="BG95" s="382"/>
      <c r="BH95" s="382"/>
      <c r="BI95" s="382"/>
      <c r="BJ95" s="383"/>
    </row>
    <row r="96" spans="2:62" ht="20.25" customHeight="1" thickBot="1" x14ac:dyDescent="0.6">
      <c r="B96" s="362"/>
      <c r="C96" s="443"/>
      <c r="D96" s="444"/>
      <c r="E96" s="179"/>
      <c r="F96" s="180">
        <f>C95</f>
        <v>0</v>
      </c>
      <c r="G96" s="179"/>
      <c r="H96" s="180">
        <f>I95</f>
        <v>0</v>
      </c>
      <c r="I96" s="445"/>
      <c r="J96" s="446"/>
      <c r="K96" s="447"/>
      <c r="L96" s="448"/>
      <c r="M96" s="448"/>
      <c r="N96" s="444"/>
      <c r="O96" s="449"/>
      <c r="P96" s="450"/>
      <c r="Q96" s="450"/>
      <c r="R96" s="450"/>
      <c r="S96" s="451"/>
      <c r="T96" s="181" t="s">
        <v>210</v>
      </c>
      <c r="U96" s="182"/>
      <c r="V96" s="183"/>
      <c r="W96" s="175" t="str">
        <f>IF(W95="","",VLOOKUP(W95,シフト記号表!$C$6:$L$47,10,FALSE))</f>
        <v/>
      </c>
      <c r="X96" s="176" t="str">
        <f>IF(X95="","",VLOOKUP(X95,シフト記号表!$C$6:$L$47,10,FALSE))</f>
        <v/>
      </c>
      <c r="Y96" s="176" t="str">
        <f>IF(Y95="","",VLOOKUP(Y95,シフト記号表!$C$6:$L$47,10,FALSE))</f>
        <v/>
      </c>
      <c r="Z96" s="176" t="str">
        <f>IF(Z95="","",VLOOKUP(Z95,シフト記号表!$C$6:$L$47,10,FALSE))</f>
        <v/>
      </c>
      <c r="AA96" s="176" t="str">
        <f>IF(AA95="","",VLOOKUP(AA95,シフト記号表!$C$6:$L$47,10,FALSE))</f>
        <v/>
      </c>
      <c r="AB96" s="176" t="str">
        <f>IF(AB95="","",VLOOKUP(AB95,シフト記号表!$C$6:$L$47,10,FALSE))</f>
        <v/>
      </c>
      <c r="AC96" s="177" t="str">
        <f>IF(AC95="","",VLOOKUP(AC95,シフト記号表!$C$6:$L$47,10,FALSE))</f>
        <v/>
      </c>
      <c r="AD96" s="175" t="str">
        <f>IF(AD95="","",VLOOKUP(AD95,シフト記号表!$C$6:$L$47,10,FALSE))</f>
        <v/>
      </c>
      <c r="AE96" s="176" t="str">
        <f>IF(AE95="","",VLOOKUP(AE95,シフト記号表!$C$6:$L$47,10,FALSE))</f>
        <v/>
      </c>
      <c r="AF96" s="176" t="str">
        <f>IF(AF95="","",VLOOKUP(AF95,シフト記号表!$C$6:$L$47,10,FALSE))</f>
        <v/>
      </c>
      <c r="AG96" s="176" t="str">
        <f>IF(AG95="","",VLOOKUP(AG95,シフト記号表!$C$6:$L$47,10,FALSE))</f>
        <v/>
      </c>
      <c r="AH96" s="176" t="str">
        <f>IF(AH95="","",VLOOKUP(AH95,シフト記号表!$C$6:$L$47,10,FALSE))</f>
        <v/>
      </c>
      <c r="AI96" s="176" t="str">
        <f>IF(AI95="","",VLOOKUP(AI95,シフト記号表!$C$6:$L$47,10,FALSE))</f>
        <v/>
      </c>
      <c r="AJ96" s="177" t="str">
        <f>IF(AJ95="","",VLOOKUP(AJ95,シフト記号表!$C$6:$L$47,10,FALSE))</f>
        <v/>
      </c>
      <c r="AK96" s="175" t="str">
        <f>IF(AK95="","",VLOOKUP(AK95,シフト記号表!$C$6:$L$47,10,FALSE))</f>
        <v/>
      </c>
      <c r="AL96" s="176" t="str">
        <f>IF(AL95="","",VLOOKUP(AL95,シフト記号表!$C$6:$L$47,10,FALSE))</f>
        <v/>
      </c>
      <c r="AM96" s="176" t="str">
        <f>IF(AM95="","",VLOOKUP(AM95,シフト記号表!$C$6:$L$47,10,FALSE))</f>
        <v/>
      </c>
      <c r="AN96" s="176" t="str">
        <f>IF(AN95="","",VLOOKUP(AN95,シフト記号表!$C$6:$L$47,10,FALSE))</f>
        <v/>
      </c>
      <c r="AO96" s="176" t="str">
        <f>IF(AO95="","",VLOOKUP(AO95,シフト記号表!$C$6:$L$47,10,FALSE))</f>
        <v/>
      </c>
      <c r="AP96" s="176" t="str">
        <f>IF(AP95="","",VLOOKUP(AP95,シフト記号表!$C$6:$L$47,10,FALSE))</f>
        <v/>
      </c>
      <c r="AQ96" s="177" t="str">
        <f>IF(AQ95="","",VLOOKUP(AQ95,シフト記号表!$C$6:$L$47,10,FALSE))</f>
        <v/>
      </c>
      <c r="AR96" s="175" t="str">
        <f>IF(AR95="","",VLOOKUP(AR95,シフト記号表!$C$6:$L$47,10,FALSE))</f>
        <v/>
      </c>
      <c r="AS96" s="176" t="str">
        <f>IF(AS95="","",VLOOKUP(AS95,シフト記号表!$C$6:$L$47,10,FALSE))</f>
        <v/>
      </c>
      <c r="AT96" s="176" t="str">
        <f>IF(AT95="","",VLOOKUP(AT95,シフト記号表!$C$6:$L$47,10,FALSE))</f>
        <v/>
      </c>
      <c r="AU96" s="176" t="str">
        <f>IF(AU95="","",VLOOKUP(AU95,シフト記号表!$C$6:$L$47,10,FALSE))</f>
        <v/>
      </c>
      <c r="AV96" s="176" t="str">
        <f>IF(AV95="","",VLOOKUP(AV95,シフト記号表!$C$6:$L$47,10,FALSE))</f>
        <v/>
      </c>
      <c r="AW96" s="176" t="str">
        <f>IF(AW95="","",VLOOKUP(AW95,シフト記号表!$C$6:$L$47,10,FALSE))</f>
        <v/>
      </c>
      <c r="AX96" s="177" t="str">
        <f>IF(AX95="","",VLOOKUP(AX95,シフト記号表!$C$6:$L$47,10,FALSE))</f>
        <v/>
      </c>
      <c r="AY96" s="175" t="str">
        <f>IF(AY95="","",VLOOKUP(AY95,シフト記号表!$C$6:$L$47,10,FALSE))</f>
        <v/>
      </c>
      <c r="AZ96" s="176" t="str">
        <f>IF(AZ95="","",VLOOKUP(AZ95,シフト記号表!$C$6:$L$47,10,FALSE))</f>
        <v/>
      </c>
      <c r="BA96" s="176" t="str">
        <f>IF(BA95="","",VLOOKUP(BA95,シフト記号表!$C$6:$L$47,10,FALSE))</f>
        <v/>
      </c>
      <c r="BB96" s="455">
        <f>IF($BE$3="４週",SUM(W96:AX96),IF($BE$3="暦月",SUM(W96:BA96),""))</f>
        <v>0</v>
      </c>
      <c r="BC96" s="456"/>
      <c r="BD96" s="457">
        <f>IF($BE$3="４週",BB96/4,IF($BE$3="暦月",(BB96/($BE$8/7)),""))</f>
        <v>0</v>
      </c>
      <c r="BE96" s="456"/>
      <c r="BF96" s="452"/>
      <c r="BG96" s="453"/>
      <c r="BH96" s="453"/>
      <c r="BI96" s="453"/>
      <c r="BJ96" s="454"/>
    </row>
    <row r="97" spans="2:62" ht="20.25" customHeight="1" x14ac:dyDescent="0.55000000000000004">
      <c r="B97" s="48"/>
      <c r="C97" s="68"/>
      <c r="D97" s="68"/>
      <c r="E97" s="68"/>
      <c r="F97" s="68"/>
      <c r="G97" s="68"/>
      <c r="H97" s="68"/>
      <c r="I97" s="207"/>
      <c r="J97" s="207"/>
      <c r="K97" s="68"/>
      <c r="L97" s="68"/>
      <c r="M97" s="68"/>
      <c r="N97" s="68"/>
      <c r="O97" s="208"/>
      <c r="P97" s="208"/>
      <c r="Q97" s="208"/>
      <c r="R97" s="71"/>
      <c r="S97" s="71"/>
      <c r="T97" s="71"/>
      <c r="U97" s="72"/>
      <c r="V97" s="73"/>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5"/>
      <c r="BE97" s="75"/>
      <c r="BF97" s="208"/>
      <c r="BG97" s="208"/>
      <c r="BH97" s="208"/>
      <c r="BI97" s="208"/>
      <c r="BJ97" s="208"/>
    </row>
    <row r="98" spans="2:62" ht="20.25" customHeight="1" x14ac:dyDescent="0.55000000000000004">
      <c r="B98" s="48"/>
      <c r="C98" s="68"/>
      <c r="D98" s="68"/>
      <c r="E98" s="68"/>
      <c r="F98" s="68"/>
      <c r="G98" s="68"/>
      <c r="H98" s="68"/>
      <c r="I98" s="123"/>
      <c r="J98" s="124" t="s">
        <v>251</v>
      </c>
      <c r="K98" s="124"/>
      <c r="L98" s="124"/>
      <c r="M98" s="124"/>
      <c r="N98" s="124"/>
      <c r="O98" s="124"/>
      <c r="P98" s="124"/>
      <c r="Q98" s="124"/>
      <c r="R98" s="124"/>
      <c r="S98" s="124"/>
      <c r="T98" s="125"/>
      <c r="U98" s="124"/>
      <c r="V98" s="124"/>
      <c r="W98" s="124"/>
      <c r="X98" s="124"/>
      <c r="Y98" s="124"/>
      <c r="Z98" s="126"/>
      <c r="AA98" s="126"/>
      <c r="AB98" s="126"/>
      <c r="AC98" s="126"/>
      <c r="AD98" s="126"/>
      <c r="AE98" s="126"/>
      <c r="AF98" s="126"/>
      <c r="AG98" s="126"/>
      <c r="AH98" s="126"/>
      <c r="AI98" s="126"/>
      <c r="AJ98" s="126"/>
      <c r="AK98" s="126"/>
      <c r="AL98" s="126"/>
      <c r="AM98" s="126"/>
      <c r="AN98" s="126"/>
      <c r="AO98" s="126"/>
      <c r="AP98" s="126"/>
      <c r="AQ98" s="126"/>
      <c r="AR98" s="126"/>
      <c r="AS98" s="126"/>
      <c r="AT98" s="126"/>
      <c r="AU98" s="126"/>
      <c r="AV98" s="126"/>
      <c r="AW98" s="126"/>
      <c r="AX98" s="126"/>
      <c r="AY98" s="126"/>
      <c r="AZ98" s="126"/>
      <c r="BA98" s="126"/>
      <c r="BB98" s="126"/>
      <c r="BC98" s="126"/>
      <c r="BD98" s="127"/>
      <c r="BE98" s="75"/>
      <c r="BF98" s="208"/>
      <c r="BG98" s="208"/>
      <c r="BH98" s="208"/>
      <c r="BI98" s="208"/>
      <c r="BJ98" s="208"/>
    </row>
    <row r="99" spans="2:62" ht="20.25" customHeight="1" x14ac:dyDescent="0.55000000000000004">
      <c r="B99" s="48"/>
      <c r="C99" s="68"/>
      <c r="D99" s="68"/>
      <c r="E99" s="68"/>
      <c r="F99" s="68"/>
      <c r="G99" s="68"/>
      <c r="H99" s="68"/>
      <c r="I99" s="123"/>
      <c r="J99" s="124"/>
      <c r="K99" s="124" t="s">
        <v>125</v>
      </c>
      <c r="L99" s="124"/>
      <c r="M99" s="124"/>
      <c r="N99" s="124"/>
      <c r="O99" s="124"/>
      <c r="P99" s="124"/>
      <c r="Q99" s="124"/>
      <c r="R99" s="124"/>
      <c r="S99" s="124"/>
      <c r="T99" s="125"/>
      <c r="U99" s="124"/>
      <c r="V99" s="124"/>
      <c r="W99" s="124"/>
      <c r="X99" s="124"/>
      <c r="Y99" s="124"/>
      <c r="Z99" s="126"/>
      <c r="AA99" s="124" t="s">
        <v>136</v>
      </c>
      <c r="AB99" s="124"/>
      <c r="AC99" s="124"/>
      <c r="AD99" s="124"/>
      <c r="AE99" s="124"/>
      <c r="AF99" s="124"/>
      <c r="AG99" s="124"/>
      <c r="AH99" s="124"/>
      <c r="AI99" s="124"/>
      <c r="AJ99" s="125"/>
      <c r="AK99" s="124"/>
      <c r="AL99" s="124"/>
      <c r="AM99" s="124"/>
      <c r="AN99" s="124"/>
      <c r="AO99" s="126"/>
      <c r="AP99" s="126"/>
      <c r="AQ99" s="124" t="s">
        <v>137</v>
      </c>
      <c r="AR99" s="126"/>
      <c r="AS99" s="126"/>
      <c r="AT99" s="126"/>
      <c r="AU99" s="126"/>
      <c r="AV99" s="126"/>
      <c r="AW99" s="126"/>
      <c r="AX99" s="126"/>
      <c r="AY99" s="126"/>
      <c r="AZ99" s="126"/>
      <c r="BA99" s="126"/>
      <c r="BB99" s="126"/>
      <c r="BC99" s="126"/>
      <c r="BD99" s="127"/>
      <c r="BE99" s="75"/>
      <c r="BF99" s="380"/>
      <c r="BG99" s="380"/>
      <c r="BH99" s="380"/>
      <c r="BI99" s="380"/>
      <c r="BJ99" s="208"/>
    </row>
    <row r="100" spans="2:62" ht="20.25" customHeight="1" x14ac:dyDescent="0.55000000000000004">
      <c r="B100" s="48"/>
      <c r="C100" s="68"/>
      <c r="D100" s="68"/>
      <c r="E100" s="68"/>
      <c r="F100" s="68"/>
      <c r="G100" s="68"/>
      <c r="H100" s="68"/>
      <c r="I100" s="123"/>
      <c r="J100" s="124"/>
      <c r="K100" s="433" t="s">
        <v>117</v>
      </c>
      <c r="L100" s="433"/>
      <c r="M100" s="433" t="s">
        <v>118</v>
      </c>
      <c r="N100" s="433"/>
      <c r="O100" s="433"/>
      <c r="P100" s="433"/>
      <c r="Q100" s="124"/>
      <c r="R100" s="442" t="s">
        <v>119</v>
      </c>
      <c r="S100" s="442"/>
      <c r="T100" s="442"/>
      <c r="U100" s="442"/>
      <c r="V100" s="128"/>
      <c r="W100" s="129" t="s">
        <v>120</v>
      </c>
      <c r="X100" s="129"/>
      <c r="Y100" s="2"/>
      <c r="Z100" s="126"/>
      <c r="AA100" s="433" t="s">
        <v>117</v>
      </c>
      <c r="AB100" s="433"/>
      <c r="AC100" s="433" t="s">
        <v>118</v>
      </c>
      <c r="AD100" s="433"/>
      <c r="AE100" s="433"/>
      <c r="AF100" s="433"/>
      <c r="AG100" s="124"/>
      <c r="AH100" s="442" t="s">
        <v>119</v>
      </c>
      <c r="AI100" s="442"/>
      <c r="AJ100" s="442"/>
      <c r="AK100" s="442"/>
      <c r="AL100" s="128"/>
      <c r="AM100" s="129" t="s">
        <v>120</v>
      </c>
      <c r="AN100" s="129"/>
      <c r="AO100" s="126"/>
      <c r="AP100" s="126"/>
      <c r="AQ100" s="126"/>
      <c r="AR100" s="126"/>
      <c r="AS100" s="126"/>
      <c r="AT100" s="126"/>
      <c r="AU100" s="126"/>
      <c r="AV100" s="126"/>
      <c r="AW100" s="126"/>
      <c r="AX100" s="126"/>
      <c r="AY100" s="126"/>
      <c r="AZ100" s="126"/>
      <c r="BA100" s="126"/>
      <c r="BB100" s="126"/>
      <c r="BC100" s="126"/>
      <c r="BD100" s="127"/>
      <c r="BE100" s="75"/>
      <c r="BF100" s="379"/>
      <c r="BG100" s="379"/>
      <c r="BH100" s="379"/>
      <c r="BI100" s="379"/>
      <c r="BJ100" s="208"/>
    </row>
    <row r="101" spans="2:62" ht="20.25" customHeight="1" x14ac:dyDescent="0.55000000000000004">
      <c r="B101" s="48"/>
      <c r="C101" s="68"/>
      <c r="D101" s="68"/>
      <c r="E101" s="68"/>
      <c r="F101" s="68"/>
      <c r="G101" s="68"/>
      <c r="H101" s="68"/>
      <c r="I101" s="123"/>
      <c r="J101" s="124"/>
      <c r="K101" s="423"/>
      <c r="L101" s="423"/>
      <c r="M101" s="423" t="s">
        <v>121</v>
      </c>
      <c r="N101" s="423"/>
      <c r="O101" s="423" t="s">
        <v>122</v>
      </c>
      <c r="P101" s="423"/>
      <c r="Q101" s="124"/>
      <c r="R101" s="423" t="s">
        <v>121</v>
      </c>
      <c r="S101" s="423"/>
      <c r="T101" s="423" t="s">
        <v>122</v>
      </c>
      <c r="U101" s="423"/>
      <c r="V101" s="128"/>
      <c r="W101" s="129" t="s">
        <v>123</v>
      </c>
      <c r="X101" s="129"/>
      <c r="Y101" s="2"/>
      <c r="Z101" s="126"/>
      <c r="AA101" s="423"/>
      <c r="AB101" s="423"/>
      <c r="AC101" s="423" t="s">
        <v>121</v>
      </c>
      <c r="AD101" s="423"/>
      <c r="AE101" s="423" t="s">
        <v>122</v>
      </c>
      <c r="AF101" s="423"/>
      <c r="AG101" s="124"/>
      <c r="AH101" s="423" t="s">
        <v>121</v>
      </c>
      <c r="AI101" s="423"/>
      <c r="AJ101" s="423" t="s">
        <v>122</v>
      </c>
      <c r="AK101" s="423"/>
      <c r="AL101" s="128"/>
      <c r="AM101" s="129" t="s">
        <v>123</v>
      </c>
      <c r="AN101" s="129"/>
      <c r="AO101" s="126"/>
      <c r="AP101" s="126"/>
      <c r="AQ101" s="130" t="s">
        <v>102</v>
      </c>
      <c r="AR101" s="130"/>
      <c r="AS101" s="130"/>
      <c r="AT101" s="130"/>
      <c r="AU101" s="128"/>
      <c r="AV101" s="129" t="s">
        <v>103</v>
      </c>
      <c r="AW101" s="130"/>
      <c r="AX101" s="130"/>
      <c r="AY101" s="130"/>
      <c r="AZ101" s="128"/>
      <c r="BA101" s="423" t="s">
        <v>124</v>
      </c>
      <c r="BB101" s="423"/>
      <c r="BC101" s="423"/>
      <c r="BD101" s="423"/>
      <c r="BE101" s="75"/>
      <c r="BF101" s="378"/>
      <c r="BG101" s="378"/>
      <c r="BH101" s="378"/>
      <c r="BI101" s="378"/>
      <c r="BJ101" s="208"/>
    </row>
    <row r="102" spans="2:62" ht="20.25" customHeight="1" x14ac:dyDescent="0.55000000000000004">
      <c r="B102" s="48"/>
      <c r="C102" s="68"/>
      <c r="D102" s="68"/>
      <c r="E102" s="68"/>
      <c r="F102" s="68"/>
      <c r="G102" s="68"/>
      <c r="H102" s="68"/>
      <c r="I102" s="123"/>
      <c r="J102" s="124"/>
      <c r="K102" s="418" t="s">
        <v>6</v>
      </c>
      <c r="L102" s="418"/>
      <c r="M102" s="419">
        <f>SUMIFS($BB$17:$BB$96,$F$17:$F$96,"看護職員",$H$17:$H$96,"A")</f>
        <v>0</v>
      </c>
      <c r="N102" s="419"/>
      <c r="O102" s="420">
        <f>SUMIFS($BD$17:$BD$96,$F$17:$F$96,"看護職員",$H$17:$H$96,"A")</f>
        <v>0</v>
      </c>
      <c r="P102" s="420"/>
      <c r="Q102" s="138"/>
      <c r="R102" s="434">
        <v>0</v>
      </c>
      <c r="S102" s="434"/>
      <c r="T102" s="434">
        <v>0</v>
      </c>
      <c r="U102" s="434"/>
      <c r="V102" s="139"/>
      <c r="W102" s="438">
        <v>0</v>
      </c>
      <c r="X102" s="439"/>
      <c r="Y102" s="2"/>
      <c r="Z102" s="126"/>
      <c r="AA102" s="418" t="s">
        <v>6</v>
      </c>
      <c r="AB102" s="418"/>
      <c r="AC102" s="419">
        <f>SUMIFS($BB$17:$BB$96,$F$17:$F$96,"介護職員",$H$17:$H$96,"A")</f>
        <v>0</v>
      </c>
      <c r="AD102" s="419"/>
      <c r="AE102" s="420">
        <f>SUMIFS($BD$17:$BD$96,$F$17:$F$96,"介護職員",$H$17:$H$96,"A")</f>
        <v>0</v>
      </c>
      <c r="AF102" s="420"/>
      <c r="AG102" s="138"/>
      <c r="AH102" s="434">
        <v>0</v>
      </c>
      <c r="AI102" s="434"/>
      <c r="AJ102" s="434">
        <v>0</v>
      </c>
      <c r="AK102" s="434"/>
      <c r="AL102" s="139"/>
      <c r="AM102" s="438">
        <v>0</v>
      </c>
      <c r="AN102" s="439"/>
      <c r="AO102" s="126"/>
      <c r="AP102" s="126"/>
      <c r="AQ102" s="440">
        <f>U116</f>
        <v>0</v>
      </c>
      <c r="AR102" s="418"/>
      <c r="AS102" s="418"/>
      <c r="AT102" s="418"/>
      <c r="AU102" s="205" t="s">
        <v>138</v>
      </c>
      <c r="AV102" s="440">
        <f>AK116</f>
        <v>0</v>
      </c>
      <c r="AW102" s="441"/>
      <c r="AX102" s="441"/>
      <c r="AY102" s="441"/>
      <c r="AZ102" s="205" t="s">
        <v>132</v>
      </c>
      <c r="BA102" s="425">
        <f>ROUNDDOWN(AQ102+AV102,1)</f>
        <v>0</v>
      </c>
      <c r="BB102" s="425"/>
      <c r="BC102" s="425"/>
      <c r="BD102" s="425"/>
      <c r="BE102" s="75"/>
      <c r="BF102" s="78"/>
      <c r="BG102" s="78"/>
      <c r="BH102" s="78"/>
      <c r="BI102" s="78"/>
      <c r="BJ102" s="208"/>
    </row>
    <row r="103" spans="2:62" ht="20.25" customHeight="1" x14ac:dyDescent="0.55000000000000004">
      <c r="B103" s="48"/>
      <c r="C103" s="68"/>
      <c r="D103" s="68"/>
      <c r="E103" s="68"/>
      <c r="F103" s="68"/>
      <c r="G103" s="68"/>
      <c r="H103" s="68"/>
      <c r="I103" s="123"/>
      <c r="J103" s="124"/>
      <c r="K103" s="418" t="s">
        <v>7</v>
      </c>
      <c r="L103" s="418"/>
      <c r="M103" s="419">
        <f>SUMIFS($BB$17:$BB$96,$F$17:$F$96,"看護職員",$H$17:$H$96,"B")</f>
        <v>0</v>
      </c>
      <c r="N103" s="419"/>
      <c r="O103" s="420">
        <f>SUMIFS($BD$17:$BD$96,$F$17:$F$96,"看護職員",$H$17:$H$96,"B")</f>
        <v>0</v>
      </c>
      <c r="P103" s="420"/>
      <c r="Q103" s="138"/>
      <c r="R103" s="434">
        <v>0</v>
      </c>
      <c r="S103" s="434"/>
      <c r="T103" s="434">
        <v>0</v>
      </c>
      <c r="U103" s="434"/>
      <c r="V103" s="139"/>
      <c r="W103" s="438">
        <v>0</v>
      </c>
      <c r="X103" s="439"/>
      <c r="Y103" s="2"/>
      <c r="Z103" s="126"/>
      <c r="AA103" s="418" t="s">
        <v>7</v>
      </c>
      <c r="AB103" s="418"/>
      <c r="AC103" s="419">
        <f>SUMIFS($BB$17:$BB$96,$F$17:$F$96,"介護職員",$H$17:$H$96,"B")</f>
        <v>0</v>
      </c>
      <c r="AD103" s="419"/>
      <c r="AE103" s="420">
        <f>SUMIFS($BD$17:$BD$96,$F$17:$F$96,"介護職員",$H$17:$H$96,"B")</f>
        <v>0</v>
      </c>
      <c r="AF103" s="420"/>
      <c r="AG103" s="138"/>
      <c r="AH103" s="434">
        <v>0</v>
      </c>
      <c r="AI103" s="434"/>
      <c r="AJ103" s="434">
        <v>0</v>
      </c>
      <c r="AK103" s="434"/>
      <c r="AL103" s="139"/>
      <c r="AM103" s="438">
        <v>0</v>
      </c>
      <c r="AN103" s="439"/>
      <c r="AO103" s="126"/>
      <c r="AP103" s="126"/>
      <c r="AQ103" s="126"/>
      <c r="AR103" s="126"/>
      <c r="AS103" s="126"/>
      <c r="AT103" s="126"/>
      <c r="AU103" s="126"/>
      <c r="AV103" s="126"/>
      <c r="AW103" s="126"/>
      <c r="AX103" s="126"/>
      <c r="AY103" s="126"/>
      <c r="AZ103" s="126"/>
      <c r="BA103" s="126"/>
      <c r="BB103" s="126"/>
      <c r="BC103" s="126"/>
      <c r="BD103" s="127"/>
      <c r="BE103" s="75"/>
      <c r="BF103" s="208"/>
      <c r="BG103" s="208"/>
      <c r="BH103" s="208"/>
      <c r="BI103" s="208"/>
      <c r="BJ103" s="208"/>
    </row>
    <row r="104" spans="2:62" ht="20.25" customHeight="1" x14ac:dyDescent="0.55000000000000004">
      <c r="B104" s="48"/>
      <c r="C104" s="68"/>
      <c r="D104" s="68"/>
      <c r="E104" s="68"/>
      <c r="F104" s="68"/>
      <c r="G104" s="68"/>
      <c r="H104" s="68"/>
      <c r="I104" s="123"/>
      <c r="J104" s="124"/>
      <c r="K104" s="418" t="s">
        <v>8</v>
      </c>
      <c r="L104" s="418"/>
      <c r="M104" s="419">
        <f>SUMIFS($BB$17:$BB$96,$F$17:$F$96,"看護職員",$H$17:$H$96,"C")</f>
        <v>0</v>
      </c>
      <c r="N104" s="419"/>
      <c r="O104" s="420">
        <f>SUMIFS($BD$17:$BD$96,$F$17:$F$96,"看護職員",$H$17:$H$96,"C")</f>
        <v>0</v>
      </c>
      <c r="P104" s="420"/>
      <c r="Q104" s="138"/>
      <c r="R104" s="434">
        <v>0</v>
      </c>
      <c r="S104" s="434"/>
      <c r="T104" s="435">
        <v>0</v>
      </c>
      <c r="U104" s="435"/>
      <c r="V104" s="139"/>
      <c r="W104" s="436" t="s">
        <v>36</v>
      </c>
      <c r="X104" s="437"/>
      <c r="Y104" s="2"/>
      <c r="Z104" s="126"/>
      <c r="AA104" s="418" t="s">
        <v>8</v>
      </c>
      <c r="AB104" s="418"/>
      <c r="AC104" s="419">
        <f>SUMIFS($BB$17:$BB$96,$F$17:$F$96,"介護職員",$H$17:$H$96,"C")</f>
        <v>0</v>
      </c>
      <c r="AD104" s="419"/>
      <c r="AE104" s="420">
        <f>SUMIFS($BD$17:$BD$96,$F$17:$F$96,"介護職員",$H$17:$H$96,"C")</f>
        <v>0</v>
      </c>
      <c r="AF104" s="420"/>
      <c r="AG104" s="138"/>
      <c r="AH104" s="434">
        <v>0</v>
      </c>
      <c r="AI104" s="434"/>
      <c r="AJ104" s="435">
        <v>0</v>
      </c>
      <c r="AK104" s="435"/>
      <c r="AL104" s="139"/>
      <c r="AM104" s="436" t="s">
        <v>36</v>
      </c>
      <c r="AN104" s="437"/>
      <c r="AO104" s="126"/>
      <c r="AP104" s="126"/>
      <c r="AQ104" s="126"/>
      <c r="AR104" s="126"/>
      <c r="AS104" s="126"/>
      <c r="AT104" s="126"/>
      <c r="AU104" s="126"/>
      <c r="AV104" s="126"/>
      <c r="AW104" s="126"/>
      <c r="AX104" s="126"/>
      <c r="AY104" s="126"/>
      <c r="AZ104" s="126"/>
      <c r="BA104" s="126"/>
      <c r="BB104" s="126"/>
      <c r="BC104" s="126"/>
      <c r="BD104" s="127"/>
      <c r="BE104" s="75"/>
      <c r="BF104" s="208"/>
      <c r="BG104" s="208"/>
      <c r="BH104" s="208"/>
      <c r="BI104" s="208"/>
      <c r="BJ104" s="208"/>
    </row>
    <row r="105" spans="2:62" ht="20.25" customHeight="1" x14ac:dyDescent="0.55000000000000004">
      <c r="B105" s="48"/>
      <c r="C105" s="68"/>
      <c r="D105" s="68"/>
      <c r="E105" s="68"/>
      <c r="F105" s="68"/>
      <c r="G105" s="68"/>
      <c r="H105" s="68"/>
      <c r="I105" s="123"/>
      <c r="J105" s="124"/>
      <c r="K105" s="418" t="s">
        <v>9</v>
      </c>
      <c r="L105" s="418"/>
      <c r="M105" s="419">
        <f>SUMIFS($BB$17:$BB$96,$F$17:$F$96,"看護職員",$H$17:$H$96,"D")</f>
        <v>0</v>
      </c>
      <c r="N105" s="419"/>
      <c r="O105" s="420">
        <f>SUMIFS($BD$17:$BD$96,$F$17:$F$96,"看護職員",$H$17:$H$96,"D")</f>
        <v>0</v>
      </c>
      <c r="P105" s="420"/>
      <c r="Q105" s="138"/>
      <c r="R105" s="434">
        <v>0</v>
      </c>
      <c r="S105" s="434"/>
      <c r="T105" s="435">
        <v>0</v>
      </c>
      <c r="U105" s="435"/>
      <c r="V105" s="139"/>
      <c r="W105" s="436" t="s">
        <v>36</v>
      </c>
      <c r="X105" s="437"/>
      <c r="Y105" s="2"/>
      <c r="Z105" s="126"/>
      <c r="AA105" s="418" t="s">
        <v>9</v>
      </c>
      <c r="AB105" s="418"/>
      <c r="AC105" s="419">
        <f>SUMIFS($BB$17:$BB$96,$F$17:$F$96,"介護職員",$H$17:$H$96,"D")</f>
        <v>0</v>
      </c>
      <c r="AD105" s="419"/>
      <c r="AE105" s="420">
        <f>SUMIFS($BD$17:$BD$96,$F$17:$F$96,"介護職員",$H$17:$H$96,"D")</f>
        <v>0</v>
      </c>
      <c r="AF105" s="420"/>
      <c r="AG105" s="138"/>
      <c r="AH105" s="434">
        <v>0</v>
      </c>
      <c r="AI105" s="434"/>
      <c r="AJ105" s="435">
        <v>0</v>
      </c>
      <c r="AK105" s="435"/>
      <c r="AL105" s="139"/>
      <c r="AM105" s="436" t="s">
        <v>36</v>
      </c>
      <c r="AN105" s="437"/>
      <c r="AO105" s="126"/>
      <c r="AP105" s="126"/>
      <c r="AQ105" s="124" t="s">
        <v>141</v>
      </c>
      <c r="AR105" s="124"/>
      <c r="AS105" s="124"/>
      <c r="AT105" s="124"/>
      <c r="AU105" s="124"/>
      <c r="AV105" s="124"/>
      <c r="AW105" s="126"/>
      <c r="AX105" s="126"/>
      <c r="AY105" s="126"/>
      <c r="AZ105" s="126"/>
      <c r="BA105" s="126"/>
      <c r="BB105" s="126"/>
      <c r="BC105" s="126"/>
      <c r="BD105" s="127"/>
      <c r="BE105" s="75"/>
      <c r="BF105" s="208"/>
      <c r="BG105" s="208"/>
      <c r="BH105" s="208"/>
      <c r="BI105" s="208"/>
      <c r="BJ105" s="208"/>
    </row>
    <row r="106" spans="2:62" ht="20.25" customHeight="1" x14ac:dyDescent="0.55000000000000004">
      <c r="B106" s="48"/>
      <c r="C106" s="68"/>
      <c r="D106" s="68"/>
      <c r="E106" s="68"/>
      <c r="F106" s="68"/>
      <c r="G106" s="68"/>
      <c r="H106" s="68"/>
      <c r="I106" s="123"/>
      <c r="J106" s="124"/>
      <c r="K106" s="418" t="s">
        <v>124</v>
      </c>
      <c r="L106" s="418"/>
      <c r="M106" s="419">
        <f>SUM(M102:N105)</f>
        <v>0</v>
      </c>
      <c r="N106" s="419"/>
      <c r="O106" s="420">
        <f>SUM(O102:P105)</f>
        <v>0</v>
      </c>
      <c r="P106" s="420"/>
      <c r="Q106" s="138"/>
      <c r="R106" s="419">
        <f>SUM(R102:S105)</f>
        <v>0</v>
      </c>
      <c r="S106" s="419"/>
      <c r="T106" s="420">
        <f>SUM(T102:U105)</f>
        <v>0</v>
      </c>
      <c r="U106" s="420"/>
      <c r="V106" s="139"/>
      <c r="W106" s="421">
        <f>SUM(W102:X103)</f>
        <v>0</v>
      </c>
      <c r="X106" s="422"/>
      <c r="Y106" s="2"/>
      <c r="Z106" s="126"/>
      <c r="AA106" s="418" t="s">
        <v>124</v>
      </c>
      <c r="AB106" s="418"/>
      <c r="AC106" s="419">
        <f>SUM(AC102:AD105)</f>
        <v>0</v>
      </c>
      <c r="AD106" s="419"/>
      <c r="AE106" s="420">
        <f>SUM(AE102:AF105)</f>
        <v>0</v>
      </c>
      <c r="AF106" s="420"/>
      <c r="AG106" s="138"/>
      <c r="AH106" s="419">
        <f>SUM(AH102:AI105)</f>
        <v>0</v>
      </c>
      <c r="AI106" s="419"/>
      <c r="AJ106" s="420">
        <f>SUM(AJ102:AK105)</f>
        <v>0</v>
      </c>
      <c r="AK106" s="420"/>
      <c r="AL106" s="139"/>
      <c r="AM106" s="421">
        <f>SUM(AM102:AN103)</f>
        <v>0</v>
      </c>
      <c r="AN106" s="422"/>
      <c r="AO106" s="126"/>
      <c r="AP106" s="126"/>
      <c r="AQ106" s="418" t="s">
        <v>4</v>
      </c>
      <c r="AR106" s="418"/>
      <c r="AS106" s="418" t="s">
        <v>5</v>
      </c>
      <c r="AT106" s="418"/>
      <c r="AU106" s="418"/>
      <c r="AV106" s="418"/>
      <c r="AW106" s="126"/>
      <c r="AX106" s="126"/>
      <c r="AY106" s="126"/>
      <c r="AZ106" s="126"/>
      <c r="BA106" s="126"/>
      <c r="BB106" s="126"/>
      <c r="BC106" s="126"/>
      <c r="BD106" s="127"/>
      <c r="BE106" s="75"/>
      <c r="BF106" s="208"/>
      <c r="BG106" s="208"/>
      <c r="BH106" s="208"/>
      <c r="BI106" s="208"/>
      <c r="BJ106" s="208"/>
    </row>
    <row r="107" spans="2:62" ht="20.25" customHeight="1" x14ac:dyDescent="0.55000000000000004">
      <c r="B107" s="48"/>
      <c r="C107" s="68"/>
      <c r="D107" s="68"/>
      <c r="E107" s="68"/>
      <c r="F107" s="68"/>
      <c r="G107" s="68"/>
      <c r="H107" s="68"/>
      <c r="I107" s="123"/>
      <c r="J107" s="123"/>
      <c r="K107" s="132"/>
      <c r="L107" s="132"/>
      <c r="M107" s="132"/>
      <c r="N107" s="132"/>
      <c r="O107" s="133"/>
      <c r="P107" s="133"/>
      <c r="Q107" s="133"/>
      <c r="R107" s="134"/>
      <c r="S107" s="134"/>
      <c r="T107" s="134"/>
      <c r="U107" s="134"/>
      <c r="V107" s="135"/>
      <c r="W107" s="126"/>
      <c r="X107" s="126"/>
      <c r="Y107" s="126"/>
      <c r="Z107" s="126"/>
      <c r="AA107" s="132"/>
      <c r="AB107" s="132"/>
      <c r="AC107" s="132"/>
      <c r="AD107" s="132"/>
      <c r="AE107" s="133"/>
      <c r="AF107" s="133"/>
      <c r="AG107" s="133"/>
      <c r="AH107" s="134"/>
      <c r="AI107" s="134"/>
      <c r="AJ107" s="134"/>
      <c r="AK107" s="134"/>
      <c r="AL107" s="135"/>
      <c r="AM107" s="126"/>
      <c r="AN107" s="126"/>
      <c r="AO107" s="126"/>
      <c r="AP107" s="126"/>
      <c r="AQ107" s="418" t="s">
        <v>6</v>
      </c>
      <c r="AR107" s="418"/>
      <c r="AS107" s="418" t="s">
        <v>94</v>
      </c>
      <c r="AT107" s="418"/>
      <c r="AU107" s="418"/>
      <c r="AV107" s="418"/>
      <c r="AW107" s="126"/>
      <c r="AX107" s="126"/>
      <c r="AY107" s="126"/>
      <c r="AZ107" s="126"/>
      <c r="BA107" s="126"/>
      <c r="BB107" s="126"/>
      <c r="BC107" s="126"/>
      <c r="BD107" s="127"/>
      <c r="BE107" s="75"/>
      <c r="BF107" s="208"/>
      <c r="BG107" s="208"/>
      <c r="BH107" s="208"/>
      <c r="BI107" s="208"/>
      <c r="BJ107" s="208"/>
    </row>
    <row r="108" spans="2:62" ht="20.25" customHeight="1" x14ac:dyDescent="0.55000000000000004">
      <c r="B108" s="48"/>
      <c r="C108" s="68"/>
      <c r="D108" s="68"/>
      <c r="E108" s="68"/>
      <c r="F108" s="68"/>
      <c r="G108" s="68"/>
      <c r="H108" s="68"/>
      <c r="I108" s="123"/>
      <c r="J108" s="123"/>
      <c r="K108" s="125" t="s">
        <v>127</v>
      </c>
      <c r="L108" s="124"/>
      <c r="M108" s="124"/>
      <c r="N108" s="124"/>
      <c r="O108" s="124"/>
      <c r="P108" s="124"/>
      <c r="Q108" s="159" t="s">
        <v>199</v>
      </c>
      <c r="R108" s="429" t="s">
        <v>200</v>
      </c>
      <c r="S108" s="430"/>
      <c r="T108" s="136"/>
      <c r="U108" s="136"/>
      <c r="V108" s="124"/>
      <c r="W108" s="124"/>
      <c r="X108" s="124"/>
      <c r="Y108" s="126"/>
      <c r="Z108" s="126"/>
      <c r="AA108" s="125" t="s">
        <v>127</v>
      </c>
      <c r="AB108" s="124"/>
      <c r="AC108" s="124"/>
      <c r="AD108" s="124"/>
      <c r="AE108" s="124"/>
      <c r="AF108" s="124"/>
      <c r="AG108" s="159" t="s">
        <v>199</v>
      </c>
      <c r="AH108" s="431" t="str">
        <f>R108</f>
        <v>週</v>
      </c>
      <c r="AI108" s="432"/>
      <c r="AJ108" s="136"/>
      <c r="AK108" s="136"/>
      <c r="AL108" s="124"/>
      <c r="AM108" s="124"/>
      <c r="AN108" s="124"/>
      <c r="AO108" s="126"/>
      <c r="AP108" s="126"/>
      <c r="AQ108" s="418" t="s">
        <v>7</v>
      </c>
      <c r="AR108" s="418"/>
      <c r="AS108" s="418" t="s">
        <v>95</v>
      </c>
      <c r="AT108" s="418"/>
      <c r="AU108" s="418"/>
      <c r="AV108" s="418"/>
      <c r="AW108" s="126"/>
      <c r="AX108" s="126"/>
      <c r="AY108" s="126"/>
      <c r="AZ108" s="126"/>
      <c r="BA108" s="126"/>
      <c r="BB108" s="126"/>
      <c r="BC108" s="126"/>
      <c r="BD108" s="127"/>
      <c r="BE108" s="75"/>
      <c r="BF108" s="208"/>
      <c r="BG108" s="208"/>
      <c r="BH108" s="208"/>
      <c r="BI108" s="208"/>
      <c r="BJ108" s="208"/>
    </row>
    <row r="109" spans="2:62" ht="20.25" customHeight="1" x14ac:dyDescent="0.55000000000000004">
      <c r="B109" s="48"/>
      <c r="C109" s="68"/>
      <c r="D109" s="68"/>
      <c r="E109" s="68"/>
      <c r="F109" s="68"/>
      <c r="G109" s="68"/>
      <c r="H109" s="68"/>
      <c r="I109" s="123"/>
      <c r="J109" s="123"/>
      <c r="K109" s="124" t="s">
        <v>128</v>
      </c>
      <c r="L109" s="124"/>
      <c r="M109" s="124"/>
      <c r="N109" s="124"/>
      <c r="O109" s="124"/>
      <c r="P109" s="124" t="s">
        <v>129</v>
      </c>
      <c r="Q109" s="124"/>
      <c r="R109" s="124"/>
      <c r="S109" s="124"/>
      <c r="T109" s="125"/>
      <c r="U109" s="124"/>
      <c r="V109" s="124"/>
      <c r="W109" s="124"/>
      <c r="X109" s="124"/>
      <c r="Y109" s="126"/>
      <c r="Z109" s="126"/>
      <c r="AA109" s="124" t="s">
        <v>128</v>
      </c>
      <c r="AB109" s="124"/>
      <c r="AC109" s="124"/>
      <c r="AD109" s="124"/>
      <c r="AE109" s="124"/>
      <c r="AF109" s="124" t="s">
        <v>129</v>
      </c>
      <c r="AG109" s="124"/>
      <c r="AH109" s="124"/>
      <c r="AI109" s="124"/>
      <c r="AJ109" s="125"/>
      <c r="AK109" s="124"/>
      <c r="AL109" s="124"/>
      <c r="AM109" s="124"/>
      <c r="AN109" s="124"/>
      <c r="AO109" s="126"/>
      <c r="AP109" s="126"/>
      <c r="AQ109" s="418" t="s">
        <v>8</v>
      </c>
      <c r="AR109" s="418"/>
      <c r="AS109" s="418" t="s">
        <v>96</v>
      </c>
      <c r="AT109" s="418"/>
      <c r="AU109" s="418"/>
      <c r="AV109" s="418"/>
      <c r="AW109" s="126"/>
      <c r="AX109" s="126"/>
      <c r="AY109" s="126"/>
      <c r="AZ109" s="126"/>
      <c r="BA109" s="126"/>
      <c r="BB109" s="126"/>
      <c r="BC109" s="126"/>
      <c r="BD109" s="127"/>
      <c r="BE109" s="75"/>
      <c r="BF109" s="208"/>
      <c r="BG109" s="208"/>
      <c r="BH109" s="208"/>
      <c r="BI109" s="208"/>
      <c r="BJ109" s="208"/>
    </row>
    <row r="110" spans="2:62" ht="20.25" customHeight="1" x14ac:dyDescent="0.55000000000000004">
      <c r="B110" s="48"/>
      <c r="C110" s="68"/>
      <c r="D110" s="68"/>
      <c r="E110" s="68"/>
      <c r="F110" s="68"/>
      <c r="G110" s="68"/>
      <c r="H110" s="68"/>
      <c r="I110" s="123"/>
      <c r="J110" s="123"/>
      <c r="K110" s="124" t="str">
        <f>IF($R$108="週","対象時間数（週平均）","対象時間数（当月合計）")</f>
        <v>対象時間数（週平均）</v>
      </c>
      <c r="L110" s="124"/>
      <c r="M110" s="124"/>
      <c r="N110" s="124"/>
      <c r="O110" s="124"/>
      <c r="P110" s="124" t="str">
        <f>IF($R$108="週","週に勤務すべき時間数","当月に勤務すべき時間数")</f>
        <v>週に勤務すべき時間数</v>
      </c>
      <c r="Q110" s="124"/>
      <c r="R110" s="124"/>
      <c r="S110" s="124"/>
      <c r="T110" s="125"/>
      <c r="U110" s="124" t="s">
        <v>130</v>
      </c>
      <c r="V110" s="124"/>
      <c r="W110" s="124"/>
      <c r="X110" s="124"/>
      <c r="Y110" s="126"/>
      <c r="Z110" s="126"/>
      <c r="AA110" s="124" t="str">
        <f>IF(AH108="週","対象時間数（週平均）","対象時間数（当月合計）")</f>
        <v>対象時間数（週平均）</v>
      </c>
      <c r="AB110" s="124"/>
      <c r="AC110" s="124"/>
      <c r="AD110" s="124"/>
      <c r="AE110" s="124"/>
      <c r="AF110" s="124" t="str">
        <f>IF($AH$108="週","週に勤務すべき時間数","当月に勤務すべき時間数")</f>
        <v>週に勤務すべき時間数</v>
      </c>
      <c r="AG110" s="124"/>
      <c r="AH110" s="124"/>
      <c r="AI110" s="124"/>
      <c r="AJ110" s="125"/>
      <c r="AK110" s="124" t="s">
        <v>130</v>
      </c>
      <c r="AL110" s="124"/>
      <c r="AM110" s="124"/>
      <c r="AN110" s="124"/>
      <c r="AO110" s="126"/>
      <c r="AP110" s="126"/>
      <c r="AQ110" s="418" t="s">
        <v>9</v>
      </c>
      <c r="AR110" s="418"/>
      <c r="AS110" s="418" t="s">
        <v>142</v>
      </c>
      <c r="AT110" s="418"/>
      <c r="AU110" s="418"/>
      <c r="AV110" s="418"/>
      <c r="AW110" s="126"/>
      <c r="AX110" s="126"/>
      <c r="AY110" s="126"/>
      <c r="AZ110" s="126"/>
      <c r="BA110" s="126"/>
      <c r="BB110" s="126"/>
      <c r="BC110" s="126"/>
      <c r="BD110" s="127"/>
      <c r="BE110" s="75"/>
      <c r="BF110" s="208"/>
      <c r="BG110" s="208"/>
      <c r="BH110" s="208"/>
      <c r="BI110" s="208"/>
      <c r="BJ110" s="208"/>
    </row>
    <row r="111" spans="2:62" ht="20.25" customHeight="1" x14ac:dyDescent="0.55000000000000004">
      <c r="I111" s="2"/>
      <c r="J111" s="2"/>
      <c r="K111" s="428">
        <f>IF($R$108="週",T106,R106)</f>
        <v>0</v>
      </c>
      <c r="L111" s="428"/>
      <c r="M111" s="428"/>
      <c r="N111" s="428"/>
      <c r="O111" s="205" t="s">
        <v>131</v>
      </c>
      <c r="P111" s="418">
        <f>IF($R$108="週",$BA$6,$BE$6)</f>
        <v>40</v>
      </c>
      <c r="Q111" s="418"/>
      <c r="R111" s="418"/>
      <c r="S111" s="418"/>
      <c r="T111" s="205" t="s">
        <v>132</v>
      </c>
      <c r="U111" s="424">
        <f>ROUNDDOWN(K111/P111,1)</f>
        <v>0</v>
      </c>
      <c r="V111" s="424"/>
      <c r="W111" s="424"/>
      <c r="X111" s="424"/>
      <c r="Y111" s="2"/>
      <c r="Z111" s="2"/>
      <c r="AA111" s="428">
        <f>IF($AH$108="週",AJ106,AH106)</f>
        <v>0</v>
      </c>
      <c r="AB111" s="428"/>
      <c r="AC111" s="428"/>
      <c r="AD111" s="428"/>
      <c r="AE111" s="205" t="s">
        <v>131</v>
      </c>
      <c r="AF111" s="418">
        <f>IF($AH$108="週",$BA$6,$BE$6)</f>
        <v>40</v>
      </c>
      <c r="AG111" s="418"/>
      <c r="AH111" s="418"/>
      <c r="AI111" s="418"/>
      <c r="AJ111" s="205" t="s">
        <v>132</v>
      </c>
      <c r="AK111" s="424">
        <f>ROUNDDOWN(AA111/AF111,1)</f>
        <v>0</v>
      </c>
      <c r="AL111" s="424"/>
      <c r="AM111" s="424"/>
      <c r="AN111" s="424"/>
      <c r="AO111" s="2"/>
      <c r="AP111" s="2"/>
      <c r="AQ111" s="2"/>
      <c r="AR111" s="2"/>
      <c r="AS111" s="2"/>
      <c r="AT111" s="2"/>
      <c r="AU111" s="2"/>
      <c r="AV111" s="2"/>
      <c r="AW111" s="2"/>
      <c r="AX111" s="2"/>
      <c r="AY111" s="2"/>
      <c r="AZ111" s="2"/>
      <c r="BA111" s="2"/>
      <c r="BB111" s="2"/>
      <c r="BC111" s="2"/>
      <c r="BD111" s="2"/>
    </row>
    <row r="112" spans="2:62" ht="20.25" customHeight="1" x14ac:dyDescent="0.55000000000000004">
      <c r="I112" s="2"/>
      <c r="J112" s="2"/>
      <c r="K112" s="124"/>
      <c r="L112" s="124"/>
      <c r="M112" s="124"/>
      <c r="N112" s="124"/>
      <c r="O112" s="124"/>
      <c r="P112" s="124"/>
      <c r="Q112" s="124"/>
      <c r="R112" s="124"/>
      <c r="S112" s="124"/>
      <c r="T112" s="125"/>
      <c r="U112" s="124" t="s">
        <v>133</v>
      </c>
      <c r="V112" s="124"/>
      <c r="W112" s="124"/>
      <c r="X112" s="124"/>
      <c r="Y112" s="2"/>
      <c r="Z112" s="2"/>
      <c r="AA112" s="124"/>
      <c r="AB112" s="124"/>
      <c r="AC112" s="124"/>
      <c r="AD112" s="124"/>
      <c r="AE112" s="124"/>
      <c r="AF112" s="124"/>
      <c r="AG112" s="124"/>
      <c r="AH112" s="124"/>
      <c r="AI112" s="124"/>
      <c r="AJ112" s="125"/>
      <c r="AK112" s="124" t="s">
        <v>133</v>
      </c>
      <c r="AL112" s="124"/>
      <c r="AM112" s="124"/>
      <c r="AN112" s="124"/>
      <c r="AO112" s="2"/>
      <c r="AP112" s="2"/>
      <c r="AQ112" s="2"/>
      <c r="AR112" s="2"/>
      <c r="AS112" s="2"/>
      <c r="AT112" s="2"/>
      <c r="AU112" s="2"/>
      <c r="AV112" s="2"/>
      <c r="AW112" s="2"/>
      <c r="AX112" s="2"/>
      <c r="AY112" s="2"/>
      <c r="AZ112" s="2"/>
      <c r="BA112" s="2"/>
      <c r="BB112" s="2"/>
      <c r="BC112" s="2"/>
      <c r="BD112" s="2"/>
    </row>
    <row r="113" spans="9:56" ht="20.25" customHeight="1" x14ac:dyDescent="0.55000000000000004">
      <c r="I113" s="2"/>
      <c r="J113" s="2"/>
      <c r="K113" s="124" t="s">
        <v>172</v>
      </c>
      <c r="L113" s="124"/>
      <c r="M113" s="124"/>
      <c r="N113" s="124"/>
      <c r="O113" s="124"/>
      <c r="P113" s="124"/>
      <c r="Q113" s="124"/>
      <c r="R113" s="124"/>
      <c r="S113" s="124"/>
      <c r="T113" s="125"/>
      <c r="U113" s="124"/>
      <c r="V113" s="124"/>
      <c r="W113" s="124"/>
      <c r="X113" s="124"/>
      <c r="Y113" s="2"/>
      <c r="Z113" s="2"/>
      <c r="AA113" s="124" t="s">
        <v>173</v>
      </c>
      <c r="AB113" s="124"/>
      <c r="AC113" s="124"/>
      <c r="AD113" s="124"/>
      <c r="AE113" s="124"/>
      <c r="AF113" s="124"/>
      <c r="AG113" s="124"/>
      <c r="AH113" s="124"/>
      <c r="AI113" s="124"/>
      <c r="AJ113" s="125"/>
      <c r="AK113" s="124"/>
      <c r="AL113" s="124"/>
      <c r="AM113" s="124"/>
      <c r="AN113" s="124"/>
      <c r="AO113" s="2"/>
      <c r="AP113" s="2"/>
      <c r="AQ113" s="2"/>
      <c r="AR113" s="2"/>
      <c r="AS113" s="2"/>
      <c r="AT113" s="2"/>
      <c r="AU113" s="2"/>
      <c r="AV113" s="2"/>
      <c r="AW113" s="2"/>
      <c r="AX113" s="2"/>
      <c r="AY113" s="2"/>
      <c r="AZ113" s="2"/>
      <c r="BA113" s="2"/>
      <c r="BB113" s="2"/>
      <c r="BC113" s="2"/>
      <c r="BD113" s="2"/>
    </row>
    <row r="114" spans="9:56" ht="20.25" customHeight="1" x14ac:dyDescent="0.55000000000000004">
      <c r="I114" s="2"/>
      <c r="J114" s="2"/>
      <c r="K114" s="124" t="s">
        <v>120</v>
      </c>
      <c r="L114" s="124"/>
      <c r="M114" s="124"/>
      <c r="N114" s="124"/>
      <c r="O114" s="124"/>
      <c r="P114" s="124"/>
      <c r="Q114" s="124"/>
      <c r="R114" s="124"/>
      <c r="S114" s="124"/>
      <c r="T114" s="125"/>
      <c r="U114" s="433"/>
      <c r="V114" s="433"/>
      <c r="W114" s="433"/>
      <c r="X114" s="433"/>
      <c r="Y114" s="2"/>
      <c r="Z114" s="2"/>
      <c r="AA114" s="124" t="s">
        <v>120</v>
      </c>
      <c r="AB114" s="124"/>
      <c r="AC114" s="124"/>
      <c r="AD114" s="124"/>
      <c r="AE114" s="124"/>
      <c r="AF114" s="124"/>
      <c r="AG114" s="124"/>
      <c r="AH114" s="124"/>
      <c r="AI114" s="124"/>
      <c r="AJ114" s="125"/>
      <c r="AK114" s="433"/>
      <c r="AL114" s="433"/>
      <c r="AM114" s="433"/>
      <c r="AN114" s="433"/>
      <c r="AO114" s="2"/>
      <c r="AP114" s="2"/>
      <c r="AQ114" s="2"/>
      <c r="AR114" s="2"/>
      <c r="AS114" s="2"/>
      <c r="AT114" s="2"/>
      <c r="AU114" s="2"/>
      <c r="AV114" s="2"/>
      <c r="AW114" s="2"/>
      <c r="AX114" s="2"/>
      <c r="AY114" s="2"/>
      <c r="AZ114" s="2"/>
      <c r="BA114" s="2"/>
      <c r="BB114" s="2"/>
      <c r="BC114" s="2"/>
      <c r="BD114" s="2"/>
    </row>
    <row r="115" spans="9:56" ht="20.25" customHeight="1" x14ac:dyDescent="0.55000000000000004">
      <c r="I115" s="2"/>
      <c r="J115" s="2"/>
      <c r="K115" s="128" t="s">
        <v>134</v>
      </c>
      <c r="L115" s="128"/>
      <c r="M115" s="128"/>
      <c r="N115" s="128"/>
      <c r="O115" s="128"/>
      <c r="P115" s="124" t="s">
        <v>135</v>
      </c>
      <c r="Q115" s="128"/>
      <c r="R115" s="128"/>
      <c r="S115" s="128"/>
      <c r="T115" s="128"/>
      <c r="U115" s="423" t="s">
        <v>124</v>
      </c>
      <c r="V115" s="423"/>
      <c r="W115" s="423"/>
      <c r="X115" s="423"/>
      <c r="Y115" s="2"/>
      <c r="Z115" s="2"/>
      <c r="AA115" s="128" t="s">
        <v>134</v>
      </c>
      <c r="AB115" s="128"/>
      <c r="AC115" s="128"/>
      <c r="AD115" s="128"/>
      <c r="AE115" s="128"/>
      <c r="AF115" s="124" t="s">
        <v>135</v>
      </c>
      <c r="AG115" s="128"/>
      <c r="AH115" s="128"/>
      <c r="AI115" s="128"/>
      <c r="AJ115" s="128"/>
      <c r="AK115" s="423" t="s">
        <v>124</v>
      </c>
      <c r="AL115" s="423"/>
      <c r="AM115" s="423"/>
      <c r="AN115" s="423"/>
      <c r="AO115" s="2"/>
      <c r="AP115" s="2"/>
      <c r="AQ115" s="2"/>
      <c r="AR115" s="2"/>
      <c r="AS115" s="2"/>
      <c r="AT115" s="2"/>
      <c r="AU115" s="2"/>
      <c r="AV115" s="2"/>
      <c r="AW115" s="2"/>
      <c r="AX115" s="2"/>
      <c r="AY115" s="2"/>
      <c r="AZ115" s="2"/>
      <c r="BA115" s="2"/>
      <c r="BB115" s="2"/>
      <c r="BC115" s="2"/>
      <c r="BD115" s="2"/>
    </row>
    <row r="116" spans="9:56" ht="20.25" customHeight="1" x14ac:dyDescent="0.55000000000000004">
      <c r="I116" s="2"/>
      <c r="J116" s="2"/>
      <c r="K116" s="418">
        <f>W106</f>
        <v>0</v>
      </c>
      <c r="L116" s="418"/>
      <c r="M116" s="418"/>
      <c r="N116" s="418"/>
      <c r="O116" s="205" t="s">
        <v>138</v>
      </c>
      <c r="P116" s="424">
        <f>U111</f>
        <v>0</v>
      </c>
      <c r="Q116" s="424"/>
      <c r="R116" s="424"/>
      <c r="S116" s="424"/>
      <c r="T116" s="205" t="s">
        <v>132</v>
      </c>
      <c r="U116" s="425">
        <f>ROUNDDOWN(K116+P116,1)</f>
        <v>0</v>
      </c>
      <c r="V116" s="425"/>
      <c r="W116" s="425"/>
      <c r="X116" s="425"/>
      <c r="Y116" s="137"/>
      <c r="Z116" s="137"/>
      <c r="AA116" s="426">
        <f>AM106</f>
        <v>0</v>
      </c>
      <c r="AB116" s="426"/>
      <c r="AC116" s="426"/>
      <c r="AD116" s="426"/>
      <c r="AE116" s="135" t="s">
        <v>138</v>
      </c>
      <c r="AF116" s="427">
        <f>AK111</f>
        <v>0</v>
      </c>
      <c r="AG116" s="427"/>
      <c r="AH116" s="427"/>
      <c r="AI116" s="427"/>
      <c r="AJ116" s="135" t="s">
        <v>132</v>
      </c>
      <c r="AK116" s="425">
        <f>ROUNDDOWN(AA116+AF116,1)</f>
        <v>0</v>
      </c>
      <c r="AL116" s="425"/>
      <c r="AM116" s="425"/>
      <c r="AN116" s="425"/>
      <c r="AO116" s="2"/>
      <c r="AP116" s="2"/>
      <c r="AQ116" s="2"/>
      <c r="AR116" s="2"/>
      <c r="AS116" s="2"/>
      <c r="AT116" s="2"/>
      <c r="AU116" s="2"/>
      <c r="AV116" s="2"/>
      <c r="AW116" s="2"/>
      <c r="AX116" s="2"/>
      <c r="AY116" s="2"/>
      <c r="AZ116" s="2"/>
      <c r="BA116" s="2"/>
      <c r="BB116" s="2"/>
      <c r="BC116" s="2"/>
      <c r="BD116" s="2"/>
    </row>
    <row r="117" spans="9:56" ht="20.25" customHeight="1" x14ac:dyDescent="0.55000000000000004"/>
    <row r="118" spans="9:56" ht="20.25" customHeight="1" x14ac:dyDescent="0.55000000000000004"/>
    <row r="119" spans="9:56" ht="20.25" customHeight="1" x14ac:dyDescent="0.55000000000000004"/>
    <row r="120" spans="9:56" ht="20.25" customHeight="1" x14ac:dyDescent="0.55000000000000004"/>
    <row r="121" spans="9:56" ht="20.25" customHeight="1" x14ac:dyDescent="0.55000000000000004"/>
    <row r="122" spans="9:56" ht="20.25" customHeight="1" x14ac:dyDescent="0.55000000000000004"/>
    <row r="123" spans="9:56" ht="20.25" customHeight="1" x14ac:dyDescent="0.55000000000000004"/>
    <row r="124" spans="9:56" ht="20.25" customHeight="1" x14ac:dyDescent="0.55000000000000004"/>
    <row r="125" spans="9:56" ht="20.25" customHeight="1" x14ac:dyDescent="0.55000000000000004"/>
    <row r="126" spans="9:56" ht="20.25" customHeight="1" x14ac:dyDescent="0.55000000000000004"/>
    <row r="127" spans="9:56" ht="20.25" customHeight="1" x14ac:dyDescent="0.55000000000000004"/>
    <row r="128" spans="9:56" ht="20.25" customHeight="1" x14ac:dyDescent="0.55000000000000004"/>
    <row r="129" ht="20.25" customHeight="1" x14ac:dyDescent="0.55000000000000004"/>
    <row r="130" ht="20.25" customHeight="1" x14ac:dyDescent="0.55000000000000004"/>
    <row r="131" ht="20.25" customHeight="1" x14ac:dyDescent="0.55000000000000004"/>
    <row r="132" ht="20.25" customHeight="1" x14ac:dyDescent="0.55000000000000004"/>
    <row r="133" ht="20.25" customHeight="1" x14ac:dyDescent="0.55000000000000004"/>
    <row r="134" ht="20.25" customHeight="1" x14ac:dyDescent="0.55000000000000004"/>
    <row r="135" ht="20.25" customHeight="1" x14ac:dyDescent="0.55000000000000004"/>
    <row r="136" ht="20.25" customHeight="1" x14ac:dyDescent="0.55000000000000004"/>
    <row r="163" spans="1:59" x14ac:dyDescent="0.55000000000000004">
      <c r="A163" s="11"/>
      <c r="B163" s="11"/>
      <c r="C163" s="12"/>
      <c r="D163" s="12"/>
      <c r="E163" s="12"/>
      <c r="F163" s="12"/>
      <c r="G163" s="12"/>
      <c r="H163" s="12"/>
      <c r="I163" s="12"/>
      <c r="J163" s="12"/>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0"/>
      <c r="BA163" s="10"/>
      <c r="BB163" s="10"/>
      <c r="BC163" s="10"/>
      <c r="BD163" s="10"/>
      <c r="BE163" s="10"/>
      <c r="BF163" s="10"/>
      <c r="BG163" s="10"/>
    </row>
    <row r="164" spans="1:59" x14ac:dyDescent="0.55000000000000004">
      <c r="A164" s="11"/>
      <c r="B164" s="11"/>
      <c r="C164" s="12"/>
      <c r="D164" s="12"/>
      <c r="E164" s="12"/>
      <c r="F164" s="12"/>
      <c r="G164" s="12"/>
      <c r="H164" s="12"/>
      <c r="I164" s="12"/>
      <c r="J164" s="12"/>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0"/>
      <c r="BA164" s="10"/>
      <c r="BB164" s="10"/>
      <c r="BC164" s="10"/>
      <c r="BD164" s="10"/>
      <c r="BE164" s="10"/>
      <c r="BF164" s="10"/>
      <c r="BG164" s="10"/>
    </row>
    <row r="165" spans="1:59" x14ac:dyDescent="0.55000000000000004">
      <c r="A165" s="11"/>
      <c r="B165" s="11"/>
      <c r="C165" s="14"/>
      <c r="D165" s="14"/>
      <c r="E165" s="14"/>
      <c r="F165" s="14"/>
      <c r="G165" s="14"/>
      <c r="H165" s="14"/>
      <c r="I165" s="14"/>
      <c r="J165" s="14"/>
      <c r="K165" s="12"/>
      <c r="L165" s="12"/>
      <c r="M165" s="11"/>
      <c r="N165" s="11"/>
      <c r="O165" s="11"/>
      <c r="P165" s="11"/>
      <c r="Q165" s="11"/>
      <c r="R165" s="11"/>
    </row>
    <row r="166" spans="1:59" x14ac:dyDescent="0.55000000000000004">
      <c r="A166" s="11"/>
      <c r="B166" s="11"/>
      <c r="C166" s="14"/>
      <c r="D166" s="14"/>
      <c r="E166" s="14"/>
      <c r="F166" s="14"/>
      <c r="G166" s="14"/>
      <c r="H166" s="14"/>
      <c r="I166" s="14"/>
      <c r="J166" s="14"/>
      <c r="K166" s="12"/>
      <c r="L166" s="12"/>
      <c r="M166" s="11"/>
      <c r="N166" s="11"/>
      <c r="O166" s="11"/>
      <c r="P166" s="11"/>
      <c r="Q166" s="11"/>
      <c r="R166" s="11"/>
    </row>
    <row r="167" spans="1:59" x14ac:dyDescent="0.55000000000000004">
      <c r="C167" s="3"/>
      <c r="D167" s="3"/>
      <c r="E167" s="3"/>
      <c r="F167" s="3"/>
      <c r="G167" s="3"/>
      <c r="H167" s="3"/>
      <c r="I167" s="3"/>
      <c r="J167" s="3"/>
    </row>
    <row r="168" spans="1:59" x14ac:dyDescent="0.55000000000000004">
      <c r="C168" s="3"/>
      <c r="D168" s="3"/>
      <c r="E168" s="3"/>
      <c r="F168" s="3"/>
      <c r="G168" s="3"/>
      <c r="H168" s="3"/>
      <c r="I168" s="3"/>
      <c r="J168" s="3"/>
    </row>
    <row r="169" spans="1:59" x14ac:dyDescent="0.55000000000000004">
      <c r="C169" s="3"/>
      <c r="D169" s="3"/>
      <c r="E169" s="3"/>
      <c r="F169" s="3"/>
      <c r="G169" s="3"/>
      <c r="H169" s="3"/>
      <c r="I169" s="3"/>
      <c r="J169" s="3"/>
    </row>
    <row r="170" spans="1:59" x14ac:dyDescent="0.55000000000000004">
      <c r="C170" s="3"/>
      <c r="D170" s="3"/>
      <c r="E170" s="3"/>
      <c r="F170" s="3"/>
      <c r="G170" s="3"/>
      <c r="H170" s="3"/>
      <c r="I170" s="3"/>
      <c r="J170" s="3"/>
    </row>
  </sheetData>
  <sheetProtection insertRows="0" deleteRows="0"/>
  <mergeCells count="534">
    <mergeCell ref="AQ110:AR110"/>
    <mergeCell ref="AS110:AV110"/>
    <mergeCell ref="K111:N111"/>
    <mergeCell ref="P111:S111"/>
    <mergeCell ref="U111:X111"/>
    <mergeCell ref="AA111:AD111"/>
    <mergeCell ref="AF111:AI111"/>
    <mergeCell ref="AK111:AN111"/>
    <mergeCell ref="AQ108:AR108"/>
    <mergeCell ref="AS108:AV108"/>
    <mergeCell ref="AQ109:AR109"/>
    <mergeCell ref="AS109:AV109"/>
    <mergeCell ref="AJ105:AK105"/>
    <mergeCell ref="K105:L105"/>
    <mergeCell ref="M105:N105"/>
    <mergeCell ref="O105:P105"/>
    <mergeCell ref="R105:S105"/>
    <mergeCell ref="T105:U105"/>
    <mergeCell ref="AS106:AV106"/>
    <mergeCell ref="AQ107:AR107"/>
    <mergeCell ref="AS107:AV107"/>
    <mergeCell ref="AC106:AD106"/>
    <mergeCell ref="AE106:AF106"/>
    <mergeCell ref="AQ106:AR106"/>
    <mergeCell ref="K116:N116"/>
    <mergeCell ref="P116:S116"/>
    <mergeCell ref="U116:X116"/>
    <mergeCell ref="AA116:AD116"/>
    <mergeCell ref="AF116:AI116"/>
    <mergeCell ref="AK116:AN116"/>
    <mergeCell ref="R108:S108"/>
    <mergeCell ref="AH108:AI108"/>
    <mergeCell ref="K103:L103"/>
    <mergeCell ref="M103:N103"/>
    <mergeCell ref="O103:P103"/>
    <mergeCell ref="R103:S103"/>
    <mergeCell ref="T103:U103"/>
    <mergeCell ref="W103:X103"/>
    <mergeCell ref="AA103:AB103"/>
    <mergeCell ref="AC103:AD103"/>
    <mergeCell ref="AE103:AF103"/>
    <mergeCell ref="AH106:AI106"/>
    <mergeCell ref="AJ106:AK106"/>
    <mergeCell ref="AM106:AN106"/>
    <mergeCell ref="AM105:AN105"/>
    <mergeCell ref="K106:L106"/>
    <mergeCell ref="M106:N106"/>
    <mergeCell ref="O106:P106"/>
    <mergeCell ref="M104:N104"/>
    <mergeCell ref="O104:P104"/>
    <mergeCell ref="R104:S104"/>
    <mergeCell ref="T104:U104"/>
    <mergeCell ref="W104:X104"/>
    <mergeCell ref="AA104:AB104"/>
    <mergeCell ref="U114:X114"/>
    <mergeCell ref="AK114:AN114"/>
    <mergeCell ref="U115:X115"/>
    <mergeCell ref="AK115:AN115"/>
    <mergeCell ref="R106:S106"/>
    <mergeCell ref="T106:U106"/>
    <mergeCell ref="W106:X106"/>
    <mergeCell ref="AA106:AB106"/>
    <mergeCell ref="AC104:AD104"/>
    <mergeCell ref="AE104:AF104"/>
    <mergeCell ref="AH104:AI104"/>
    <mergeCell ref="AJ104:AK104"/>
    <mergeCell ref="AM104:AN104"/>
    <mergeCell ref="W105:X105"/>
    <mergeCell ref="AA105:AB105"/>
    <mergeCell ref="AC105:AD105"/>
    <mergeCell ref="AE105:AF105"/>
    <mergeCell ref="AH105:AI105"/>
    <mergeCell ref="W102:X102"/>
    <mergeCell ref="AA102:AB102"/>
    <mergeCell ref="AC102:AD102"/>
    <mergeCell ref="R101:S101"/>
    <mergeCell ref="T101:U101"/>
    <mergeCell ref="AC101:AD101"/>
    <mergeCell ref="AE101:AF101"/>
    <mergeCell ref="AH101:AI101"/>
    <mergeCell ref="AJ101:AK101"/>
    <mergeCell ref="AH103:AI103"/>
    <mergeCell ref="AJ103:AK103"/>
    <mergeCell ref="AM103:AN103"/>
    <mergeCell ref="K104:L104"/>
    <mergeCell ref="BA102:BD102"/>
    <mergeCell ref="O95:S96"/>
    <mergeCell ref="BB95:BC95"/>
    <mergeCell ref="BD95:BE95"/>
    <mergeCell ref="BF95:BJ96"/>
    <mergeCell ref="BB96:BC96"/>
    <mergeCell ref="BD96:BE96"/>
    <mergeCell ref="AE102:AF102"/>
    <mergeCell ref="AH102:AI102"/>
    <mergeCell ref="AJ102:AK102"/>
    <mergeCell ref="AM102:AN102"/>
    <mergeCell ref="AQ102:AT102"/>
    <mergeCell ref="AV102:AY102"/>
    <mergeCell ref="BA101:BD101"/>
    <mergeCell ref="BF101:BI101"/>
    <mergeCell ref="K102:L102"/>
    <mergeCell ref="M102:N102"/>
    <mergeCell ref="O102:P102"/>
    <mergeCell ref="R102:S102"/>
    <mergeCell ref="T102:U102"/>
    <mergeCell ref="B95:B96"/>
    <mergeCell ref="C95:D96"/>
    <mergeCell ref="I95:J96"/>
    <mergeCell ref="K95:N96"/>
    <mergeCell ref="BF99:BI99"/>
    <mergeCell ref="K100:L101"/>
    <mergeCell ref="M100:P100"/>
    <mergeCell ref="R100:U100"/>
    <mergeCell ref="AA100:AB101"/>
    <mergeCell ref="AC100:AF100"/>
    <mergeCell ref="AH100:AK100"/>
    <mergeCell ref="BF100:BI100"/>
    <mergeCell ref="M101:N101"/>
    <mergeCell ref="O101:P101"/>
    <mergeCell ref="O91:S92"/>
    <mergeCell ref="BB91:BC91"/>
    <mergeCell ref="BD91:BE91"/>
    <mergeCell ref="BF91:BJ92"/>
    <mergeCell ref="BB92:BC92"/>
    <mergeCell ref="BD92:BE92"/>
    <mergeCell ref="B91:B92"/>
    <mergeCell ref="C91:D92"/>
    <mergeCell ref="I91:J92"/>
    <mergeCell ref="K91:N92"/>
    <mergeCell ref="O93:S94"/>
    <mergeCell ref="BB93:BC93"/>
    <mergeCell ref="BD93:BE93"/>
    <mergeCell ref="BF93:BJ94"/>
    <mergeCell ref="BB94:BC94"/>
    <mergeCell ref="BD94:BE94"/>
    <mergeCell ref="B93:B94"/>
    <mergeCell ref="C93:D94"/>
    <mergeCell ref="I93:J94"/>
    <mergeCell ref="K93:N94"/>
    <mergeCell ref="O87:S88"/>
    <mergeCell ref="BB87:BC87"/>
    <mergeCell ref="BD87:BE87"/>
    <mergeCell ref="BF87:BJ88"/>
    <mergeCell ref="BB88:BC88"/>
    <mergeCell ref="BD88:BE88"/>
    <mergeCell ref="B87:B88"/>
    <mergeCell ref="C87:D88"/>
    <mergeCell ref="I87:J88"/>
    <mergeCell ref="K87:N88"/>
    <mergeCell ref="O89:S90"/>
    <mergeCell ref="BB89:BC89"/>
    <mergeCell ref="BD89:BE89"/>
    <mergeCell ref="BF89:BJ90"/>
    <mergeCell ref="BB90:BC90"/>
    <mergeCell ref="BD90:BE90"/>
    <mergeCell ref="B89:B90"/>
    <mergeCell ref="C89:D90"/>
    <mergeCell ref="I89:J90"/>
    <mergeCell ref="K89:N90"/>
    <mergeCell ref="O83:S84"/>
    <mergeCell ref="BB83:BC83"/>
    <mergeCell ref="BD83:BE83"/>
    <mergeCell ref="BF83:BJ84"/>
    <mergeCell ref="BB84:BC84"/>
    <mergeCell ref="BD84:BE84"/>
    <mergeCell ref="B83:B84"/>
    <mergeCell ref="C83:D84"/>
    <mergeCell ref="I83:J84"/>
    <mergeCell ref="K83:N84"/>
    <mergeCell ref="O85:S86"/>
    <mergeCell ref="BB85:BC85"/>
    <mergeCell ref="BD85:BE85"/>
    <mergeCell ref="BF85:BJ86"/>
    <mergeCell ref="BB86:BC86"/>
    <mergeCell ref="BD86:BE86"/>
    <mergeCell ref="B85:B86"/>
    <mergeCell ref="C85:D86"/>
    <mergeCell ref="I85:J86"/>
    <mergeCell ref="K85:N86"/>
    <mergeCell ref="O79:S80"/>
    <mergeCell ref="BB79:BC79"/>
    <mergeCell ref="BD79:BE79"/>
    <mergeCell ref="BF79:BJ80"/>
    <mergeCell ref="BB80:BC80"/>
    <mergeCell ref="BD80:BE80"/>
    <mergeCell ref="B79:B80"/>
    <mergeCell ref="C79:D80"/>
    <mergeCell ref="I79:J80"/>
    <mergeCell ref="K79:N80"/>
    <mergeCell ref="O81:S82"/>
    <mergeCell ref="BB81:BC81"/>
    <mergeCell ref="BD81:BE81"/>
    <mergeCell ref="BF81:BJ82"/>
    <mergeCell ref="BB82:BC82"/>
    <mergeCell ref="BD82:BE82"/>
    <mergeCell ref="B81:B82"/>
    <mergeCell ref="C81:D82"/>
    <mergeCell ref="I81:J82"/>
    <mergeCell ref="K81:N82"/>
    <mergeCell ref="O75:S76"/>
    <mergeCell ref="BB75:BC75"/>
    <mergeCell ref="BD75:BE75"/>
    <mergeCell ref="BF75:BJ76"/>
    <mergeCell ref="BB76:BC76"/>
    <mergeCell ref="BD76:BE76"/>
    <mergeCell ref="B75:B76"/>
    <mergeCell ref="C75:D76"/>
    <mergeCell ref="I75:J76"/>
    <mergeCell ref="K75:N76"/>
    <mergeCell ref="O77:S78"/>
    <mergeCell ref="BB77:BC77"/>
    <mergeCell ref="BD77:BE77"/>
    <mergeCell ref="BF77:BJ78"/>
    <mergeCell ref="BB78:BC78"/>
    <mergeCell ref="BD78:BE78"/>
    <mergeCell ref="B77:B78"/>
    <mergeCell ref="C77:D78"/>
    <mergeCell ref="I77:J78"/>
    <mergeCell ref="K77:N78"/>
    <mergeCell ref="O71:S72"/>
    <mergeCell ref="BB71:BC71"/>
    <mergeCell ref="BD71:BE71"/>
    <mergeCell ref="BF71:BJ72"/>
    <mergeCell ref="BB72:BC72"/>
    <mergeCell ref="BD72:BE72"/>
    <mergeCell ref="B71:B72"/>
    <mergeCell ref="C71:D72"/>
    <mergeCell ref="I71:J72"/>
    <mergeCell ref="K71:N72"/>
    <mergeCell ref="O73:S74"/>
    <mergeCell ref="BB73:BC73"/>
    <mergeCell ref="BD73:BE73"/>
    <mergeCell ref="BF73:BJ74"/>
    <mergeCell ref="BB74:BC74"/>
    <mergeCell ref="BD74:BE74"/>
    <mergeCell ref="B73:B74"/>
    <mergeCell ref="C73:D74"/>
    <mergeCell ref="I73:J74"/>
    <mergeCell ref="K73:N74"/>
    <mergeCell ref="O67:S68"/>
    <mergeCell ref="BB67:BC67"/>
    <mergeCell ref="BD67:BE67"/>
    <mergeCell ref="BF67:BJ68"/>
    <mergeCell ref="BB68:BC68"/>
    <mergeCell ref="BD68:BE68"/>
    <mergeCell ref="B67:B68"/>
    <mergeCell ref="C67:D68"/>
    <mergeCell ref="I67:J68"/>
    <mergeCell ref="K67:N68"/>
    <mergeCell ref="O69:S70"/>
    <mergeCell ref="BB69:BC69"/>
    <mergeCell ref="BD69:BE69"/>
    <mergeCell ref="BF69:BJ70"/>
    <mergeCell ref="BB70:BC70"/>
    <mergeCell ref="BD70:BE70"/>
    <mergeCell ref="B69:B70"/>
    <mergeCell ref="C69:D70"/>
    <mergeCell ref="I69:J70"/>
    <mergeCell ref="K69:N70"/>
    <mergeCell ref="O63:S64"/>
    <mergeCell ref="BB63:BC63"/>
    <mergeCell ref="BD63:BE63"/>
    <mergeCell ref="BF63:BJ64"/>
    <mergeCell ref="BB64:BC64"/>
    <mergeCell ref="BD64:BE64"/>
    <mergeCell ref="B63:B64"/>
    <mergeCell ref="C63:D64"/>
    <mergeCell ref="I63:J64"/>
    <mergeCell ref="K63:N64"/>
    <mergeCell ref="O65:S66"/>
    <mergeCell ref="BB65:BC65"/>
    <mergeCell ref="BD65:BE65"/>
    <mergeCell ref="BF65:BJ66"/>
    <mergeCell ref="BB66:BC66"/>
    <mergeCell ref="BD66:BE66"/>
    <mergeCell ref="B65:B66"/>
    <mergeCell ref="C65:D66"/>
    <mergeCell ref="I65:J66"/>
    <mergeCell ref="K65:N66"/>
    <mergeCell ref="O59:S60"/>
    <mergeCell ref="BB59:BC59"/>
    <mergeCell ref="BD59:BE59"/>
    <mergeCell ref="BF59:BJ60"/>
    <mergeCell ref="BB60:BC60"/>
    <mergeCell ref="BD60:BE60"/>
    <mergeCell ref="B59:B60"/>
    <mergeCell ref="C59:D60"/>
    <mergeCell ref="I59:J60"/>
    <mergeCell ref="K59:N60"/>
    <mergeCell ref="O61:S62"/>
    <mergeCell ref="BB61:BC61"/>
    <mergeCell ref="BD61:BE61"/>
    <mergeCell ref="BF61:BJ62"/>
    <mergeCell ref="BB62:BC62"/>
    <mergeCell ref="BD62:BE62"/>
    <mergeCell ref="B61:B62"/>
    <mergeCell ref="C61:D62"/>
    <mergeCell ref="I61:J62"/>
    <mergeCell ref="K61:N62"/>
    <mergeCell ref="O55:S56"/>
    <mergeCell ref="BB55:BC55"/>
    <mergeCell ref="BD55:BE55"/>
    <mergeCell ref="BF55:BJ56"/>
    <mergeCell ref="BB56:BC56"/>
    <mergeCell ref="BD56:BE56"/>
    <mergeCell ref="B55:B56"/>
    <mergeCell ref="C55:D56"/>
    <mergeCell ref="I55:J56"/>
    <mergeCell ref="K55:N56"/>
    <mergeCell ref="O57:S58"/>
    <mergeCell ref="BB57:BC57"/>
    <mergeCell ref="BD57:BE57"/>
    <mergeCell ref="BF57:BJ58"/>
    <mergeCell ref="BB58:BC58"/>
    <mergeCell ref="BD58:BE58"/>
    <mergeCell ref="B57:B58"/>
    <mergeCell ref="C57:D58"/>
    <mergeCell ref="I57:J58"/>
    <mergeCell ref="K57:N58"/>
    <mergeCell ref="O51:S52"/>
    <mergeCell ref="BB51:BC51"/>
    <mergeCell ref="BD51:BE51"/>
    <mergeCell ref="BF51:BJ52"/>
    <mergeCell ref="BB52:BC52"/>
    <mergeCell ref="BD52:BE52"/>
    <mergeCell ref="B51:B52"/>
    <mergeCell ref="C51:D52"/>
    <mergeCell ref="I51:J52"/>
    <mergeCell ref="K51:N52"/>
    <mergeCell ref="O53:S54"/>
    <mergeCell ref="BB53:BC53"/>
    <mergeCell ref="BD53:BE53"/>
    <mergeCell ref="BF53:BJ54"/>
    <mergeCell ref="BB54:BC54"/>
    <mergeCell ref="BD54:BE54"/>
    <mergeCell ref="B53:B54"/>
    <mergeCell ref="C53:D54"/>
    <mergeCell ref="I53:J54"/>
    <mergeCell ref="K53:N54"/>
    <mergeCell ref="O47:S48"/>
    <mergeCell ref="BB47:BC47"/>
    <mergeCell ref="BD47:BE47"/>
    <mergeCell ref="BF47:BJ48"/>
    <mergeCell ref="BB48:BC48"/>
    <mergeCell ref="BD48:BE48"/>
    <mergeCell ref="B47:B48"/>
    <mergeCell ref="C47:D48"/>
    <mergeCell ref="I47:J48"/>
    <mergeCell ref="K47:N48"/>
    <mergeCell ref="O49:S50"/>
    <mergeCell ref="BB49:BC49"/>
    <mergeCell ref="BD49:BE49"/>
    <mergeCell ref="BF49:BJ50"/>
    <mergeCell ref="BB50:BC50"/>
    <mergeCell ref="BD50:BE50"/>
    <mergeCell ref="B49:B50"/>
    <mergeCell ref="C49:D50"/>
    <mergeCell ref="I49:J50"/>
    <mergeCell ref="K49:N50"/>
    <mergeCell ref="O43:S44"/>
    <mergeCell ref="BB43:BC43"/>
    <mergeCell ref="BD43:BE43"/>
    <mergeCell ref="BF43:BJ44"/>
    <mergeCell ref="BB44:BC44"/>
    <mergeCell ref="BD44:BE44"/>
    <mergeCell ref="B43:B44"/>
    <mergeCell ref="C43:D44"/>
    <mergeCell ref="I43:J44"/>
    <mergeCell ref="K43:N44"/>
    <mergeCell ref="O45:S46"/>
    <mergeCell ref="BB45:BC45"/>
    <mergeCell ref="BD45:BE45"/>
    <mergeCell ref="BF45:BJ46"/>
    <mergeCell ref="BB46:BC46"/>
    <mergeCell ref="BD46:BE46"/>
    <mergeCell ref="B45:B46"/>
    <mergeCell ref="C45:D46"/>
    <mergeCell ref="I45:J46"/>
    <mergeCell ref="K45:N46"/>
    <mergeCell ref="O39:S40"/>
    <mergeCell ref="BB39:BC39"/>
    <mergeCell ref="BD39:BE39"/>
    <mergeCell ref="BF39:BJ40"/>
    <mergeCell ref="BB40:BC40"/>
    <mergeCell ref="BD40:BE40"/>
    <mergeCell ref="B39:B40"/>
    <mergeCell ref="C39:D40"/>
    <mergeCell ref="I39:J40"/>
    <mergeCell ref="K39:N40"/>
    <mergeCell ref="O41:S42"/>
    <mergeCell ref="BB41:BC41"/>
    <mergeCell ref="BD41:BE41"/>
    <mergeCell ref="BF41:BJ42"/>
    <mergeCell ref="BB42:BC42"/>
    <mergeCell ref="BD42:BE42"/>
    <mergeCell ref="B41:B42"/>
    <mergeCell ref="C41:D42"/>
    <mergeCell ref="I41:J42"/>
    <mergeCell ref="K41:N42"/>
    <mergeCell ref="O35:S36"/>
    <mergeCell ref="BB35:BC35"/>
    <mergeCell ref="BD35:BE35"/>
    <mergeCell ref="BF35:BJ36"/>
    <mergeCell ref="BB36:BC36"/>
    <mergeCell ref="BD36:BE36"/>
    <mergeCell ref="B35:B36"/>
    <mergeCell ref="C35:D36"/>
    <mergeCell ref="I35:J36"/>
    <mergeCell ref="K35:N36"/>
    <mergeCell ref="O37:S38"/>
    <mergeCell ref="BB37:BC37"/>
    <mergeCell ref="BD37:BE37"/>
    <mergeCell ref="BF37:BJ38"/>
    <mergeCell ref="BB38:BC38"/>
    <mergeCell ref="BD38:BE38"/>
    <mergeCell ref="B37:B38"/>
    <mergeCell ref="C37:D38"/>
    <mergeCell ref="I37:J38"/>
    <mergeCell ref="K37:N38"/>
    <mergeCell ref="O31:S32"/>
    <mergeCell ref="BB31:BC31"/>
    <mergeCell ref="BD31:BE31"/>
    <mergeCell ref="BF31:BJ32"/>
    <mergeCell ref="BB32:BC32"/>
    <mergeCell ref="BD32:BE32"/>
    <mergeCell ref="B31:B32"/>
    <mergeCell ref="C31:D32"/>
    <mergeCell ref="I31:J32"/>
    <mergeCell ref="K31:N32"/>
    <mergeCell ref="O33:S34"/>
    <mergeCell ref="BB33:BC33"/>
    <mergeCell ref="BD33:BE33"/>
    <mergeCell ref="BF33:BJ34"/>
    <mergeCell ref="BB34:BC34"/>
    <mergeCell ref="BD34:BE34"/>
    <mergeCell ref="B33:B34"/>
    <mergeCell ref="C33:D34"/>
    <mergeCell ref="I33:J34"/>
    <mergeCell ref="K33:N34"/>
    <mergeCell ref="O27:S28"/>
    <mergeCell ref="BB27:BC27"/>
    <mergeCell ref="BD27:BE27"/>
    <mergeCell ref="BF27:BJ28"/>
    <mergeCell ref="BB28:BC28"/>
    <mergeCell ref="BD28:BE28"/>
    <mergeCell ref="B27:B28"/>
    <mergeCell ref="C27:D28"/>
    <mergeCell ref="I27:J28"/>
    <mergeCell ref="K27:N28"/>
    <mergeCell ref="O29:S30"/>
    <mergeCell ref="BB29:BC29"/>
    <mergeCell ref="BD29:BE29"/>
    <mergeCell ref="BF29:BJ30"/>
    <mergeCell ref="BB30:BC30"/>
    <mergeCell ref="BD30:BE30"/>
    <mergeCell ref="B29:B30"/>
    <mergeCell ref="C29:D30"/>
    <mergeCell ref="I29:J30"/>
    <mergeCell ref="K29:N30"/>
    <mergeCell ref="O23:S24"/>
    <mergeCell ref="BB23:BC23"/>
    <mergeCell ref="BD23:BE23"/>
    <mergeCell ref="BF23:BJ24"/>
    <mergeCell ref="BB24:BC24"/>
    <mergeCell ref="BD24:BE24"/>
    <mergeCell ref="B23:B24"/>
    <mergeCell ref="C23:D24"/>
    <mergeCell ref="I23:J24"/>
    <mergeCell ref="K23:N24"/>
    <mergeCell ref="O25:S26"/>
    <mergeCell ref="BB25:BC25"/>
    <mergeCell ref="BD25:BE25"/>
    <mergeCell ref="BF25:BJ26"/>
    <mergeCell ref="BB26:BC26"/>
    <mergeCell ref="BD26:BE26"/>
    <mergeCell ref="B25:B26"/>
    <mergeCell ref="C25:D26"/>
    <mergeCell ref="I25:J26"/>
    <mergeCell ref="K25:N26"/>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O21:S22"/>
    <mergeCell ref="BB21:BC21"/>
    <mergeCell ref="BD21:BE21"/>
    <mergeCell ref="BF21:BJ22"/>
    <mergeCell ref="BB22:BC22"/>
    <mergeCell ref="BD22:BE22"/>
    <mergeCell ref="B21:B22"/>
    <mergeCell ref="C21:D22"/>
    <mergeCell ref="I21:J22"/>
    <mergeCell ref="K21:N22"/>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110:Z110 AO110:BA110">
    <cfRule type="expression" dxfId="88" priority="208">
      <formula>OR(#REF!=$B97,#REF!=$B97)</formula>
    </cfRule>
  </conditionalFormatting>
  <conditionalFormatting sqref="Z100 W100:X100 W109:Z109 AO109:BA109 AO100:BA100">
    <cfRule type="expression" dxfId="87" priority="209">
      <formula>OR(#REF!=$B98,#REF!=$B98)</formula>
    </cfRule>
  </conditionalFormatting>
  <conditionalFormatting sqref="AM110:AN110">
    <cfRule type="expression" dxfId="86" priority="206">
      <formula>OR(#REF!=$B97,#REF!=$B97)</formula>
    </cfRule>
  </conditionalFormatting>
  <conditionalFormatting sqref="AM100:AN100 AM109:AN109">
    <cfRule type="expression" dxfId="85" priority="207">
      <formula>OR(#REF!=$B98,#REF!=$B98)</formula>
    </cfRule>
  </conditionalFormatting>
  <conditionalFormatting sqref="BB18:BE18">
    <cfRule type="expression" dxfId="84" priority="205">
      <formula>INDIRECT(ADDRESS(ROW(),COLUMN()))=TRUNC(INDIRECT(ADDRESS(ROW(),COLUMN())))</formula>
    </cfRule>
  </conditionalFormatting>
  <conditionalFormatting sqref="BB20:BE20">
    <cfRule type="expression" dxfId="83" priority="204">
      <formula>INDIRECT(ADDRESS(ROW(),COLUMN()))=TRUNC(INDIRECT(ADDRESS(ROW(),COLUMN())))</formula>
    </cfRule>
  </conditionalFormatting>
  <conditionalFormatting sqref="BB22:BE22">
    <cfRule type="expression" dxfId="82" priority="203">
      <formula>INDIRECT(ADDRESS(ROW(),COLUMN()))=TRUNC(INDIRECT(ADDRESS(ROW(),COLUMN())))</formula>
    </cfRule>
  </conditionalFormatting>
  <conditionalFormatting sqref="BB24:BE24">
    <cfRule type="expression" dxfId="81" priority="202">
      <formula>INDIRECT(ADDRESS(ROW(),COLUMN()))=TRUNC(INDIRECT(ADDRESS(ROW(),COLUMN())))</formula>
    </cfRule>
  </conditionalFormatting>
  <conditionalFormatting sqref="BB26:BE26">
    <cfRule type="expression" dxfId="80" priority="201">
      <formula>INDIRECT(ADDRESS(ROW(),COLUMN()))=TRUNC(INDIRECT(ADDRESS(ROW(),COLUMN())))</formula>
    </cfRule>
  </conditionalFormatting>
  <conditionalFormatting sqref="BB28:BE28">
    <cfRule type="expression" dxfId="79" priority="200">
      <formula>INDIRECT(ADDRESS(ROW(),COLUMN()))=TRUNC(INDIRECT(ADDRESS(ROW(),COLUMN())))</formula>
    </cfRule>
  </conditionalFormatting>
  <conditionalFormatting sqref="BB30:BE30">
    <cfRule type="expression" dxfId="78" priority="199">
      <formula>INDIRECT(ADDRESS(ROW(),COLUMN()))=TRUNC(INDIRECT(ADDRESS(ROW(),COLUMN())))</formula>
    </cfRule>
  </conditionalFormatting>
  <conditionalFormatting sqref="BB32:BE32">
    <cfRule type="expression" dxfId="77" priority="198">
      <formula>INDIRECT(ADDRESS(ROW(),COLUMN()))=TRUNC(INDIRECT(ADDRESS(ROW(),COLUMN())))</formula>
    </cfRule>
  </conditionalFormatting>
  <conditionalFormatting sqref="BB34:BE34">
    <cfRule type="expression" dxfId="76" priority="197">
      <formula>INDIRECT(ADDRESS(ROW(),COLUMN()))=TRUNC(INDIRECT(ADDRESS(ROW(),COLUMN())))</formula>
    </cfRule>
  </conditionalFormatting>
  <conditionalFormatting sqref="BB36:BE36">
    <cfRule type="expression" dxfId="75" priority="196">
      <formula>INDIRECT(ADDRESS(ROW(),COLUMN()))=TRUNC(INDIRECT(ADDRESS(ROW(),COLUMN())))</formula>
    </cfRule>
  </conditionalFormatting>
  <conditionalFormatting sqref="BB38:BE38">
    <cfRule type="expression" dxfId="74" priority="195">
      <formula>INDIRECT(ADDRESS(ROW(),COLUMN()))=TRUNC(INDIRECT(ADDRESS(ROW(),COLUMN())))</formula>
    </cfRule>
  </conditionalFormatting>
  <conditionalFormatting sqref="BB40:BE40">
    <cfRule type="expression" dxfId="73" priority="194">
      <formula>INDIRECT(ADDRESS(ROW(),COLUMN()))=TRUNC(INDIRECT(ADDRESS(ROW(),COLUMN())))</formula>
    </cfRule>
  </conditionalFormatting>
  <conditionalFormatting sqref="BB42:BE42">
    <cfRule type="expression" dxfId="72" priority="193">
      <formula>INDIRECT(ADDRESS(ROW(),COLUMN()))=TRUNC(INDIRECT(ADDRESS(ROW(),COLUMN())))</formula>
    </cfRule>
  </conditionalFormatting>
  <conditionalFormatting sqref="BB44:BE44">
    <cfRule type="expression" dxfId="71" priority="192">
      <formula>INDIRECT(ADDRESS(ROW(),COLUMN()))=TRUNC(INDIRECT(ADDRESS(ROW(),COLUMN())))</formula>
    </cfRule>
  </conditionalFormatting>
  <conditionalFormatting sqref="BB46:BE46">
    <cfRule type="expression" dxfId="70" priority="191">
      <formula>INDIRECT(ADDRESS(ROW(),COLUMN()))=TRUNC(INDIRECT(ADDRESS(ROW(),COLUMN())))</formula>
    </cfRule>
  </conditionalFormatting>
  <conditionalFormatting sqref="BB48:BE48">
    <cfRule type="expression" dxfId="69" priority="190">
      <formula>INDIRECT(ADDRESS(ROW(),COLUMN()))=TRUNC(INDIRECT(ADDRESS(ROW(),COLUMN())))</formula>
    </cfRule>
  </conditionalFormatting>
  <conditionalFormatting sqref="BB50:BE50">
    <cfRule type="expression" dxfId="68" priority="189">
      <formula>INDIRECT(ADDRESS(ROW(),COLUMN()))=TRUNC(INDIRECT(ADDRESS(ROW(),COLUMN())))</formula>
    </cfRule>
  </conditionalFormatting>
  <conditionalFormatting sqref="BB52:BE52">
    <cfRule type="expression" dxfId="67" priority="188">
      <formula>INDIRECT(ADDRESS(ROW(),COLUMN()))=TRUNC(INDIRECT(ADDRESS(ROW(),COLUMN())))</formula>
    </cfRule>
  </conditionalFormatting>
  <conditionalFormatting sqref="BB54:BE54">
    <cfRule type="expression" dxfId="66" priority="187">
      <formula>INDIRECT(ADDRESS(ROW(),COLUMN()))=TRUNC(INDIRECT(ADDRESS(ROW(),COLUMN())))</formula>
    </cfRule>
  </conditionalFormatting>
  <conditionalFormatting sqref="BB56:BE56">
    <cfRule type="expression" dxfId="65" priority="186">
      <formula>INDIRECT(ADDRESS(ROW(),COLUMN()))=TRUNC(INDIRECT(ADDRESS(ROW(),COLUMN())))</formula>
    </cfRule>
  </conditionalFormatting>
  <conditionalFormatting sqref="BB58:BE58">
    <cfRule type="expression" dxfId="64" priority="185">
      <formula>INDIRECT(ADDRESS(ROW(),COLUMN()))=TRUNC(INDIRECT(ADDRESS(ROW(),COLUMN())))</formula>
    </cfRule>
  </conditionalFormatting>
  <conditionalFormatting sqref="BB60:BE60">
    <cfRule type="expression" dxfId="63" priority="184">
      <formula>INDIRECT(ADDRESS(ROW(),COLUMN()))=TRUNC(INDIRECT(ADDRESS(ROW(),COLUMN())))</formula>
    </cfRule>
  </conditionalFormatting>
  <conditionalFormatting sqref="BB62:BE62">
    <cfRule type="expression" dxfId="62" priority="183">
      <formula>INDIRECT(ADDRESS(ROW(),COLUMN()))=TRUNC(INDIRECT(ADDRESS(ROW(),COLUMN())))</formula>
    </cfRule>
  </conditionalFormatting>
  <conditionalFormatting sqref="BB64:BE64">
    <cfRule type="expression" dxfId="61" priority="182">
      <formula>INDIRECT(ADDRESS(ROW(),COLUMN()))=TRUNC(INDIRECT(ADDRESS(ROW(),COLUMN())))</formula>
    </cfRule>
  </conditionalFormatting>
  <conditionalFormatting sqref="BB66:BE66">
    <cfRule type="expression" dxfId="60" priority="181">
      <formula>INDIRECT(ADDRESS(ROW(),COLUMN()))=TRUNC(INDIRECT(ADDRESS(ROW(),COLUMN())))</formula>
    </cfRule>
  </conditionalFormatting>
  <conditionalFormatting sqref="BB68:BE68">
    <cfRule type="expression" dxfId="59" priority="180">
      <formula>INDIRECT(ADDRESS(ROW(),COLUMN()))=TRUNC(INDIRECT(ADDRESS(ROW(),COLUMN())))</formula>
    </cfRule>
  </conditionalFormatting>
  <conditionalFormatting sqref="BB70:BE70">
    <cfRule type="expression" dxfId="58" priority="179">
      <formula>INDIRECT(ADDRESS(ROW(),COLUMN()))=TRUNC(INDIRECT(ADDRESS(ROW(),COLUMN())))</formula>
    </cfRule>
  </conditionalFormatting>
  <conditionalFormatting sqref="BB72:BE72">
    <cfRule type="expression" dxfId="57" priority="178">
      <formula>INDIRECT(ADDRESS(ROW(),COLUMN()))=TRUNC(INDIRECT(ADDRESS(ROW(),COLUMN())))</formula>
    </cfRule>
  </conditionalFormatting>
  <conditionalFormatting sqref="BB74:BE74">
    <cfRule type="expression" dxfId="56" priority="177">
      <formula>INDIRECT(ADDRESS(ROW(),COLUMN()))=TRUNC(INDIRECT(ADDRESS(ROW(),COLUMN())))</formula>
    </cfRule>
  </conditionalFormatting>
  <conditionalFormatting sqref="AC106:AN106 AG102:AN105">
    <cfRule type="expression" dxfId="55" priority="175">
      <formula>INDIRECT(ADDRESS(ROW(),COLUMN()))=TRUNC(INDIRECT(ADDRESS(ROW(),COLUMN())))</formula>
    </cfRule>
  </conditionalFormatting>
  <conditionalFormatting sqref="M102:X106">
    <cfRule type="expression" dxfId="54" priority="176">
      <formula>INDIRECT(ADDRESS(ROW(),COLUMN()))=TRUNC(INDIRECT(ADDRESS(ROW(),COLUMN())))</formula>
    </cfRule>
  </conditionalFormatting>
  <conditionalFormatting sqref="K111:N111">
    <cfRule type="expression" dxfId="53" priority="174">
      <formula>INDIRECT(ADDRESS(ROW(),COLUMN()))=TRUNC(INDIRECT(ADDRESS(ROW(),COLUMN())))</formula>
    </cfRule>
  </conditionalFormatting>
  <conditionalFormatting sqref="AA111:AD111">
    <cfRule type="expression" dxfId="52" priority="173">
      <formula>INDIRECT(ADDRESS(ROW(),COLUMN()))=TRUNC(INDIRECT(ADDRESS(ROW(),COLUMN())))</formula>
    </cfRule>
  </conditionalFormatting>
  <conditionalFormatting sqref="AC102:AF105">
    <cfRule type="expression" dxfId="51" priority="172">
      <formula>INDIRECT(ADDRESS(ROW(),COLUMN()))=TRUNC(INDIRECT(ADDRESS(ROW(),COLUMN())))</formula>
    </cfRule>
  </conditionalFormatting>
  <conditionalFormatting sqref="W18:BA18">
    <cfRule type="expression" dxfId="50" priority="170">
      <formula>INDIRECT(ADDRESS(ROW(),COLUMN()))=TRUNC(INDIRECT(ADDRESS(ROW(),COLUMN())))</formula>
    </cfRule>
  </conditionalFormatting>
  <conditionalFormatting sqref="W20:BA20">
    <cfRule type="expression" dxfId="49" priority="171">
      <formula>INDIRECT(ADDRESS(ROW(),COLUMN()))=TRUNC(INDIRECT(ADDRESS(ROW(),COLUMN())))</formula>
    </cfRule>
  </conditionalFormatting>
  <conditionalFormatting sqref="W22:BA22">
    <cfRule type="expression" dxfId="48" priority="169">
      <formula>INDIRECT(ADDRESS(ROW(),COLUMN()))=TRUNC(INDIRECT(ADDRESS(ROW(),COLUMN())))</formula>
    </cfRule>
  </conditionalFormatting>
  <conditionalFormatting sqref="W24:BA24">
    <cfRule type="expression" dxfId="47" priority="168">
      <formula>INDIRECT(ADDRESS(ROW(),COLUMN()))=TRUNC(INDIRECT(ADDRESS(ROW(),COLUMN())))</formula>
    </cfRule>
  </conditionalFormatting>
  <conditionalFormatting sqref="W26:BA26">
    <cfRule type="expression" dxfId="46" priority="167">
      <formula>INDIRECT(ADDRESS(ROW(),COLUMN()))=TRUNC(INDIRECT(ADDRESS(ROW(),COLUMN())))</formula>
    </cfRule>
  </conditionalFormatting>
  <conditionalFormatting sqref="W28:BA28">
    <cfRule type="expression" dxfId="45" priority="166">
      <formula>INDIRECT(ADDRESS(ROW(),COLUMN()))=TRUNC(INDIRECT(ADDRESS(ROW(),COLUMN())))</formula>
    </cfRule>
  </conditionalFormatting>
  <conditionalFormatting sqref="W30:BA30">
    <cfRule type="expression" dxfId="44" priority="165">
      <formula>INDIRECT(ADDRESS(ROW(),COLUMN()))=TRUNC(INDIRECT(ADDRESS(ROW(),COLUMN())))</formula>
    </cfRule>
  </conditionalFormatting>
  <conditionalFormatting sqref="W32:BA32">
    <cfRule type="expression" dxfId="43" priority="164">
      <formula>INDIRECT(ADDRESS(ROW(),COLUMN()))=TRUNC(INDIRECT(ADDRESS(ROW(),COLUMN())))</formula>
    </cfRule>
  </conditionalFormatting>
  <conditionalFormatting sqref="W34:BA34">
    <cfRule type="expression" dxfId="42" priority="163">
      <formula>INDIRECT(ADDRESS(ROW(),COLUMN()))=TRUNC(INDIRECT(ADDRESS(ROW(),COLUMN())))</formula>
    </cfRule>
  </conditionalFormatting>
  <conditionalFormatting sqref="W36:BA36">
    <cfRule type="expression" dxfId="41" priority="162">
      <formula>INDIRECT(ADDRESS(ROW(),COLUMN()))=TRUNC(INDIRECT(ADDRESS(ROW(),COLUMN())))</formula>
    </cfRule>
  </conditionalFormatting>
  <conditionalFormatting sqref="W38:BA38">
    <cfRule type="expression" dxfId="40" priority="161">
      <formula>INDIRECT(ADDRESS(ROW(),COLUMN()))=TRUNC(INDIRECT(ADDRESS(ROW(),COLUMN())))</formula>
    </cfRule>
  </conditionalFormatting>
  <conditionalFormatting sqref="W40:BA40">
    <cfRule type="expression" dxfId="39" priority="160">
      <formula>INDIRECT(ADDRESS(ROW(),COLUMN()))=TRUNC(INDIRECT(ADDRESS(ROW(),COLUMN())))</formula>
    </cfRule>
  </conditionalFormatting>
  <conditionalFormatting sqref="W42:BA42">
    <cfRule type="expression" dxfId="38" priority="159">
      <formula>INDIRECT(ADDRESS(ROW(),COLUMN()))=TRUNC(INDIRECT(ADDRESS(ROW(),COLUMN())))</formula>
    </cfRule>
  </conditionalFormatting>
  <conditionalFormatting sqref="W44:BA44">
    <cfRule type="expression" dxfId="37" priority="158">
      <formula>INDIRECT(ADDRESS(ROW(),COLUMN()))=TRUNC(INDIRECT(ADDRESS(ROW(),COLUMN())))</formula>
    </cfRule>
  </conditionalFormatting>
  <conditionalFormatting sqref="W46:BA46">
    <cfRule type="expression" dxfId="36" priority="157">
      <formula>INDIRECT(ADDRESS(ROW(),COLUMN()))=TRUNC(INDIRECT(ADDRESS(ROW(),COLUMN())))</formula>
    </cfRule>
  </conditionalFormatting>
  <conditionalFormatting sqref="W48:BA48">
    <cfRule type="expression" dxfId="35" priority="156">
      <formula>INDIRECT(ADDRESS(ROW(),COLUMN()))=TRUNC(INDIRECT(ADDRESS(ROW(),COLUMN())))</formula>
    </cfRule>
  </conditionalFormatting>
  <conditionalFormatting sqref="W50:BA50">
    <cfRule type="expression" dxfId="34" priority="155">
      <formula>INDIRECT(ADDRESS(ROW(),COLUMN()))=TRUNC(INDIRECT(ADDRESS(ROW(),COLUMN())))</formula>
    </cfRule>
  </conditionalFormatting>
  <conditionalFormatting sqref="W52:BA52">
    <cfRule type="expression" dxfId="33" priority="154">
      <formula>INDIRECT(ADDRESS(ROW(),COLUMN()))=TRUNC(INDIRECT(ADDRESS(ROW(),COLUMN())))</formula>
    </cfRule>
  </conditionalFormatting>
  <conditionalFormatting sqref="W54:BA54">
    <cfRule type="expression" dxfId="32" priority="153">
      <formula>INDIRECT(ADDRESS(ROW(),COLUMN()))=TRUNC(INDIRECT(ADDRESS(ROW(),COLUMN())))</formula>
    </cfRule>
  </conditionalFormatting>
  <conditionalFormatting sqref="W56:BA56">
    <cfRule type="expression" dxfId="31" priority="152">
      <formula>INDIRECT(ADDRESS(ROW(),COLUMN()))=TRUNC(INDIRECT(ADDRESS(ROW(),COLUMN())))</formula>
    </cfRule>
  </conditionalFormatting>
  <conditionalFormatting sqref="W58:BA58">
    <cfRule type="expression" dxfId="30" priority="151">
      <formula>INDIRECT(ADDRESS(ROW(),COLUMN()))=TRUNC(INDIRECT(ADDRESS(ROW(),COLUMN())))</formula>
    </cfRule>
  </conditionalFormatting>
  <conditionalFormatting sqref="W60:BA60">
    <cfRule type="expression" dxfId="29" priority="150">
      <formula>INDIRECT(ADDRESS(ROW(),COLUMN()))=TRUNC(INDIRECT(ADDRESS(ROW(),COLUMN())))</formula>
    </cfRule>
  </conditionalFormatting>
  <conditionalFormatting sqref="W62:BA62">
    <cfRule type="expression" dxfId="28" priority="149">
      <formula>INDIRECT(ADDRESS(ROW(),COLUMN()))=TRUNC(INDIRECT(ADDRESS(ROW(),COLUMN())))</formula>
    </cfRule>
  </conditionalFormatting>
  <conditionalFormatting sqref="W64:BA64">
    <cfRule type="expression" dxfId="27" priority="148">
      <formula>INDIRECT(ADDRESS(ROW(),COLUMN()))=TRUNC(INDIRECT(ADDRESS(ROW(),COLUMN())))</formula>
    </cfRule>
  </conditionalFormatting>
  <conditionalFormatting sqref="W66:BA66">
    <cfRule type="expression" dxfId="26" priority="147">
      <formula>INDIRECT(ADDRESS(ROW(),COLUMN()))=TRUNC(INDIRECT(ADDRESS(ROW(),COLUMN())))</formula>
    </cfRule>
  </conditionalFormatting>
  <conditionalFormatting sqref="W68:BA68">
    <cfRule type="expression" dxfId="25" priority="146">
      <formula>INDIRECT(ADDRESS(ROW(),COLUMN()))=TRUNC(INDIRECT(ADDRESS(ROW(),COLUMN())))</formula>
    </cfRule>
  </conditionalFormatting>
  <conditionalFormatting sqref="W70:BA70">
    <cfRule type="expression" dxfId="24" priority="145">
      <formula>INDIRECT(ADDRESS(ROW(),COLUMN()))=TRUNC(INDIRECT(ADDRESS(ROW(),COLUMN())))</formula>
    </cfRule>
  </conditionalFormatting>
  <conditionalFormatting sqref="W72:BA72">
    <cfRule type="expression" dxfId="23" priority="144">
      <formula>INDIRECT(ADDRESS(ROW(),COLUMN()))=TRUNC(INDIRECT(ADDRESS(ROW(),COLUMN())))</formula>
    </cfRule>
  </conditionalFormatting>
  <conditionalFormatting sqref="W74:BA74">
    <cfRule type="expression" dxfId="22" priority="143">
      <formula>INDIRECT(ADDRESS(ROW(),COLUMN()))=TRUNC(INDIRECT(ADDRESS(ROW(),COLUMN())))</formula>
    </cfRule>
  </conditionalFormatting>
  <conditionalFormatting sqref="W76:BA76">
    <cfRule type="expression" dxfId="21" priority="141">
      <formula>INDIRECT(ADDRESS(ROW(),COLUMN()))=TRUNC(INDIRECT(ADDRESS(ROW(),COLUMN())))</formula>
    </cfRule>
  </conditionalFormatting>
  <conditionalFormatting sqref="BB76:BE76">
    <cfRule type="expression" dxfId="20" priority="142">
      <formula>INDIRECT(ADDRESS(ROW(),COLUMN()))=TRUNC(INDIRECT(ADDRESS(ROW(),COLUMN())))</formula>
    </cfRule>
  </conditionalFormatting>
  <conditionalFormatting sqref="BB78:BE78">
    <cfRule type="expression" dxfId="19" priority="140">
      <formula>INDIRECT(ADDRESS(ROW(),COLUMN()))=TRUNC(INDIRECT(ADDRESS(ROW(),COLUMN())))</formula>
    </cfRule>
  </conditionalFormatting>
  <conditionalFormatting sqref="W78:BA78">
    <cfRule type="expression" dxfId="18" priority="139">
      <formula>INDIRECT(ADDRESS(ROW(),COLUMN()))=TRUNC(INDIRECT(ADDRESS(ROW(),COLUMN())))</formula>
    </cfRule>
  </conditionalFormatting>
  <conditionalFormatting sqref="BB80:BE80">
    <cfRule type="expression" dxfId="17" priority="138">
      <formula>INDIRECT(ADDRESS(ROW(),COLUMN()))=TRUNC(INDIRECT(ADDRESS(ROW(),COLUMN())))</formula>
    </cfRule>
  </conditionalFormatting>
  <conditionalFormatting sqref="W80:BA80">
    <cfRule type="expression" dxfId="16" priority="137">
      <formula>INDIRECT(ADDRESS(ROW(),COLUMN()))=TRUNC(INDIRECT(ADDRESS(ROW(),COLUMN())))</formula>
    </cfRule>
  </conditionalFormatting>
  <conditionalFormatting sqref="BB82:BE82">
    <cfRule type="expression" dxfId="15" priority="136">
      <formula>INDIRECT(ADDRESS(ROW(),COLUMN()))=TRUNC(INDIRECT(ADDRESS(ROW(),COLUMN())))</formula>
    </cfRule>
  </conditionalFormatting>
  <conditionalFormatting sqref="W82:BA82">
    <cfRule type="expression" dxfId="14" priority="135">
      <formula>INDIRECT(ADDRESS(ROW(),COLUMN()))=TRUNC(INDIRECT(ADDRESS(ROW(),COLUMN())))</formula>
    </cfRule>
  </conditionalFormatting>
  <conditionalFormatting sqref="BB84:BE84">
    <cfRule type="expression" dxfId="13" priority="134">
      <formula>INDIRECT(ADDRESS(ROW(),COLUMN()))=TRUNC(INDIRECT(ADDRESS(ROW(),COLUMN())))</formula>
    </cfRule>
  </conditionalFormatting>
  <conditionalFormatting sqref="W84:BA84">
    <cfRule type="expression" dxfId="12" priority="133">
      <formula>INDIRECT(ADDRESS(ROW(),COLUMN()))=TRUNC(INDIRECT(ADDRESS(ROW(),COLUMN())))</formula>
    </cfRule>
  </conditionalFormatting>
  <conditionalFormatting sqref="BB86:BE86">
    <cfRule type="expression" dxfId="11" priority="132">
      <formula>INDIRECT(ADDRESS(ROW(),COLUMN()))=TRUNC(INDIRECT(ADDRESS(ROW(),COLUMN())))</formula>
    </cfRule>
  </conditionalFormatting>
  <conditionalFormatting sqref="W86:BA86">
    <cfRule type="expression" dxfId="10" priority="131">
      <formula>INDIRECT(ADDRESS(ROW(),COLUMN()))=TRUNC(INDIRECT(ADDRESS(ROW(),COLUMN())))</formula>
    </cfRule>
  </conditionalFormatting>
  <conditionalFormatting sqref="BB88:BE88">
    <cfRule type="expression" dxfId="9" priority="130">
      <formula>INDIRECT(ADDRESS(ROW(),COLUMN()))=TRUNC(INDIRECT(ADDRESS(ROW(),COLUMN())))</formula>
    </cfRule>
  </conditionalFormatting>
  <conditionalFormatting sqref="W88:BA88">
    <cfRule type="expression" dxfId="8" priority="129">
      <formula>INDIRECT(ADDRESS(ROW(),COLUMN()))=TRUNC(INDIRECT(ADDRESS(ROW(),COLUMN())))</formula>
    </cfRule>
  </conditionalFormatting>
  <conditionalFormatting sqref="BB90:BE90">
    <cfRule type="expression" dxfId="7" priority="128">
      <formula>INDIRECT(ADDRESS(ROW(),COLUMN()))=TRUNC(INDIRECT(ADDRESS(ROW(),COLUMN())))</formula>
    </cfRule>
  </conditionalFormatting>
  <conditionalFormatting sqref="W90:BA90">
    <cfRule type="expression" dxfId="6" priority="127">
      <formula>INDIRECT(ADDRESS(ROW(),COLUMN()))=TRUNC(INDIRECT(ADDRESS(ROW(),COLUMN())))</formula>
    </cfRule>
  </conditionalFormatting>
  <conditionalFormatting sqref="BB92:BE92">
    <cfRule type="expression" dxfId="5" priority="126">
      <formula>INDIRECT(ADDRESS(ROW(),COLUMN()))=TRUNC(INDIRECT(ADDRESS(ROW(),COLUMN())))</formula>
    </cfRule>
  </conditionalFormatting>
  <conditionalFormatting sqref="W92:BA92">
    <cfRule type="expression" dxfId="4" priority="125">
      <formula>INDIRECT(ADDRESS(ROW(),COLUMN()))=TRUNC(INDIRECT(ADDRESS(ROW(),COLUMN())))</formula>
    </cfRule>
  </conditionalFormatting>
  <conditionalFormatting sqref="BB94:BE94">
    <cfRule type="expression" dxfId="3" priority="124">
      <formula>INDIRECT(ADDRESS(ROW(),COLUMN()))=TRUNC(INDIRECT(ADDRESS(ROW(),COLUMN())))</formula>
    </cfRule>
  </conditionalFormatting>
  <conditionalFormatting sqref="W94:BA94">
    <cfRule type="expression" dxfId="2" priority="123">
      <formula>INDIRECT(ADDRESS(ROW(),COLUMN()))=TRUNC(INDIRECT(ADDRESS(ROW(),COLUMN())))</formula>
    </cfRule>
  </conditionalFormatting>
  <conditionalFormatting sqref="BB96:BE96">
    <cfRule type="expression" dxfId="1" priority="2">
      <formula>INDIRECT(ADDRESS(ROW(),COLUMN()))=TRUNC(INDIRECT(ADDRESS(ROW(),COLUMN())))</formula>
    </cfRule>
  </conditionalFormatting>
  <conditionalFormatting sqref="W96:BA96">
    <cfRule type="expression" dxfId="0" priority="1">
      <formula>INDIRECT(ADDRESS(ROW(),COLUMN()))=TRUNC(INDIRECT(ADDRESS(ROW(),COLUMN())))</formula>
    </cfRule>
  </conditionalFormatting>
  <dataValidations count="10">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formula1>シフト記号表</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108:S108">
      <formula1>"週,暦月"</formula1>
    </dataValidation>
    <dataValidation allowBlank="1" showInputMessage="1" showErrorMessage="1" error="入力可能範囲　32～40" sqref="BE10"/>
    <dataValidation type="list" allowBlank="1" showInputMessage="1" sqref="I17:J96">
      <formula1>"A, B, C, D"</formula1>
    </dataValidation>
    <dataValidation type="list" errorStyle="warning" allowBlank="1" showInputMessage="1" error="リストにない場合のみ、入力してください。" sqref="K17:N96">
      <formula1>INDIRECT(C17)</formula1>
    </dataValidation>
    <dataValidation type="list" allowBlank="1" showInputMessage="1" sqref="C17:D96">
      <formula1>職種</formula1>
    </dataValidation>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rowBreaks count="1" manualBreakCount="1">
    <brk id="70" max="61"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tabSelected="1" topLeftCell="B1" zoomScale="76" zoomScaleNormal="100" workbookViewId="0">
      <selection activeCell="N55" sqref="N55"/>
    </sheetView>
  </sheetViews>
  <sheetFormatPr defaultColWidth="9" defaultRowHeight="26.5" x14ac:dyDescent="0.55000000000000004"/>
  <cols>
    <col min="1" max="1" width="1.58203125" style="84" customWidth="1"/>
    <col min="2" max="2" width="5.58203125" style="83" customWidth="1"/>
    <col min="3" max="3" width="10.58203125" style="83" customWidth="1"/>
    <col min="4" max="4" width="10.58203125" style="83" hidden="1" customWidth="1"/>
    <col min="5" max="5" width="3.33203125" style="83" bestFit="1" customWidth="1"/>
    <col min="6" max="6" width="15.58203125" style="84" customWidth="1"/>
    <col min="7" max="7" width="3.33203125" style="84" bestFit="1" customWidth="1"/>
    <col min="8" max="8" width="15.58203125" style="84" customWidth="1"/>
    <col min="9" max="9" width="3.33203125" style="84" bestFit="1" customWidth="1"/>
    <col min="10" max="10" width="15.58203125" style="83" customWidth="1"/>
    <col min="11" max="11" width="3.33203125" style="84" bestFit="1" customWidth="1"/>
    <col min="12" max="12" width="15.58203125" style="84" customWidth="1"/>
    <col min="13" max="13" width="3.33203125" style="84" customWidth="1"/>
    <col min="14" max="14" width="50.58203125" style="84" customWidth="1"/>
    <col min="15" max="16384" width="9" style="84"/>
  </cols>
  <sheetData>
    <row r="1" spans="2:14" x14ac:dyDescent="0.55000000000000004">
      <c r="B1" s="82" t="s">
        <v>32</v>
      </c>
    </row>
    <row r="2" spans="2:14" x14ac:dyDescent="0.55000000000000004">
      <c r="B2" s="85" t="s">
        <v>33</v>
      </c>
      <c r="F2" s="86"/>
      <c r="G2" s="87"/>
      <c r="H2" s="87"/>
      <c r="I2" s="87"/>
      <c r="J2" s="88"/>
      <c r="K2" s="87"/>
      <c r="L2" s="87"/>
    </row>
    <row r="3" spans="2:14" x14ac:dyDescent="0.55000000000000004">
      <c r="B3" s="86" t="s">
        <v>177</v>
      </c>
      <c r="F3" s="88" t="s">
        <v>178</v>
      </c>
      <c r="G3" s="87"/>
      <c r="H3" s="87"/>
      <c r="I3" s="87"/>
      <c r="J3" s="88"/>
      <c r="K3" s="87"/>
      <c r="L3" s="87"/>
    </row>
    <row r="4" spans="2:14" x14ac:dyDescent="0.55000000000000004">
      <c r="B4" s="85"/>
      <c r="F4" s="514" t="s">
        <v>34</v>
      </c>
      <c r="G4" s="514"/>
      <c r="H4" s="514"/>
      <c r="I4" s="514"/>
      <c r="J4" s="514"/>
      <c r="K4" s="514"/>
      <c r="L4" s="514"/>
      <c r="N4" s="514" t="s">
        <v>185</v>
      </c>
    </row>
    <row r="5" spans="2:14" x14ac:dyDescent="0.55000000000000004">
      <c r="B5" s="83" t="s">
        <v>20</v>
      </c>
      <c r="C5" s="83" t="s">
        <v>4</v>
      </c>
      <c r="F5" s="83" t="s">
        <v>186</v>
      </c>
      <c r="G5" s="83"/>
      <c r="H5" s="83" t="s">
        <v>187</v>
      </c>
      <c r="J5" s="83" t="s">
        <v>35</v>
      </c>
      <c r="L5" s="83" t="s">
        <v>34</v>
      </c>
      <c r="N5" s="514"/>
    </row>
    <row r="6" spans="2:14" x14ac:dyDescent="0.550000000000000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550000000000000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550000000000000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550000000000000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550000000000000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550000000000000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550000000000000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550000000000000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550000000000000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550000000000000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550000000000000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550000000000000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550000000000000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550000000000000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550000000000000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550000000000000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550000000000000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55000000000000004">
      <c r="B23" s="89">
        <v>18</v>
      </c>
      <c r="C23" s="90" t="s">
        <v>55</v>
      </c>
      <c r="D23" s="91" t="str">
        <f t="shared" si="0"/>
        <v>r</v>
      </c>
      <c r="E23" s="89" t="s">
        <v>16</v>
      </c>
      <c r="F23" s="97"/>
      <c r="G23" s="89" t="s">
        <v>17</v>
      </c>
      <c r="H23" s="97"/>
      <c r="I23" s="93" t="s">
        <v>37</v>
      </c>
      <c r="J23" s="97"/>
      <c r="K23" s="94" t="s">
        <v>2</v>
      </c>
      <c r="L23" s="90">
        <v>1</v>
      </c>
      <c r="N23" s="96"/>
    </row>
    <row r="24" spans="2:14" x14ac:dyDescent="0.55000000000000004">
      <c r="B24" s="89">
        <v>19</v>
      </c>
      <c r="C24" s="90" t="s">
        <v>56</v>
      </c>
      <c r="D24" s="91" t="str">
        <f t="shared" si="0"/>
        <v>s</v>
      </c>
      <c r="E24" s="89" t="s">
        <v>16</v>
      </c>
      <c r="F24" s="97"/>
      <c r="G24" s="89" t="s">
        <v>17</v>
      </c>
      <c r="H24" s="97"/>
      <c r="I24" s="93" t="s">
        <v>37</v>
      </c>
      <c r="J24" s="97"/>
      <c r="K24" s="94" t="s">
        <v>2</v>
      </c>
      <c r="L24" s="90">
        <v>2</v>
      </c>
      <c r="N24" s="96"/>
    </row>
    <row r="25" spans="2:14" x14ac:dyDescent="0.55000000000000004">
      <c r="B25" s="89">
        <v>20</v>
      </c>
      <c r="C25" s="90" t="s">
        <v>57</v>
      </c>
      <c r="D25" s="91" t="str">
        <f t="shared" si="0"/>
        <v>t</v>
      </c>
      <c r="E25" s="89" t="s">
        <v>16</v>
      </c>
      <c r="F25" s="97"/>
      <c r="G25" s="89" t="s">
        <v>17</v>
      </c>
      <c r="H25" s="97"/>
      <c r="I25" s="93" t="s">
        <v>37</v>
      </c>
      <c r="J25" s="97"/>
      <c r="K25" s="94" t="s">
        <v>2</v>
      </c>
      <c r="L25" s="90">
        <v>3</v>
      </c>
      <c r="N25" s="96"/>
    </row>
    <row r="26" spans="2:14" x14ac:dyDescent="0.55000000000000004">
      <c r="B26" s="89">
        <v>21</v>
      </c>
      <c r="C26" s="90" t="s">
        <v>58</v>
      </c>
      <c r="D26" s="91" t="str">
        <f t="shared" si="0"/>
        <v>u</v>
      </c>
      <c r="E26" s="89" t="s">
        <v>16</v>
      </c>
      <c r="F26" s="97"/>
      <c r="G26" s="89" t="s">
        <v>17</v>
      </c>
      <c r="H26" s="97"/>
      <c r="I26" s="93" t="s">
        <v>37</v>
      </c>
      <c r="J26" s="97"/>
      <c r="K26" s="94" t="s">
        <v>2</v>
      </c>
      <c r="L26" s="90">
        <v>4</v>
      </c>
      <c r="N26" s="96"/>
    </row>
    <row r="27" spans="2:14" x14ac:dyDescent="0.55000000000000004">
      <c r="B27" s="89">
        <v>22</v>
      </c>
      <c r="C27" s="90" t="s">
        <v>59</v>
      </c>
      <c r="D27" s="91" t="str">
        <f t="shared" si="0"/>
        <v>v</v>
      </c>
      <c r="E27" s="89" t="s">
        <v>16</v>
      </c>
      <c r="F27" s="97"/>
      <c r="G27" s="89" t="s">
        <v>17</v>
      </c>
      <c r="H27" s="97"/>
      <c r="I27" s="93" t="s">
        <v>37</v>
      </c>
      <c r="J27" s="97"/>
      <c r="K27" s="94" t="s">
        <v>2</v>
      </c>
      <c r="L27" s="90">
        <v>5</v>
      </c>
      <c r="N27" s="96"/>
    </row>
    <row r="28" spans="2:14" x14ac:dyDescent="0.55000000000000004">
      <c r="B28" s="89">
        <v>23</v>
      </c>
      <c r="C28" s="90" t="s">
        <v>60</v>
      </c>
      <c r="D28" s="91" t="str">
        <f t="shared" si="0"/>
        <v>w</v>
      </c>
      <c r="E28" s="89" t="s">
        <v>16</v>
      </c>
      <c r="F28" s="97"/>
      <c r="G28" s="89" t="s">
        <v>17</v>
      </c>
      <c r="H28" s="97"/>
      <c r="I28" s="93" t="s">
        <v>37</v>
      </c>
      <c r="J28" s="97"/>
      <c r="K28" s="94" t="s">
        <v>2</v>
      </c>
      <c r="L28" s="90">
        <v>6</v>
      </c>
      <c r="N28" s="96"/>
    </row>
    <row r="29" spans="2:14" x14ac:dyDescent="0.55000000000000004">
      <c r="B29" s="89">
        <v>24</v>
      </c>
      <c r="C29" s="90" t="s">
        <v>61</v>
      </c>
      <c r="D29" s="91" t="str">
        <f t="shared" si="0"/>
        <v>x</v>
      </c>
      <c r="E29" s="89" t="s">
        <v>16</v>
      </c>
      <c r="F29" s="97"/>
      <c r="G29" s="89" t="s">
        <v>17</v>
      </c>
      <c r="H29" s="97"/>
      <c r="I29" s="93" t="s">
        <v>37</v>
      </c>
      <c r="J29" s="97"/>
      <c r="K29" s="94" t="s">
        <v>2</v>
      </c>
      <c r="L29" s="90">
        <v>7</v>
      </c>
      <c r="N29" s="96"/>
    </row>
    <row r="30" spans="2:14" x14ac:dyDescent="0.55000000000000004">
      <c r="B30" s="89">
        <v>25</v>
      </c>
      <c r="C30" s="90" t="s">
        <v>62</v>
      </c>
      <c r="D30" s="91" t="str">
        <f t="shared" si="0"/>
        <v>y</v>
      </c>
      <c r="E30" s="89" t="s">
        <v>16</v>
      </c>
      <c r="F30" s="97"/>
      <c r="G30" s="89" t="s">
        <v>17</v>
      </c>
      <c r="H30" s="97"/>
      <c r="I30" s="93" t="s">
        <v>37</v>
      </c>
      <c r="J30" s="97"/>
      <c r="K30" s="94" t="s">
        <v>2</v>
      </c>
      <c r="L30" s="90">
        <v>8</v>
      </c>
      <c r="N30" s="96"/>
    </row>
    <row r="31" spans="2:14" x14ac:dyDescent="0.55000000000000004">
      <c r="B31" s="89">
        <v>26</v>
      </c>
      <c r="C31" s="90" t="s">
        <v>63</v>
      </c>
      <c r="D31" s="91" t="str">
        <f t="shared" si="0"/>
        <v>z</v>
      </c>
      <c r="E31" s="89" t="s">
        <v>16</v>
      </c>
      <c r="F31" s="97"/>
      <c r="G31" s="89" t="s">
        <v>17</v>
      </c>
      <c r="H31" s="97"/>
      <c r="I31" s="93" t="s">
        <v>37</v>
      </c>
      <c r="J31" s="97"/>
      <c r="K31" s="94" t="s">
        <v>2</v>
      </c>
      <c r="L31" s="90">
        <v>1</v>
      </c>
      <c r="N31" s="96"/>
    </row>
    <row r="32" spans="2:14" x14ac:dyDescent="0.55000000000000004">
      <c r="B32" s="89">
        <v>27</v>
      </c>
      <c r="C32" s="90" t="s">
        <v>61</v>
      </c>
      <c r="D32" s="91" t="str">
        <f t="shared" si="0"/>
        <v>x</v>
      </c>
      <c r="E32" s="89" t="s">
        <v>16</v>
      </c>
      <c r="F32" s="97"/>
      <c r="G32" s="89" t="s">
        <v>17</v>
      </c>
      <c r="H32" s="97"/>
      <c r="I32" s="93" t="s">
        <v>37</v>
      </c>
      <c r="J32" s="97"/>
      <c r="K32" s="94" t="s">
        <v>2</v>
      </c>
      <c r="L32" s="90">
        <v>2</v>
      </c>
      <c r="N32" s="96"/>
    </row>
    <row r="33" spans="2:14" x14ac:dyDescent="0.55000000000000004">
      <c r="B33" s="89">
        <v>28</v>
      </c>
      <c r="C33" s="90" t="s">
        <v>64</v>
      </c>
      <c r="D33" s="91" t="str">
        <f t="shared" si="0"/>
        <v>aa</v>
      </c>
      <c r="E33" s="89" t="s">
        <v>16</v>
      </c>
      <c r="F33" s="97"/>
      <c r="G33" s="89" t="s">
        <v>17</v>
      </c>
      <c r="H33" s="97"/>
      <c r="I33" s="93" t="s">
        <v>37</v>
      </c>
      <c r="J33" s="97"/>
      <c r="K33" s="94" t="s">
        <v>2</v>
      </c>
      <c r="L33" s="90">
        <v>3</v>
      </c>
      <c r="N33" s="96"/>
    </row>
    <row r="34" spans="2:14" x14ac:dyDescent="0.55000000000000004">
      <c r="B34" s="89">
        <v>29</v>
      </c>
      <c r="C34" s="90" t="s">
        <v>65</v>
      </c>
      <c r="D34" s="91" t="str">
        <f t="shared" si="0"/>
        <v>ab</v>
      </c>
      <c r="E34" s="89" t="s">
        <v>16</v>
      </c>
      <c r="F34" s="97"/>
      <c r="G34" s="89" t="s">
        <v>17</v>
      </c>
      <c r="H34" s="97"/>
      <c r="I34" s="93" t="s">
        <v>37</v>
      </c>
      <c r="J34" s="97"/>
      <c r="K34" s="94" t="s">
        <v>2</v>
      </c>
      <c r="L34" s="90">
        <v>4</v>
      </c>
      <c r="N34" s="96"/>
    </row>
    <row r="35" spans="2:14" x14ac:dyDescent="0.55000000000000004">
      <c r="B35" s="89">
        <v>30</v>
      </c>
      <c r="C35" s="90" t="s">
        <v>66</v>
      </c>
      <c r="D35" s="91" t="str">
        <f t="shared" si="0"/>
        <v>ac</v>
      </c>
      <c r="E35" s="89" t="s">
        <v>16</v>
      </c>
      <c r="F35" s="97"/>
      <c r="G35" s="89" t="s">
        <v>17</v>
      </c>
      <c r="H35" s="97"/>
      <c r="I35" s="93" t="s">
        <v>37</v>
      </c>
      <c r="J35" s="97"/>
      <c r="K35" s="94" t="s">
        <v>2</v>
      </c>
      <c r="L35" s="90">
        <v>5</v>
      </c>
      <c r="N35" s="96"/>
    </row>
    <row r="36" spans="2:14" x14ac:dyDescent="0.55000000000000004">
      <c r="B36" s="89">
        <v>31</v>
      </c>
      <c r="C36" s="90" t="s">
        <v>67</v>
      </c>
      <c r="D36" s="91" t="str">
        <f t="shared" si="0"/>
        <v>ad</v>
      </c>
      <c r="E36" s="89" t="s">
        <v>16</v>
      </c>
      <c r="F36" s="97"/>
      <c r="G36" s="89" t="s">
        <v>17</v>
      </c>
      <c r="H36" s="97"/>
      <c r="I36" s="93" t="s">
        <v>37</v>
      </c>
      <c r="J36" s="97"/>
      <c r="K36" s="94" t="s">
        <v>2</v>
      </c>
      <c r="L36" s="90">
        <v>6</v>
      </c>
      <c r="N36" s="96"/>
    </row>
    <row r="37" spans="2:14" x14ac:dyDescent="0.55000000000000004">
      <c r="B37" s="89">
        <v>32</v>
      </c>
      <c r="C37" s="90" t="s">
        <v>68</v>
      </c>
      <c r="D37" s="91" t="str">
        <f t="shared" si="0"/>
        <v>ae</v>
      </c>
      <c r="E37" s="89" t="s">
        <v>16</v>
      </c>
      <c r="F37" s="97"/>
      <c r="G37" s="89" t="s">
        <v>17</v>
      </c>
      <c r="H37" s="97"/>
      <c r="I37" s="93" t="s">
        <v>37</v>
      </c>
      <c r="J37" s="97"/>
      <c r="K37" s="94" t="s">
        <v>2</v>
      </c>
      <c r="L37" s="90">
        <v>7</v>
      </c>
      <c r="N37" s="96"/>
    </row>
    <row r="38" spans="2:14" x14ac:dyDescent="0.55000000000000004">
      <c r="B38" s="89">
        <v>33</v>
      </c>
      <c r="C38" s="90" t="s">
        <v>69</v>
      </c>
      <c r="D38" s="91" t="str">
        <f t="shared" si="0"/>
        <v>af</v>
      </c>
      <c r="E38" s="89" t="s">
        <v>16</v>
      </c>
      <c r="F38" s="97"/>
      <c r="G38" s="89" t="s">
        <v>17</v>
      </c>
      <c r="H38" s="97"/>
      <c r="I38" s="93" t="s">
        <v>37</v>
      </c>
      <c r="J38" s="97"/>
      <c r="K38" s="94" t="s">
        <v>2</v>
      </c>
      <c r="L38" s="90">
        <v>8</v>
      </c>
      <c r="N38" s="96"/>
    </row>
    <row r="39" spans="2:14" x14ac:dyDescent="0.550000000000000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550000000000000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550000000000000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550000000000000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55000000000000004">
      <c r="B43" s="89">
        <v>35</v>
      </c>
      <c r="C43" s="99" t="s">
        <v>36</v>
      </c>
      <c r="D43" s="91"/>
      <c r="E43" s="89" t="s">
        <v>16</v>
      </c>
      <c r="F43" s="92"/>
      <c r="G43" s="89" t="s">
        <v>17</v>
      </c>
      <c r="H43" s="92"/>
      <c r="I43" s="93" t="s">
        <v>37</v>
      </c>
      <c r="J43" s="92">
        <v>0</v>
      </c>
      <c r="K43" s="94" t="s">
        <v>2</v>
      </c>
      <c r="L43" s="95" t="str">
        <f t="shared" si="3"/>
        <v/>
      </c>
      <c r="N43" s="96"/>
    </row>
    <row r="44" spans="2:14" x14ac:dyDescent="0.550000000000000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550000000000000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55000000000000004">
      <c r="B46" s="89">
        <v>36</v>
      </c>
      <c r="C46" s="99" t="s">
        <v>36</v>
      </c>
      <c r="D46" s="91"/>
      <c r="E46" s="89" t="s">
        <v>16</v>
      </c>
      <c r="F46" s="92"/>
      <c r="G46" s="89" t="s">
        <v>17</v>
      </c>
      <c r="H46" s="92"/>
      <c r="I46" s="93" t="s">
        <v>37</v>
      </c>
      <c r="J46" s="92">
        <v>0</v>
      </c>
      <c r="K46" s="94" t="s">
        <v>2</v>
      </c>
      <c r="L46" s="95" t="str">
        <f t="shared" si="4"/>
        <v/>
      </c>
      <c r="N46" s="96"/>
    </row>
    <row r="47" spans="2:14" x14ac:dyDescent="0.550000000000000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55000000000000004">
      <c r="C49" s="85" t="s">
        <v>1291</v>
      </c>
      <c r="D49" s="85"/>
    </row>
    <row r="50" spans="3:4" x14ac:dyDescent="0.55000000000000004">
      <c r="C50" s="85" t="s">
        <v>1292</v>
      </c>
      <c r="D50" s="85"/>
    </row>
    <row r="51" spans="3:4" x14ac:dyDescent="0.55000000000000004">
      <c r="C51" s="85" t="s">
        <v>1294</v>
      </c>
      <c r="D51" s="85"/>
    </row>
    <row r="52" spans="3:4" x14ac:dyDescent="0.55000000000000004">
      <c r="C52" s="85" t="s">
        <v>1293</v>
      </c>
      <c r="D52" s="85"/>
    </row>
    <row r="53" spans="3:4" x14ac:dyDescent="0.55000000000000004">
      <c r="C53" s="85" t="s">
        <v>194</v>
      </c>
      <c r="D53" s="85"/>
    </row>
    <row r="54" spans="3:4" x14ac:dyDescent="0.55000000000000004">
      <c r="C54" s="85" t="s">
        <v>195</v>
      </c>
      <c r="D54" s="85"/>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topLeftCell="A31" workbookViewId="0">
      <selection activeCell="D29" sqref="D29"/>
    </sheetView>
  </sheetViews>
  <sheetFormatPr defaultColWidth="9" defaultRowHeight="18" x14ac:dyDescent="0.55000000000000004"/>
  <cols>
    <col min="1" max="1" width="1.33203125" style="20" customWidth="1"/>
    <col min="2" max="3" width="9" style="20"/>
    <col min="4" max="4" width="40.58203125" style="20" customWidth="1"/>
    <col min="5" max="16384" width="9" style="20"/>
  </cols>
  <sheetData>
    <row r="1" spans="2:11" x14ac:dyDescent="0.55000000000000004">
      <c r="B1" s="20" t="s">
        <v>91</v>
      </c>
      <c r="D1" s="45"/>
      <c r="E1" s="45"/>
      <c r="F1" s="45"/>
    </row>
    <row r="2" spans="2:11" s="47" customFormat="1" ht="20.25" customHeight="1" x14ac:dyDescent="0.55000000000000004">
      <c r="B2" s="46" t="s">
        <v>272</v>
      </c>
      <c r="C2" s="46"/>
      <c r="D2" s="45"/>
      <c r="E2" s="45"/>
      <c r="F2" s="45"/>
    </row>
    <row r="3" spans="2:11" s="47" customFormat="1" ht="20.25" customHeight="1" x14ac:dyDescent="0.55000000000000004">
      <c r="B3" s="46"/>
      <c r="C3" s="46"/>
      <c r="D3" s="45"/>
      <c r="E3" s="45"/>
      <c r="F3" s="45"/>
    </row>
    <row r="4" spans="2:11" s="52" customFormat="1" ht="20.25" customHeight="1" x14ac:dyDescent="0.55000000000000004">
      <c r="B4" s="79"/>
      <c r="C4" s="45" t="s">
        <v>179</v>
      </c>
      <c r="D4" s="45"/>
      <c r="F4" s="519" t="s">
        <v>180</v>
      </c>
      <c r="G4" s="519"/>
      <c r="H4" s="519"/>
      <c r="I4" s="519"/>
      <c r="J4" s="519"/>
      <c r="K4" s="519"/>
    </row>
    <row r="5" spans="2:11" s="52" customFormat="1" ht="20.25" customHeight="1" x14ac:dyDescent="0.55000000000000004">
      <c r="B5" s="80"/>
      <c r="C5" s="45" t="s">
        <v>181</v>
      </c>
      <c r="D5" s="45"/>
      <c r="F5" s="519"/>
      <c r="G5" s="519"/>
      <c r="H5" s="519"/>
      <c r="I5" s="519"/>
      <c r="J5" s="519"/>
      <c r="K5" s="519"/>
    </row>
    <row r="6" spans="2:11" s="47" customFormat="1" ht="20.25" customHeight="1" x14ac:dyDescent="0.55000000000000004">
      <c r="B6" s="49" t="s">
        <v>174</v>
      </c>
      <c r="C6" s="45"/>
      <c r="D6" s="45"/>
      <c r="E6" s="48"/>
      <c r="F6" s="50"/>
    </row>
    <row r="7" spans="2:11" s="47" customFormat="1" ht="20.25" customHeight="1" x14ac:dyDescent="0.55000000000000004">
      <c r="B7" s="46"/>
      <c r="C7" s="46"/>
      <c r="D7" s="45"/>
      <c r="E7" s="48"/>
      <c r="F7" s="50"/>
    </row>
    <row r="8" spans="2:11" s="47" customFormat="1" ht="20.25" customHeight="1" x14ac:dyDescent="0.55000000000000004">
      <c r="B8" s="45" t="s">
        <v>92</v>
      </c>
      <c r="C8" s="46"/>
      <c r="D8" s="45"/>
      <c r="E8" s="48"/>
      <c r="F8" s="50"/>
    </row>
    <row r="9" spans="2:11" s="47" customFormat="1" ht="20.25" customHeight="1" x14ac:dyDescent="0.55000000000000004">
      <c r="B9" s="46"/>
      <c r="C9" s="46"/>
      <c r="D9" s="45"/>
      <c r="E9" s="45"/>
      <c r="F9" s="45"/>
    </row>
    <row r="10" spans="2:11" s="47" customFormat="1" ht="20.25" customHeight="1" x14ac:dyDescent="0.55000000000000004">
      <c r="B10" s="45" t="s">
        <v>212</v>
      </c>
      <c r="C10" s="46"/>
      <c r="D10" s="45"/>
      <c r="E10" s="45"/>
      <c r="F10" s="45"/>
    </row>
    <row r="11" spans="2:11" s="47" customFormat="1" ht="20.25" customHeight="1" x14ac:dyDescent="0.55000000000000004">
      <c r="B11" s="45"/>
      <c r="C11" s="46"/>
      <c r="D11" s="45"/>
    </row>
    <row r="12" spans="2:11" s="47" customFormat="1" ht="20.25" customHeight="1" x14ac:dyDescent="0.55000000000000004">
      <c r="B12" s="45" t="s">
        <v>221</v>
      </c>
      <c r="C12" s="46"/>
      <c r="D12" s="45"/>
    </row>
    <row r="13" spans="2:11" s="47" customFormat="1" ht="20.25" customHeight="1" x14ac:dyDescent="0.55000000000000004">
      <c r="B13" s="45"/>
      <c r="C13" s="46"/>
      <c r="D13" s="45"/>
    </row>
    <row r="14" spans="2:11" s="47" customFormat="1" ht="20.25" customHeight="1" x14ac:dyDescent="0.55000000000000004">
      <c r="B14" s="45" t="s">
        <v>213</v>
      </c>
      <c r="C14" s="46"/>
      <c r="D14" s="45"/>
    </row>
    <row r="15" spans="2:11" s="47" customFormat="1" ht="20.25" customHeight="1" x14ac:dyDescent="0.55000000000000004">
      <c r="B15" s="45"/>
      <c r="C15" s="46"/>
      <c r="D15" s="45"/>
    </row>
    <row r="16" spans="2:11" s="47" customFormat="1" ht="20.25" customHeight="1" x14ac:dyDescent="0.55000000000000004">
      <c r="B16" s="45" t="s">
        <v>253</v>
      </c>
      <c r="C16" s="46"/>
      <c r="D16" s="45"/>
    </row>
    <row r="17" spans="2:25" s="47" customFormat="1" ht="20.25" customHeight="1" x14ac:dyDescent="0.55000000000000004">
      <c r="B17" s="45" t="s">
        <v>252</v>
      </c>
      <c r="C17" s="46"/>
      <c r="D17" s="45"/>
    </row>
    <row r="18" spans="2:25" s="47" customFormat="1" ht="20.25" customHeight="1" x14ac:dyDescent="0.55000000000000004">
      <c r="B18" s="45"/>
      <c r="C18" s="46"/>
      <c r="D18" s="45"/>
    </row>
    <row r="19" spans="2:25" s="47" customFormat="1" ht="17.25" customHeight="1" x14ac:dyDescent="0.55000000000000004">
      <c r="B19" s="45" t="s">
        <v>254</v>
      </c>
      <c r="C19" s="45"/>
      <c r="D19" s="45"/>
    </row>
    <row r="20" spans="2:25" s="47" customFormat="1" ht="17.25" customHeight="1" x14ac:dyDescent="0.55000000000000004">
      <c r="B20" s="45" t="s">
        <v>265</v>
      </c>
      <c r="C20" s="45"/>
      <c r="D20" s="45"/>
    </row>
    <row r="21" spans="2:25" s="47" customFormat="1" ht="17.25" customHeight="1" x14ac:dyDescent="0.55000000000000004">
      <c r="B21" s="45"/>
      <c r="C21" s="45"/>
      <c r="D21" s="45"/>
    </row>
    <row r="22" spans="2:25" s="47" customFormat="1" ht="17.25" customHeight="1" x14ac:dyDescent="0.55000000000000004">
      <c r="B22" s="45"/>
      <c r="C22" s="22" t="s">
        <v>20</v>
      </c>
      <c r="D22" s="22" t="s">
        <v>3</v>
      </c>
    </row>
    <row r="23" spans="2:25" s="47" customFormat="1" ht="17.25" customHeight="1" x14ac:dyDescent="0.55000000000000004">
      <c r="B23" s="45"/>
      <c r="C23" s="22">
        <v>1</v>
      </c>
      <c r="D23" s="51" t="s">
        <v>70</v>
      </c>
    </row>
    <row r="24" spans="2:25" s="47" customFormat="1" ht="17.25" customHeight="1" x14ac:dyDescent="0.55000000000000004">
      <c r="B24" s="45"/>
      <c r="C24" s="22">
        <v>2</v>
      </c>
      <c r="D24" s="51" t="s">
        <v>101</v>
      </c>
    </row>
    <row r="25" spans="2:25" s="47" customFormat="1" ht="17.25" customHeight="1" x14ac:dyDescent="0.55000000000000004">
      <c r="B25" s="45"/>
      <c r="C25" s="22">
        <v>3</v>
      </c>
      <c r="D25" s="51" t="s">
        <v>102</v>
      </c>
    </row>
    <row r="26" spans="2:25" s="47" customFormat="1" ht="17.25" customHeight="1" x14ac:dyDescent="0.55000000000000004">
      <c r="B26" s="45"/>
      <c r="C26" s="22">
        <v>4</v>
      </c>
      <c r="D26" s="51" t="s">
        <v>103</v>
      </c>
    </row>
    <row r="27" spans="2:25" s="47" customFormat="1" ht="17.25" customHeight="1" x14ac:dyDescent="0.55000000000000004">
      <c r="B27" s="45"/>
      <c r="C27" s="22">
        <v>5</v>
      </c>
      <c r="D27" s="51" t="s">
        <v>104</v>
      </c>
    </row>
    <row r="28" spans="2:25" s="47" customFormat="1" ht="17.25" customHeight="1" x14ac:dyDescent="0.55000000000000004">
      <c r="B28" s="45"/>
      <c r="C28" s="22">
        <v>6</v>
      </c>
      <c r="D28" s="51" t="s">
        <v>274</v>
      </c>
    </row>
    <row r="29" spans="2:25" s="47" customFormat="1" ht="17.25" customHeight="1" x14ac:dyDescent="0.55000000000000004">
      <c r="B29" s="45"/>
      <c r="C29" s="48"/>
      <c r="D29" s="50"/>
    </row>
    <row r="30" spans="2:25" s="47" customFormat="1" ht="17.25" customHeight="1" x14ac:dyDescent="0.55000000000000004">
      <c r="B30" s="45" t="s">
        <v>255</v>
      </c>
      <c r="C30" s="45"/>
      <c r="D30" s="45"/>
      <c r="E30" s="52"/>
      <c r="F30" s="52"/>
    </row>
    <row r="31" spans="2:25" s="47" customFormat="1" ht="17.25" customHeight="1" x14ac:dyDescent="0.55000000000000004">
      <c r="B31" s="45" t="s">
        <v>93</v>
      </c>
      <c r="C31" s="45"/>
      <c r="D31" s="45"/>
      <c r="E31" s="52"/>
      <c r="F31" s="52"/>
    </row>
    <row r="32" spans="2:25" s="47" customFormat="1" ht="17.25" customHeight="1" x14ac:dyDescent="0.550000000000000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550000000000000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550000000000000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550000000000000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550000000000000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550000000000000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550000000000000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550000000000000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550000000000000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550000000000000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550000000000000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55000000000000004">
      <c r="B43" s="45" t="s">
        <v>256</v>
      </c>
      <c r="C43" s="45"/>
      <c r="D43" s="45"/>
    </row>
    <row r="44" spans="2:51" s="47" customFormat="1" ht="17.25" customHeight="1" x14ac:dyDescent="0.55000000000000004">
      <c r="B44" s="45" t="s">
        <v>169</v>
      </c>
      <c r="C44" s="45"/>
      <c r="D44" s="45"/>
      <c r="AH44" s="21"/>
      <c r="AI44" s="21"/>
      <c r="AJ44" s="21"/>
      <c r="AK44" s="21"/>
      <c r="AL44" s="21"/>
      <c r="AM44" s="21"/>
      <c r="AN44" s="21"/>
      <c r="AO44" s="21"/>
      <c r="AP44" s="21"/>
      <c r="AQ44" s="21"/>
      <c r="AR44" s="21"/>
      <c r="AS44" s="21"/>
    </row>
    <row r="45" spans="2:51" s="47" customFormat="1" ht="17.25" customHeight="1" x14ac:dyDescent="0.550000000000000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55000000000000004">
      <c r="F46" s="21"/>
    </row>
    <row r="47" spans="2:51" s="47" customFormat="1" ht="17.25" customHeight="1" x14ac:dyDescent="0.55000000000000004">
      <c r="B47" s="45" t="s">
        <v>257</v>
      </c>
      <c r="C47" s="45"/>
    </row>
    <row r="48" spans="2:51" s="47" customFormat="1" ht="17.25" customHeight="1" x14ac:dyDescent="0.55000000000000004">
      <c r="B48" s="45"/>
      <c r="C48" s="45"/>
    </row>
    <row r="49" spans="2:54" s="47" customFormat="1" ht="17.25" customHeight="1" x14ac:dyDescent="0.55000000000000004">
      <c r="B49" s="45" t="s">
        <v>258</v>
      </c>
      <c r="C49" s="45"/>
    </row>
    <row r="50" spans="2:54" s="47" customFormat="1" ht="17.25" customHeight="1" x14ac:dyDescent="0.55000000000000004">
      <c r="B50" s="45" t="s">
        <v>215</v>
      </c>
      <c r="C50" s="45"/>
    </row>
    <row r="51" spans="2:54" s="47" customFormat="1" ht="17.25" customHeight="1" x14ac:dyDescent="0.55000000000000004">
      <c r="B51" s="45"/>
      <c r="C51" s="45"/>
    </row>
    <row r="52" spans="2:54" s="47" customFormat="1" ht="17.25" customHeight="1" x14ac:dyDescent="0.55000000000000004">
      <c r="B52" s="45" t="s">
        <v>259</v>
      </c>
      <c r="C52" s="45"/>
    </row>
    <row r="53" spans="2:54" s="47" customFormat="1" ht="17.25" customHeight="1" x14ac:dyDescent="0.55000000000000004">
      <c r="B53" s="45" t="s">
        <v>98</v>
      </c>
      <c r="C53" s="45"/>
    </row>
    <row r="54" spans="2:54" s="47" customFormat="1" ht="17.25" customHeight="1" x14ac:dyDescent="0.55000000000000004">
      <c r="B54" s="45"/>
      <c r="C54" s="45"/>
    </row>
    <row r="55" spans="2:54" s="47" customFormat="1" ht="17.25" customHeight="1" x14ac:dyDescent="0.55000000000000004">
      <c r="B55" s="45" t="s">
        <v>260</v>
      </c>
      <c r="C55" s="45"/>
      <c r="D55" s="45"/>
    </row>
    <row r="56" spans="2:54" s="47" customFormat="1" ht="17.25" customHeight="1" x14ac:dyDescent="0.55000000000000004">
      <c r="B56" s="45"/>
      <c r="C56" s="45"/>
      <c r="D56" s="45"/>
    </row>
    <row r="57" spans="2:54" s="47" customFormat="1" ht="17.25" customHeight="1" x14ac:dyDescent="0.55000000000000004">
      <c r="B57" s="52" t="s">
        <v>261</v>
      </c>
      <c r="C57" s="52"/>
      <c r="D57" s="45"/>
    </row>
    <row r="58" spans="2:54" s="47" customFormat="1" ht="17.25" customHeight="1" x14ac:dyDescent="0.55000000000000004">
      <c r="B58" s="52" t="s">
        <v>99</v>
      </c>
      <c r="C58" s="52"/>
      <c r="D58" s="45"/>
    </row>
    <row r="59" spans="2:54" s="47" customFormat="1" ht="17.25" customHeight="1" x14ac:dyDescent="0.55000000000000004">
      <c r="B59" s="52" t="s">
        <v>216</v>
      </c>
    </row>
    <row r="60" spans="2:54" s="47" customFormat="1" ht="17.25" customHeight="1" x14ac:dyDescent="0.55000000000000004">
      <c r="B60" s="52"/>
    </row>
    <row r="61" spans="2:54" s="47" customFormat="1" ht="17.25" customHeight="1" x14ac:dyDescent="0.55000000000000004">
      <c r="B61" s="52" t="s">
        <v>262</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550000000000000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55000000000000004">
      <c r="B63" s="198" t="s">
        <v>218</v>
      </c>
    </row>
    <row r="64" spans="2:54" ht="18.75" customHeight="1" x14ac:dyDescent="0.55000000000000004">
      <c r="B64" s="197" t="s">
        <v>219</v>
      </c>
    </row>
    <row r="65" spans="2:2" ht="18.75" customHeight="1" x14ac:dyDescent="0.55000000000000004">
      <c r="B65" s="198" t="s">
        <v>220</v>
      </c>
    </row>
    <row r="66" spans="2:2" ht="18.75" customHeight="1" x14ac:dyDescent="0.55000000000000004">
      <c r="B66" s="197" t="s">
        <v>266</v>
      </c>
    </row>
    <row r="67" spans="2:2" ht="18.75" customHeight="1" x14ac:dyDescent="0.55000000000000004">
      <c r="B67" s="197" t="s">
        <v>267</v>
      </c>
    </row>
    <row r="68" spans="2:2" ht="18.75" customHeight="1" x14ac:dyDescent="0.55000000000000004">
      <c r="B68" s="197" t="s">
        <v>268</v>
      </c>
    </row>
    <row r="69" spans="2:2" ht="18.75" customHeight="1" x14ac:dyDescent="0.55000000000000004"/>
    <row r="70" spans="2:2" ht="18.75" customHeight="1" x14ac:dyDescent="0.55000000000000004"/>
    <row r="71" spans="2:2" ht="18.75" customHeight="1" x14ac:dyDescent="0.55000000000000004"/>
    <row r="72" spans="2:2" ht="18.75" customHeight="1" x14ac:dyDescent="0.55000000000000004"/>
    <row r="73" spans="2:2" ht="18.75" customHeight="1" x14ac:dyDescent="0.55000000000000004"/>
    <row r="74" spans="2:2" ht="18.75" customHeight="1" x14ac:dyDescent="0.55000000000000004"/>
    <row r="75" spans="2:2" ht="18.75" customHeight="1" x14ac:dyDescent="0.55000000000000004"/>
    <row r="76" spans="2:2" ht="18.75" customHeight="1" x14ac:dyDescent="0.55000000000000004"/>
    <row r="77" spans="2:2" ht="18.75" customHeight="1" x14ac:dyDescent="0.55000000000000004"/>
    <row r="78" spans="2:2" ht="18.75" customHeight="1" x14ac:dyDescent="0.55000000000000004"/>
    <row r="79" spans="2:2" ht="18.75" customHeight="1" x14ac:dyDescent="0.55000000000000004"/>
    <row r="80" spans="2:2"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3"/>
  <sheetViews>
    <sheetView topLeftCell="G8" workbookViewId="0">
      <selection activeCell="H22" sqref="H22:H23"/>
    </sheetView>
  </sheetViews>
  <sheetFormatPr defaultColWidth="9" defaultRowHeight="18" x14ac:dyDescent="0.55000000000000004"/>
  <cols>
    <col min="1" max="1" width="1.83203125" style="20" customWidth="1"/>
    <col min="2" max="2" width="11.5" style="20" customWidth="1"/>
    <col min="3" max="12" width="40.58203125" style="20" customWidth="1"/>
    <col min="13" max="16384" width="9" style="20"/>
  </cols>
  <sheetData>
    <row r="1" spans="2:4" x14ac:dyDescent="0.55000000000000004">
      <c r="B1" s="21" t="s">
        <v>83</v>
      </c>
      <c r="C1" s="21"/>
      <c r="D1" s="21"/>
    </row>
    <row r="2" spans="2:4" x14ac:dyDescent="0.55000000000000004">
      <c r="B2" s="21"/>
      <c r="C2" s="21"/>
      <c r="D2" s="21"/>
    </row>
    <row r="3" spans="2:4" x14ac:dyDescent="0.55000000000000004">
      <c r="B3" s="22" t="s">
        <v>84</v>
      </c>
      <c r="C3" s="22" t="s">
        <v>85</v>
      </c>
      <c r="D3" s="21"/>
    </row>
    <row r="4" spans="2:4" x14ac:dyDescent="0.55000000000000004">
      <c r="B4" s="76">
        <v>1</v>
      </c>
      <c r="C4" s="77" t="s">
        <v>273</v>
      </c>
      <c r="D4" s="21"/>
    </row>
    <row r="5" spans="2:4" x14ac:dyDescent="0.55000000000000004">
      <c r="B5" s="76">
        <v>2</v>
      </c>
      <c r="C5" s="77" t="s">
        <v>106</v>
      </c>
      <c r="D5" s="21"/>
    </row>
    <row r="6" spans="2:4" x14ac:dyDescent="0.55000000000000004">
      <c r="B6" s="76">
        <v>3</v>
      </c>
      <c r="C6" s="77" t="s">
        <v>106</v>
      </c>
      <c r="D6" s="21"/>
    </row>
    <row r="7" spans="2:4" x14ac:dyDescent="0.55000000000000004">
      <c r="B7" s="76">
        <v>4</v>
      </c>
      <c r="C7" s="77" t="s">
        <v>106</v>
      </c>
      <c r="D7" s="21"/>
    </row>
    <row r="8" spans="2:4" x14ac:dyDescent="0.55000000000000004">
      <c r="B8" s="76">
        <v>5</v>
      </c>
      <c r="C8" s="77" t="s">
        <v>106</v>
      </c>
      <c r="D8" s="21"/>
    </row>
    <row r="9" spans="2:4" x14ac:dyDescent="0.55000000000000004">
      <c r="B9" s="76">
        <v>6</v>
      </c>
      <c r="C9" s="77" t="s">
        <v>106</v>
      </c>
    </row>
    <row r="10" spans="2:4" x14ac:dyDescent="0.55000000000000004">
      <c r="B10" s="76">
        <v>7</v>
      </c>
      <c r="C10" s="77" t="s">
        <v>106</v>
      </c>
      <c r="D10" s="21"/>
    </row>
    <row r="11" spans="2:4" x14ac:dyDescent="0.55000000000000004">
      <c r="B11" s="76">
        <v>8</v>
      </c>
      <c r="C11" s="77" t="s">
        <v>106</v>
      </c>
      <c r="D11" s="21"/>
    </row>
    <row r="12" spans="2:4" x14ac:dyDescent="0.55000000000000004">
      <c r="B12" s="76">
        <v>9</v>
      </c>
      <c r="C12" s="77" t="s">
        <v>106</v>
      </c>
      <c r="D12" s="21"/>
    </row>
    <row r="13" spans="2:4" x14ac:dyDescent="0.55000000000000004">
      <c r="B13" s="76">
        <v>10</v>
      </c>
      <c r="C13" s="77" t="s">
        <v>106</v>
      </c>
      <c r="D13" s="21"/>
    </row>
    <row r="14" spans="2:4" x14ac:dyDescent="0.55000000000000004">
      <c r="B14" s="81">
        <v>11</v>
      </c>
      <c r="C14" s="77" t="s">
        <v>106</v>
      </c>
      <c r="D14" s="21"/>
    </row>
    <row r="15" spans="2:4" x14ac:dyDescent="0.55000000000000004">
      <c r="B15" s="81">
        <v>12</v>
      </c>
      <c r="C15" s="77" t="s">
        <v>211</v>
      </c>
      <c r="D15" s="21"/>
    </row>
    <row r="16" spans="2:4" x14ac:dyDescent="0.55000000000000004">
      <c r="B16" s="81">
        <v>13</v>
      </c>
      <c r="C16" s="77" t="s">
        <v>211</v>
      </c>
      <c r="D16" s="21"/>
    </row>
    <row r="17" spans="2:12" x14ac:dyDescent="0.55000000000000004">
      <c r="B17" s="81">
        <v>14</v>
      </c>
      <c r="C17" s="77" t="s">
        <v>211</v>
      </c>
      <c r="D17" s="21"/>
    </row>
    <row r="19" spans="2:12" x14ac:dyDescent="0.55000000000000004">
      <c r="B19" s="21" t="s">
        <v>86</v>
      </c>
    </row>
    <row r="20" spans="2:12" ht="18.5" thickBot="1" x14ac:dyDescent="0.6"/>
    <row r="21" spans="2:12" ht="20.5" thickBot="1" x14ac:dyDescent="0.6">
      <c r="B21" s="23" t="s">
        <v>72</v>
      </c>
      <c r="C21" s="24" t="s">
        <v>70</v>
      </c>
      <c r="D21" s="25" t="s">
        <v>101</v>
      </c>
      <c r="E21" s="25" t="s">
        <v>102</v>
      </c>
      <c r="F21" s="25" t="s">
        <v>103</v>
      </c>
      <c r="G21" s="25" t="s">
        <v>104</v>
      </c>
      <c r="H21" s="60" t="s">
        <v>274</v>
      </c>
      <c r="I21" s="60" t="s">
        <v>106</v>
      </c>
      <c r="J21" s="60" t="s">
        <v>106</v>
      </c>
      <c r="K21" s="60" t="s">
        <v>211</v>
      </c>
      <c r="L21" s="61" t="s">
        <v>211</v>
      </c>
    </row>
    <row r="22" spans="2:12" ht="20" x14ac:dyDescent="0.55000000000000004">
      <c r="B22" s="520" t="s">
        <v>73</v>
      </c>
      <c r="C22" s="26" t="s">
        <v>90</v>
      </c>
      <c r="D22" s="27" t="s">
        <v>105</v>
      </c>
      <c r="E22" s="27" t="s">
        <v>107</v>
      </c>
      <c r="F22" s="27" t="s">
        <v>19</v>
      </c>
      <c r="G22" s="27" t="s">
        <v>109</v>
      </c>
      <c r="H22" s="62" t="s">
        <v>274</v>
      </c>
      <c r="I22" s="28" t="s">
        <v>106</v>
      </c>
      <c r="J22" s="28" t="s">
        <v>106</v>
      </c>
      <c r="K22" s="62"/>
      <c r="L22" s="63"/>
    </row>
    <row r="23" spans="2:12" ht="20" x14ac:dyDescent="0.55000000000000004">
      <c r="B23" s="521"/>
      <c r="C23" s="28" t="s">
        <v>90</v>
      </c>
      <c r="D23" s="28" t="s">
        <v>90</v>
      </c>
      <c r="E23" s="28" t="s">
        <v>108</v>
      </c>
      <c r="F23" s="28" t="s">
        <v>106</v>
      </c>
      <c r="G23" s="28" t="s">
        <v>110</v>
      </c>
      <c r="H23" s="28" t="s">
        <v>1290</v>
      </c>
      <c r="I23" s="28" t="s">
        <v>106</v>
      </c>
      <c r="J23" s="28" t="s">
        <v>211</v>
      </c>
      <c r="K23" s="64"/>
      <c r="L23" s="65"/>
    </row>
    <row r="24" spans="2:12" ht="20" x14ac:dyDescent="0.55000000000000004">
      <c r="B24" s="521"/>
      <c r="C24" s="28" t="s">
        <v>106</v>
      </c>
      <c r="D24" s="28" t="s">
        <v>106</v>
      </c>
      <c r="E24" s="28" t="s">
        <v>106</v>
      </c>
      <c r="F24" s="28" t="s">
        <v>106</v>
      </c>
      <c r="G24" s="28" t="s">
        <v>111</v>
      </c>
      <c r="H24" s="28" t="s">
        <v>106</v>
      </c>
      <c r="I24" s="28" t="s">
        <v>106</v>
      </c>
      <c r="J24" s="28" t="s">
        <v>211</v>
      </c>
      <c r="K24" s="64"/>
      <c r="L24" s="65"/>
    </row>
    <row r="25" spans="2:12" ht="20" x14ac:dyDescent="0.55000000000000004">
      <c r="B25" s="521"/>
      <c r="C25" s="28" t="s">
        <v>106</v>
      </c>
      <c r="D25" s="28" t="s">
        <v>106</v>
      </c>
      <c r="E25" s="28" t="s">
        <v>106</v>
      </c>
      <c r="F25" s="28" t="s">
        <v>106</v>
      </c>
      <c r="G25" s="28" t="s">
        <v>112</v>
      </c>
      <c r="H25" s="28" t="s">
        <v>106</v>
      </c>
      <c r="I25" s="28" t="s">
        <v>106</v>
      </c>
      <c r="J25" s="28" t="s">
        <v>211</v>
      </c>
      <c r="K25" s="64"/>
      <c r="L25" s="65"/>
    </row>
    <row r="26" spans="2:12" ht="20" x14ac:dyDescent="0.55000000000000004">
      <c r="B26" s="521"/>
      <c r="C26" s="28" t="s">
        <v>106</v>
      </c>
      <c r="D26" s="28" t="s">
        <v>106</v>
      </c>
      <c r="E26" s="28" t="s">
        <v>106</v>
      </c>
      <c r="F26" s="28" t="s">
        <v>106</v>
      </c>
      <c r="G26" s="28" t="s">
        <v>108</v>
      </c>
      <c r="H26" s="28" t="s">
        <v>106</v>
      </c>
      <c r="I26" s="28" t="s">
        <v>106</v>
      </c>
      <c r="J26" s="28" t="s">
        <v>211</v>
      </c>
      <c r="K26" s="64"/>
      <c r="L26" s="65"/>
    </row>
    <row r="27" spans="2:12" ht="20" x14ac:dyDescent="0.55000000000000004">
      <c r="B27" s="521"/>
      <c r="C27" s="28" t="s">
        <v>106</v>
      </c>
      <c r="D27" s="28" t="s">
        <v>106</v>
      </c>
      <c r="E27" s="28" t="s">
        <v>106</v>
      </c>
      <c r="F27" s="28" t="s">
        <v>106</v>
      </c>
      <c r="G27" s="28" t="s">
        <v>113</v>
      </c>
      <c r="H27" s="28" t="s">
        <v>106</v>
      </c>
      <c r="I27" s="28" t="s">
        <v>106</v>
      </c>
      <c r="J27" s="28" t="s">
        <v>211</v>
      </c>
      <c r="K27" s="64"/>
      <c r="L27" s="65"/>
    </row>
    <row r="28" spans="2:12" ht="20" x14ac:dyDescent="0.55000000000000004">
      <c r="B28" s="521"/>
      <c r="C28" s="28" t="s">
        <v>106</v>
      </c>
      <c r="D28" s="28" t="s">
        <v>106</v>
      </c>
      <c r="E28" s="28" t="s">
        <v>106</v>
      </c>
      <c r="F28" s="28" t="s">
        <v>106</v>
      </c>
      <c r="G28" s="28" t="s">
        <v>114</v>
      </c>
      <c r="H28" s="28" t="s">
        <v>106</v>
      </c>
      <c r="I28" s="28" t="s">
        <v>106</v>
      </c>
      <c r="J28" s="28" t="s">
        <v>211</v>
      </c>
      <c r="K28" s="64"/>
      <c r="L28" s="65"/>
    </row>
    <row r="29" spans="2:12" ht="20" x14ac:dyDescent="0.55000000000000004">
      <c r="B29" s="521"/>
      <c r="C29" s="28" t="s">
        <v>106</v>
      </c>
      <c r="D29" s="28" t="s">
        <v>106</v>
      </c>
      <c r="E29" s="28" t="s">
        <v>106</v>
      </c>
      <c r="F29" s="28" t="s">
        <v>106</v>
      </c>
      <c r="G29" s="28" t="s">
        <v>115</v>
      </c>
      <c r="H29" s="28" t="s">
        <v>106</v>
      </c>
      <c r="I29" s="28" t="s">
        <v>106</v>
      </c>
      <c r="J29" s="28" t="s">
        <v>211</v>
      </c>
      <c r="K29" s="64"/>
      <c r="L29" s="65"/>
    </row>
    <row r="30" spans="2:12" ht="20" x14ac:dyDescent="0.55000000000000004">
      <c r="B30" s="521"/>
      <c r="C30" s="28" t="s">
        <v>106</v>
      </c>
      <c r="D30" s="28" t="s">
        <v>106</v>
      </c>
      <c r="E30" s="28" t="s">
        <v>106</v>
      </c>
      <c r="F30" s="28" t="s">
        <v>106</v>
      </c>
      <c r="G30" s="28" t="s">
        <v>116</v>
      </c>
      <c r="H30" s="28" t="s">
        <v>106</v>
      </c>
      <c r="I30" s="28" t="s">
        <v>106</v>
      </c>
      <c r="J30" s="28" t="s">
        <v>211</v>
      </c>
      <c r="K30" s="64"/>
      <c r="L30" s="65"/>
    </row>
    <row r="31" spans="2:12" ht="20.5" thickBot="1" x14ac:dyDescent="0.6">
      <c r="B31" s="522"/>
      <c r="C31" s="193" t="s">
        <v>106</v>
      </c>
      <c r="D31" s="194" t="s">
        <v>211</v>
      </c>
      <c r="E31" s="194" t="s">
        <v>211</v>
      </c>
      <c r="F31" s="194" t="s">
        <v>211</v>
      </c>
      <c r="G31" s="194" t="s">
        <v>211</v>
      </c>
      <c r="H31" s="194" t="s">
        <v>211</v>
      </c>
      <c r="I31" s="194" t="s">
        <v>211</v>
      </c>
      <c r="J31" s="194" t="s">
        <v>211</v>
      </c>
      <c r="K31" s="66"/>
      <c r="L31" s="67"/>
    </row>
    <row r="36" spans="3:3" x14ac:dyDescent="0.55000000000000004">
      <c r="C36" s="20" t="s">
        <v>182</v>
      </c>
    </row>
    <row r="37" spans="3:3" x14ac:dyDescent="0.55000000000000004">
      <c r="C37" s="20" t="s">
        <v>74</v>
      </c>
    </row>
    <row r="38" spans="3:3" x14ac:dyDescent="0.55000000000000004">
      <c r="C38" s="20" t="s">
        <v>183</v>
      </c>
    </row>
    <row r="39" spans="3:3" x14ac:dyDescent="0.55000000000000004">
      <c r="C39" s="20" t="s">
        <v>75</v>
      </c>
    </row>
    <row r="40" spans="3:3" x14ac:dyDescent="0.55000000000000004">
      <c r="C40" s="20" t="s">
        <v>234</v>
      </c>
    </row>
    <row r="41" spans="3:3" x14ac:dyDescent="0.55000000000000004">
      <c r="C41" s="20" t="s">
        <v>235</v>
      </c>
    </row>
    <row r="42" spans="3:3" x14ac:dyDescent="0.55000000000000004">
      <c r="C42" s="20" t="s">
        <v>236</v>
      </c>
    </row>
    <row r="43" spans="3:3" x14ac:dyDescent="0.55000000000000004">
      <c r="C43" s="20" t="s">
        <v>237</v>
      </c>
    </row>
    <row r="44" spans="3:3" x14ac:dyDescent="0.55000000000000004">
      <c r="C44" s="20" t="s">
        <v>275</v>
      </c>
    </row>
    <row r="45" spans="3:3" x14ac:dyDescent="0.55000000000000004">
      <c r="C45" s="20" t="s">
        <v>76</v>
      </c>
    </row>
    <row r="46" spans="3:3" x14ac:dyDescent="0.55000000000000004">
      <c r="C46" s="20" t="s">
        <v>77</v>
      </c>
    </row>
    <row r="48" spans="3:3" x14ac:dyDescent="0.55000000000000004">
      <c r="C48" s="20" t="s">
        <v>184</v>
      </c>
    </row>
    <row r="49" spans="3:3" x14ac:dyDescent="0.55000000000000004">
      <c r="C49" s="20" t="s">
        <v>78</v>
      </c>
    </row>
    <row r="50" spans="3:3" x14ac:dyDescent="0.55000000000000004">
      <c r="C50" s="20" t="s">
        <v>79</v>
      </c>
    </row>
    <row r="51" spans="3:3" x14ac:dyDescent="0.55000000000000004">
      <c r="C51" s="20" t="s">
        <v>80</v>
      </c>
    </row>
    <row r="52" spans="3:3" x14ac:dyDescent="0.55000000000000004">
      <c r="C52" s="20" t="s">
        <v>81</v>
      </c>
    </row>
    <row r="53" spans="3:3" x14ac:dyDescent="0.55000000000000004">
      <c r="C53"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5"/>
  <sheetViews>
    <sheetView topLeftCell="A484" zoomScale="31" workbookViewId="0">
      <selection sqref="A1:XFD1048576"/>
    </sheetView>
  </sheetViews>
  <sheetFormatPr defaultRowHeight="41.5" x14ac:dyDescent="0.55000000000000004"/>
  <cols>
    <col min="1" max="1" width="8.58203125" style="341" customWidth="1"/>
    <col min="2" max="2" width="134.58203125" style="282" customWidth="1"/>
    <col min="3" max="3" width="44.58203125" style="283" customWidth="1"/>
    <col min="4" max="6" width="10.58203125" style="247" customWidth="1"/>
  </cols>
  <sheetData>
    <row r="1" spans="1:6" ht="60" customHeight="1" thickBot="1" x14ac:dyDescent="0.6">
      <c r="A1" s="556" t="s">
        <v>276</v>
      </c>
      <c r="B1" s="557"/>
      <c r="C1" s="557"/>
      <c r="D1" s="557"/>
      <c r="E1" s="557"/>
      <c r="F1" s="557"/>
    </row>
    <row r="2" spans="1:6" ht="88" customHeight="1" thickBot="1" x14ac:dyDescent="0.6">
      <c r="A2" s="211" t="s">
        <v>277</v>
      </c>
      <c r="B2" s="212" t="s">
        <v>278</v>
      </c>
      <c r="C2" s="212" t="s">
        <v>279</v>
      </c>
      <c r="D2" s="213" t="s">
        <v>280</v>
      </c>
      <c r="E2" s="213" t="s">
        <v>281</v>
      </c>
      <c r="F2" s="213" t="s">
        <v>282</v>
      </c>
    </row>
    <row r="3" spans="1:6" ht="35" customHeight="1" x14ac:dyDescent="0.55000000000000004">
      <c r="A3" s="553" t="s">
        <v>283</v>
      </c>
      <c r="B3" s="214" t="s">
        <v>284</v>
      </c>
      <c r="C3" s="215" t="s">
        <v>285</v>
      </c>
      <c r="D3" s="523" t="s">
        <v>286</v>
      </c>
      <c r="E3" s="523" t="s">
        <v>287</v>
      </c>
      <c r="F3" s="523" t="s">
        <v>287</v>
      </c>
    </row>
    <row r="4" spans="1:6" ht="35" customHeight="1" x14ac:dyDescent="0.55000000000000004">
      <c r="A4" s="554"/>
      <c r="B4" s="214" t="s">
        <v>288</v>
      </c>
      <c r="C4" s="533" t="s">
        <v>289</v>
      </c>
      <c r="D4" s="524"/>
      <c r="E4" s="524"/>
      <c r="F4" s="524"/>
    </row>
    <row r="5" spans="1:6" ht="35" customHeight="1" x14ac:dyDescent="0.55000000000000004">
      <c r="A5" s="554"/>
      <c r="B5" s="214" t="s">
        <v>290</v>
      </c>
      <c r="C5" s="533"/>
      <c r="D5" s="524"/>
      <c r="E5" s="524"/>
      <c r="F5" s="524"/>
    </row>
    <row r="6" spans="1:6" ht="35" customHeight="1" x14ac:dyDescent="0.35">
      <c r="A6" s="554"/>
      <c r="B6" s="216" t="s">
        <v>291</v>
      </c>
      <c r="C6" s="217"/>
      <c r="D6" s="524"/>
      <c r="E6" s="524"/>
      <c r="F6" s="524"/>
    </row>
    <row r="7" spans="1:6" ht="35" customHeight="1" x14ac:dyDescent="0.35">
      <c r="A7" s="554"/>
      <c r="B7" s="216" t="s">
        <v>292</v>
      </c>
      <c r="C7" s="217"/>
      <c r="D7" s="524"/>
      <c r="E7" s="524"/>
      <c r="F7" s="524"/>
    </row>
    <row r="8" spans="1:6" ht="35" customHeight="1" thickBot="1" x14ac:dyDescent="0.4">
      <c r="A8" s="555"/>
      <c r="B8" s="218" t="s">
        <v>293</v>
      </c>
      <c r="C8" s="219"/>
      <c r="D8" s="525"/>
      <c r="E8" s="525"/>
      <c r="F8" s="525"/>
    </row>
    <row r="9" spans="1:6" ht="35" customHeight="1" x14ac:dyDescent="0.55000000000000004">
      <c r="A9" s="553" t="s">
        <v>294</v>
      </c>
      <c r="B9" s="214" t="s">
        <v>295</v>
      </c>
      <c r="C9" s="532" t="s">
        <v>296</v>
      </c>
      <c r="D9" s="523" t="s">
        <v>286</v>
      </c>
      <c r="E9" s="523" t="s">
        <v>287</v>
      </c>
      <c r="F9" s="523" t="s">
        <v>287</v>
      </c>
    </row>
    <row r="10" spans="1:6" ht="35" customHeight="1" x14ac:dyDescent="0.55000000000000004">
      <c r="A10" s="554"/>
      <c r="B10" s="214" t="s">
        <v>297</v>
      </c>
      <c r="C10" s="533"/>
      <c r="D10" s="524"/>
      <c r="E10" s="524"/>
      <c r="F10" s="524"/>
    </row>
    <row r="11" spans="1:6" ht="35" customHeight="1" x14ac:dyDescent="0.55000000000000004">
      <c r="A11" s="554"/>
      <c r="B11" s="214" t="s">
        <v>298</v>
      </c>
      <c r="C11" s="533"/>
      <c r="D11" s="524"/>
      <c r="E11" s="524"/>
      <c r="F11" s="524"/>
    </row>
    <row r="12" spans="1:6" ht="35" customHeight="1" thickBot="1" x14ac:dyDescent="0.6">
      <c r="A12" s="554"/>
      <c r="B12" s="216" t="s">
        <v>299</v>
      </c>
      <c r="C12" s="537"/>
      <c r="D12" s="524"/>
      <c r="E12" s="524"/>
      <c r="F12" s="524"/>
    </row>
    <row r="13" spans="1:6" ht="35" customHeight="1" x14ac:dyDescent="0.55000000000000004">
      <c r="A13" s="554"/>
      <c r="B13" s="220" t="s">
        <v>300</v>
      </c>
      <c r="C13" s="215" t="s">
        <v>301</v>
      </c>
      <c r="D13" s="221"/>
      <c r="E13" s="221"/>
      <c r="F13" s="221"/>
    </row>
    <row r="14" spans="1:6" ht="35" customHeight="1" x14ac:dyDescent="0.55000000000000004">
      <c r="A14" s="554"/>
      <c r="B14" s="222" t="s">
        <v>302</v>
      </c>
      <c r="C14" s="533" t="s">
        <v>303</v>
      </c>
      <c r="D14" s="223"/>
      <c r="E14" s="223"/>
      <c r="F14" s="223"/>
    </row>
    <row r="15" spans="1:6" ht="35" customHeight="1" x14ac:dyDescent="0.55000000000000004">
      <c r="A15" s="554"/>
      <c r="B15" s="214" t="s">
        <v>304</v>
      </c>
      <c r="C15" s="533"/>
      <c r="D15" s="223"/>
      <c r="E15" s="223"/>
      <c r="F15" s="223"/>
    </row>
    <row r="16" spans="1:6" ht="35" customHeight="1" x14ac:dyDescent="0.55000000000000004">
      <c r="A16" s="554"/>
      <c r="B16" s="214" t="s">
        <v>305</v>
      </c>
      <c r="C16" s="224" t="s">
        <v>306</v>
      </c>
      <c r="D16" s="223"/>
      <c r="E16" s="223"/>
      <c r="F16" s="223"/>
    </row>
    <row r="17" spans="1:6" ht="35" customHeight="1" x14ac:dyDescent="0.55000000000000004">
      <c r="A17" s="554"/>
      <c r="B17" s="222" t="s">
        <v>307</v>
      </c>
      <c r="C17" s="225"/>
      <c r="D17" s="226" t="s">
        <v>287</v>
      </c>
      <c r="E17" s="226" t="s">
        <v>287</v>
      </c>
      <c r="F17" s="226" t="s">
        <v>287</v>
      </c>
    </row>
    <row r="18" spans="1:6" ht="35" customHeight="1" x14ac:dyDescent="0.55000000000000004">
      <c r="A18" s="554"/>
      <c r="B18" s="222" t="s">
        <v>308</v>
      </c>
      <c r="C18" s="227" t="s">
        <v>309</v>
      </c>
      <c r="D18" s="226"/>
      <c r="E18" s="226"/>
      <c r="F18" s="226"/>
    </row>
    <row r="19" spans="1:6" ht="35" customHeight="1" x14ac:dyDescent="0.55000000000000004">
      <c r="A19" s="554"/>
      <c r="B19" s="222" t="s">
        <v>310</v>
      </c>
      <c r="C19" s="224"/>
      <c r="D19" s="226" t="s">
        <v>311</v>
      </c>
      <c r="E19" s="226" t="s">
        <v>287</v>
      </c>
      <c r="F19" s="226" t="s">
        <v>287</v>
      </c>
    </row>
    <row r="20" spans="1:6" ht="35" customHeight="1" x14ac:dyDescent="0.55000000000000004">
      <c r="A20" s="554"/>
      <c r="B20" s="222" t="s">
        <v>312</v>
      </c>
      <c r="C20" s="224"/>
      <c r="D20" s="226"/>
      <c r="E20" s="226"/>
      <c r="F20" s="226"/>
    </row>
    <row r="21" spans="1:6" ht="35" customHeight="1" x14ac:dyDescent="0.55000000000000004">
      <c r="A21" s="554"/>
      <c r="B21" s="222" t="s">
        <v>313</v>
      </c>
      <c r="C21" s="224"/>
      <c r="D21" s="228"/>
      <c r="E21" s="229"/>
      <c r="F21" s="230"/>
    </row>
    <row r="22" spans="1:6" ht="35" customHeight="1" x14ac:dyDescent="0.55000000000000004">
      <c r="A22" s="554"/>
      <c r="B22" s="222" t="s">
        <v>314</v>
      </c>
      <c r="C22" s="224"/>
      <c r="D22" s="228"/>
      <c r="E22" s="229"/>
      <c r="F22" s="230"/>
    </row>
    <row r="23" spans="1:6" ht="35" customHeight="1" x14ac:dyDescent="0.55000000000000004">
      <c r="A23" s="554"/>
      <c r="B23" s="222" t="s">
        <v>315</v>
      </c>
      <c r="C23" s="225"/>
      <c r="D23" s="226" t="s">
        <v>311</v>
      </c>
      <c r="E23" s="226" t="s">
        <v>287</v>
      </c>
      <c r="F23" s="226" t="s">
        <v>287</v>
      </c>
    </row>
    <row r="24" spans="1:6" ht="35" customHeight="1" x14ac:dyDescent="0.55000000000000004">
      <c r="A24" s="554"/>
      <c r="B24" s="222" t="s">
        <v>308</v>
      </c>
      <c r="C24" s="225"/>
      <c r="D24" s="226"/>
      <c r="E24" s="226"/>
      <c r="F24" s="226"/>
    </row>
    <row r="25" spans="1:6" ht="35" customHeight="1" x14ac:dyDescent="0.55000000000000004">
      <c r="A25" s="554"/>
      <c r="B25" s="222" t="s">
        <v>316</v>
      </c>
      <c r="C25" s="225"/>
      <c r="D25" s="226"/>
      <c r="E25" s="226"/>
      <c r="F25" s="226"/>
    </row>
    <row r="26" spans="1:6" ht="35" customHeight="1" x14ac:dyDescent="0.55000000000000004">
      <c r="A26" s="554"/>
      <c r="B26" s="222" t="s">
        <v>317</v>
      </c>
      <c r="C26" s="225"/>
      <c r="D26" s="226"/>
      <c r="E26" s="226"/>
      <c r="F26" s="226"/>
    </row>
    <row r="27" spans="1:6" ht="35" customHeight="1" x14ac:dyDescent="0.55000000000000004">
      <c r="A27" s="554"/>
      <c r="B27" s="222" t="s">
        <v>318</v>
      </c>
      <c r="C27" s="227"/>
      <c r="D27" s="226"/>
      <c r="E27" s="226"/>
      <c r="F27" s="226"/>
    </row>
    <row r="28" spans="1:6" ht="35" customHeight="1" x14ac:dyDescent="0.55000000000000004">
      <c r="A28" s="554"/>
      <c r="B28" s="222" t="s">
        <v>319</v>
      </c>
      <c r="C28" s="224"/>
      <c r="D28" s="226"/>
      <c r="E28" s="226"/>
      <c r="F28" s="226"/>
    </row>
    <row r="29" spans="1:6" ht="35" customHeight="1" x14ac:dyDescent="0.55000000000000004">
      <c r="A29" s="554"/>
      <c r="B29" s="222" t="s">
        <v>320</v>
      </c>
      <c r="C29" s="224"/>
      <c r="D29" s="226" t="s">
        <v>287</v>
      </c>
      <c r="E29" s="226" t="s">
        <v>287</v>
      </c>
      <c r="F29" s="226" t="s">
        <v>287</v>
      </c>
    </row>
    <row r="30" spans="1:6" ht="35" customHeight="1" x14ac:dyDescent="0.55000000000000004">
      <c r="A30" s="554"/>
      <c r="B30" s="216" t="s">
        <v>321</v>
      </c>
      <c r="C30" s="224"/>
      <c r="D30" s="226"/>
      <c r="E30" s="226"/>
      <c r="F30" s="226"/>
    </row>
    <row r="31" spans="1:6" ht="35" customHeight="1" x14ac:dyDescent="0.55000000000000004">
      <c r="A31" s="554"/>
      <c r="B31" s="222" t="s">
        <v>322</v>
      </c>
      <c r="C31" s="224"/>
      <c r="D31" s="226"/>
      <c r="E31" s="226"/>
      <c r="F31" s="226"/>
    </row>
    <row r="32" spans="1:6" ht="35" customHeight="1" x14ac:dyDescent="0.55000000000000004">
      <c r="A32" s="554"/>
      <c r="B32" s="231" t="s">
        <v>323</v>
      </c>
      <c r="C32" s="225"/>
      <c r="D32" s="226"/>
      <c r="E32" s="226"/>
      <c r="F32" s="226"/>
    </row>
    <row r="33" spans="1:6" ht="35" customHeight="1" x14ac:dyDescent="0.55000000000000004">
      <c r="A33" s="554"/>
      <c r="B33" s="222" t="s">
        <v>324</v>
      </c>
      <c r="C33" s="224"/>
      <c r="D33" s="226"/>
      <c r="E33" s="226"/>
      <c r="F33" s="226"/>
    </row>
    <row r="34" spans="1:6" ht="35" customHeight="1" x14ac:dyDescent="0.55000000000000004">
      <c r="A34" s="554"/>
      <c r="B34" s="222" t="s">
        <v>325</v>
      </c>
      <c r="C34" s="224"/>
      <c r="D34" s="226"/>
      <c r="E34" s="226"/>
      <c r="F34" s="226"/>
    </row>
    <row r="35" spans="1:6" ht="35" customHeight="1" x14ac:dyDescent="0.55000000000000004">
      <c r="A35" s="554"/>
      <c r="B35" s="222" t="s">
        <v>326</v>
      </c>
      <c r="C35" s="224"/>
      <c r="D35" s="226"/>
      <c r="E35" s="226"/>
      <c r="F35" s="226"/>
    </row>
    <row r="36" spans="1:6" ht="35" customHeight="1" x14ac:dyDescent="0.55000000000000004">
      <c r="A36" s="554"/>
      <c r="B36" s="222" t="s">
        <v>327</v>
      </c>
      <c r="C36" s="224"/>
      <c r="D36" s="226"/>
      <c r="E36" s="226"/>
      <c r="F36" s="226"/>
    </row>
    <row r="37" spans="1:6" ht="35" customHeight="1" x14ac:dyDescent="0.55000000000000004">
      <c r="A37" s="554"/>
      <c r="B37" s="222" t="s">
        <v>328</v>
      </c>
      <c r="C37" s="224"/>
      <c r="D37" s="226"/>
      <c r="E37" s="226"/>
      <c r="F37" s="226"/>
    </row>
    <row r="38" spans="1:6" ht="35" customHeight="1" x14ac:dyDescent="0.55000000000000004">
      <c r="A38" s="554"/>
      <c r="B38" s="222" t="s">
        <v>329</v>
      </c>
      <c r="C38" s="224"/>
      <c r="D38" s="226"/>
      <c r="E38" s="226"/>
      <c r="F38" s="226"/>
    </row>
    <row r="39" spans="1:6" ht="35" customHeight="1" x14ac:dyDescent="0.55000000000000004">
      <c r="A39" s="554"/>
      <c r="B39" s="222" t="s">
        <v>330</v>
      </c>
      <c r="C39" s="224"/>
      <c r="D39" s="226"/>
      <c r="E39" s="226"/>
      <c r="F39" s="226"/>
    </row>
    <row r="40" spans="1:6" ht="35" customHeight="1" thickBot="1" x14ac:dyDescent="0.6">
      <c r="A40" s="554"/>
      <c r="B40" s="214" t="s">
        <v>331</v>
      </c>
      <c r="C40" s="224"/>
      <c r="D40" s="226"/>
      <c r="E40" s="226"/>
      <c r="F40" s="226"/>
    </row>
    <row r="41" spans="1:6" ht="35" customHeight="1" x14ac:dyDescent="0.55000000000000004">
      <c r="A41" s="554"/>
      <c r="B41" s="220" t="s">
        <v>332</v>
      </c>
      <c r="C41" s="532" t="s">
        <v>306</v>
      </c>
      <c r="D41" s="523" t="s">
        <v>287</v>
      </c>
      <c r="E41" s="523" t="s">
        <v>287</v>
      </c>
      <c r="F41" s="523" t="s">
        <v>287</v>
      </c>
    </row>
    <row r="42" spans="1:6" ht="35" customHeight="1" x14ac:dyDescent="0.55000000000000004">
      <c r="A42" s="554"/>
      <c r="B42" s="222" t="s">
        <v>333</v>
      </c>
      <c r="C42" s="533"/>
      <c r="D42" s="524"/>
      <c r="E42" s="524"/>
      <c r="F42" s="524"/>
    </row>
    <row r="43" spans="1:6" ht="35" customHeight="1" thickBot="1" x14ac:dyDescent="0.6">
      <c r="A43" s="554"/>
      <c r="B43" s="232" t="s">
        <v>334</v>
      </c>
      <c r="C43" s="537"/>
      <c r="D43" s="525"/>
      <c r="E43" s="525"/>
      <c r="F43" s="525"/>
    </row>
    <row r="44" spans="1:6" ht="35" customHeight="1" x14ac:dyDescent="0.55000000000000004">
      <c r="A44" s="554"/>
      <c r="B44" s="214" t="s">
        <v>335</v>
      </c>
      <c r="C44" s="532" t="s">
        <v>336</v>
      </c>
      <c r="D44" s="523" t="s">
        <v>287</v>
      </c>
      <c r="E44" s="523" t="s">
        <v>287</v>
      </c>
      <c r="F44" s="523" t="s">
        <v>287</v>
      </c>
    </row>
    <row r="45" spans="1:6" ht="35" customHeight="1" x14ac:dyDescent="0.55000000000000004">
      <c r="A45" s="554"/>
      <c r="B45" s="214" t="s">
        <v>337</v>
      </c>
      <c r="C45" s="533"/>
      <c r="D45" s="524"/>
      <c r="E45" s="524"/>
      <c r="F45" s="524"/>
    </row>
    <row r="46" spans="1:6" ht="35" customHeight="1" thickBot="1" x14ac:dyDescent="0.6">
      <c r="A46" s="554"/>
      <c r="B46" s="233" t="s">
        <v>338</v>
      </c>
      <c r="C46" s="234"/>
      <c r="D46" s="524"/>
      <c r="E46" s="524"/>
      <c r="F46" s="524"/>
    </row>
    <row r="47" spans="1:6" ht="35" customHeight="1" x14ac:dyDescent="0.55000000000000004">
      <c r="A47" s="554"/>
      <c r="B47" s="220" t="s">
        <v>339</v>
      </c>
      <c r="C47" s="235"/>
      <c r="D47" s="523" t="s">
        <v>287</v>
      </c>
      <c r="E47" s="523" t="s">
        <v>287</v>
      </c>
      <c r="F47" s="523" t="s">
        <v>287</v>
      </c>
    </row>
    <row r="48" spans="1:6" ht="35" customHeight="1" x14ac:dyDescent="0.55000000000000004">
      <c r="A48" s="554"/>
      <c r="B48" s="214" t="s">
        <v>340</v>
      </c>
      <c r="C48" s="235"/>
      <c r="D48" s="524"/>
      <c r="E48" s="524"/>
      <c r="F48" s="524"/>
    </row>
    <row r="49" spans="1:6" ht="35" customHeight="1" x14ac:dyDescent="0.55000000000000004">
      <c r="A49" s="554"/>
      <c r="B49" s="214" t="s">
        <v>341</v>
      </c>
      <c r="C49" s="235"/>
      <c r="D49" s="524"/>
      <c r="E49" s="524"/>
      <c r="F49" s="524"/>
    </row>
    <row r="50" spans="1:6" ht="35" customHeight="1" x14ac:dyDescent="0.55000000000000004">
      <c r="A50" s="554"/>
      <c r="B50" s="214" t="s">
        <v>342</v>
      </c>
      <c r="C50" s="235"/>
      <c r="D50" s="524"/>
      <c r="E50" s="524"/>
      <c r="F50" s="524"/>
    </row>
    <row r="51" spans="1:6" ht="35" customHeight="1" x14ac:dyDescent="0.55000000000000004">
      <c r="A51" s="554"/>
      <c r="B51" s="214" t="s">
        <v>343</v>
      </c>
      <c r="C51" s="235"/>
      <c r="D51" s="524"/>
      <c r="E51" s="524"/>
      <c r="F51" s="524"/>
    </row>
    <row r="52" spans="1:6" ht="35" customHeight="1" thickBot="1" x14ac:dyDescent="0.6">
      <c r="A52" s="555"/>
      <c r="B52" s="236" t="s">
        <v>344</v>
      </c>
      <c r="C52" s="237"/>
      <c r="D52" s="525"/>
      <c r="E52" s="525"/>
      <c r="F52" s="525"/>
    </row>
    <row r="53" spans="1:6" ht="35" customHeight="1" x14ac:dyDescent="0.55000000000000004">
      <c r="A53" s="238"/>
      <c r="B53" s="239"/>
      <c r="C53" s="240"/>
      <c r="D53" s="241"/>
      <c r="E53" s="241"/>
      <c r="F53" s="241"/>
    </row>
    <row r="54" spans="1:6" ht="35" customHeight="1" x14ac:dyDescent="0.55000000000000004">
      <c r="A54" s="242"/>
      <c r="B54" s="243"/>
      <c r="C54" s="244"/>
      <c r="D54" s="245"/>
      <c r="E54" s="245"/>
      <c r="F54" s="245"/>
    </row>
    <row r="55" spans="1:6" ht="35" customHeight="1" thickBot="1" x14ac:dyDescent="0.6">
      <c r="A55" s="242"/>
      <c r="B55" s="246"/>
      <c r="C55" s="244"/>
      <c r="D55" s="245"/>
      <c r="E55" s="245"/>
      <c r="F55" s="245"/>
    </row>
    <row r="56" spans="1:6" s="247" customFormat="1" ht="88" customHeight="1" thickBot="1" x14ac:dyDescent="0.6">
      <c r="A56" s="211" t="s">
        <v>277</v>
      </c>
      <c r="B56" s="212" t="s">
        <v>278</v>
      </c>
      <c r="C56" s="212" t="s">
        <v>279</v>
      </c>
      <c r="D56" s="213" t="s">
        <v>280</v>
      </c>
      <c r="E56" s="213" t="s">
        <v>281</v>
      </c>
      <c r="F56" s="213" t="s">
        <v>282</v>
      </c>
    </row>
    <row r="57" spans="1:6" ht="30" customHeight="1" x14ac:dyDescent="0.55000000000000004">
      <c r="A57" s="526" t="s">
        <v>345</v>
      </c>
      <c r="B57" s="248" t="s">
        <v>346</v>
      </c>
      <c r="C57" s="532" t="s">
        <v>347</v>
      </c>
      <c r="D57" s="523" t="s">
        <v>287</v>
      </c>
      <c r="E57" s="523" t="s">
        <v>287</v>
      </c>
      <c r="F57" s="523" t="s">
        <v>287</v>
      </c>
    </row>
    <row r="58" spans="1:6" ht="30" customHeight="1" x14ac:dyDescent="0.55000000000000004">
      <c r="A58" s="527"/>
      <c r="B58" s="214" t="s">
        <v>348</v>
      </c>
      <c r="C58" s="533"/>
      <c r="D58" s="524"/>
      <c r="E58" s="524"/>
      <c r="F58" s="524"/>
    </row>
    <row r="59" spans="1:6" ht="30" customHeight="1" thickBot="1" x14ac:dyDescent="0.6">
      <c r="A59" s="527"/>
      <c r="B59" s="236" t="s">
        <v>349</v>
      </c>
      <c r="C59" s="249" t="s">
        <v>350</v>
      </c>
      <c r="D59" s="525"/>
      <c r="E59" s="525"/>
      <c r="F59" s="525"/>
    </row>
    <row r="60" spans="1:6" ht="30" customHeight="1" x14ac:dyDescent="0.3">
      <c r="A60" s="527"/>
      <c r="B60" s="248" t="s">
        <v>351</v>
      </c>
      <c r="C60" s="250"/>
      <c r="D60" s="251"/>
      <c r="E60" s="251"/>
      <c r="F60" s="251"/>
    </row>
    <row r="61" spans="1:6" ht="30" customHeight="1" x14ac:dyDescent="0.3">
      <c r="A61" s="527"/>
      <c r="B61" s="214" t="s">
        <v>352</v>
      </c>
      <c r="C61" s="225" t="s">
        <v>353</v>
      </c>
      <c r="D61" s="252"/>
      <c r="E61" s="252"/>
      <c r="F61" s="252"/>
    </row>
    <row r="62" spans="1:6" ht="30" customHeight="1" x14ac:dyDescent="0.3">
      <c r="A62" s="527"/>
      <c r="B62" s="214" t="s">
        <v>354</v>
      </c>
      <c r="C62" s="225"/>
      <c r="D62" s="252"/>
      <c r="E62" s="252"/>
      <c r="F62" s="252"/>
    </row>
    <row r="63" spans="1:6" ht="30" customHeight="1" x14ac:dyDescent="0.3">
      <c r="A63" s="527"/>
      <c r="B63" s="214" t="s">
        <v>355</v>
      </c>
      <c r="C63" s="225"/>
      <c r="D63" s="252"/>
      <c r="E63" s="252"/>
      <c r="F63" s="252"/>
    </row>
    <row r="64" spans="1:6" ht="30" customHeight="1" x14ac:dyDescent="0.55000000000000004">
      <c r="A64" s="527"/>
      <c r="B64" s="214" t="s">
        <v>356</v>
      </c>
      <c r="C64" s="253"/>
      <c r="D64" s="226" t="s">
        <v>287</v>
      </c>
      <c r="E64" s="226" t="s">
        <v>287</v>
      </c>
      <c r="F64" s="226" t="s">
        <v>287</v>
      </c>
    </row>
    <row r="65" spans="1:6" ht="30" customHeight="1" x14ac:dyDescent="0.55000000000000004">
      <c r="A65" s="527"/>
      <c r="B65" s="214" t="s">
        <v>357</v>
      </c>
      <c r="C65" s="253"/>
      <c r="D65" s="226" t="s">
        <v>287</v>
      </c>
      <c r="E65" s="226" t="s">
        <v>287</v>
      </c>
      <c r="F65" s="226" t="s">
        <v>287</v>
      </c>
    </row>
    <row r="66" spans="1:6" ht="30" customHeight="1" x14ac:dyDescent="0.55000000000000004">
      <c r="A66" s="527"/>
      <c r="B66" s="214" t="s">
        <v>358</v>
      </c>
      <c r="C66" s="253"/>
      <c r="D66" s="226" t="s">
        <v>287</v>
      </c>
      <c r="E66" s="226" t="s">
        <v>287</v>
      </c>
      <c r="F66" s="226" t="s">
        <v>287</v>
      </c>
    </row>
    <row r="67" spans="1:6" ht="30" customHeight="1" x14ac:dyDescent="0.55000000000000004">
      <c r="A67" s="527"/>
      <c r="B67" s="214" t="s">
        <v>359</v>
      </c>
      <c r="C67" s="253"/>
      <c r="D67" s="226" t="s">
        <v>287</v>
      </c>
      <c r="E67" s="226" t="s">
        <v>287</v>
      </c>
      <c r="F67" s="226" t="s">
        <v>287</v>
      </c>
    </row>
    <row r="68" spans="1:6" ht="30" customHeight="1" x14ac:dyDescent="0.55000000000000004">
      <c r="A68" s="527"/>
      <c r="B68" s="214" t="s">
        <v>360</v>
      </c>
      <c r="C68" s="253"/>
      <c r="D68" s="226" t="s">
        <v>287</v>
      </c>
      <c r="E68" s="226" t="s">
        <v>287</v>
      </c>
      <c r="F68" s="226" t="s">
        <v>287</v>
      </c>
    </row>
    <row r="69" spans="1:6" ht="30" customHeight="1" x14ac:dyDescent="0.55000000000000004">
      <c r="A69" s="527"/>
      <c r="B69" s="214" t="s">
        <v>361</v>
      </c>
      <c r="C69" s="253"/>
      <c r="D69" s="226" t="s">
        <v>287</v>
      </c>
      <c r="E69" s="226" t="s">
        <v>287</v>
      </c>
      <c r="F69" s="226" t="s">
        <v>287</v>
      </c>
    </row>
    <row r="70" spans="1:6" ht="30" customHeight="1" x14ac:dyDescent="0.55000000000000004">
      <c r="A70" s="527"/>
      <c r="B70" s="214" t="s">
        <v>362</v>
      </c>
      <c r="C70" s="253"/>
      <c r="D70" s="226" t="s">
        <v>287</v>
      </c>
      <c r="E70" s="226" t="s">
        <v>287</v>
      </c>
      <c r="F70" s="226" t="s">
        <v>287</v>
      </c>
    </row>
    <row r="71" spans="1:6" ht="30" customHeight="1" x14ac:dyDescent="0.55000000000000004">
      <c r="A71" s="527"/>
      <c r="B71" s="214" t="s">
        <v>363</v>
      </c>
      <c r="C71" s="253"/>
      <c r="D71" s="226" t="s">
        <v>287</v>
      </c>
      <c r="E71" s="226" t="s">
        <v>287</v>
      </c>
      <c r="F71" s="226" t="s">
        <v>287</v>
      </c>
    </row>
    <row r="72" spans="1:6" ht="30" customHeight="1" thickBot="1" x14ac:dyDescent="0.6">
      <c r="A72" s="527"/>
      <c r="B72" s="236" t="s">
        <v>364</v>
      </c>
      <c r="C72" s="254"/>
      <c r="D72" s="255" t="s">
        <v>287</v>
      </c>
      <c r="E72" s="255" t="s">
        <v>287</v>
      </c>
      <c r="F72" s="255" t="s">
        <v>287</v>
      </c>
    </row>
    <row r="73" spans="1:6" ht="30" customHeight="1" x14ac:dyDescent="0.55000000000000004">
      <c r="A73" s="527"/>
      <c r="B73" s="246" t="s">
        <v>365</v>
      </c>
      <c r="C73" s="256"/>
      <c r="D73" s="257"/>
      <c r="E73" s="258"/>
      <c r="F73" s="259"/>
    </row>
    <row r="74" spans="1:6" ht="30" customHeight="1" x14ac:dyDescent="0.55000000000000004">
      <c r="A74" s="527"/>
      <c r="B74" s="246" t="s">
        <v>366</v>
      </c>
      <c r="C74" s="224" t="s">
        <v>367</v>
      </c>
      <c r="D74" s="260"/>
      <c r="E74" s="226"/>
      <c r="F74" s="230"/>
    </row>
    <row r="75" spans="1:6" ht="30" customHeight="1" x14ac:dyDescent="0.55000000000000004">
      <c r="A75" s="527"/>
      <c r="B75" s="261" t="s">
        <v>368</v>
      </c>
      <c r="C75" s="224"/>
      <c r="D75" s="260" t="s">
        <v>287</v>
      </c>
      <c r="E75" s="226" t="s">
        <v>287</v>
      </c>
      <c r="F75" s="230" t="s">
        <v>287</v>
      </c>
    </row>
    <row r="76" spans="1:6" ht="30" customHeight="1" x14ac:dyDescent="0.55000000000000004">
      <c r="A76" s="527"/>
      <c r="B76" s="261" t="s">
        <v>369</v>
      </c>
      <c r="C76" s="224"/>
      <c r="D76" s="260" t="s">
        <v>287</v>
      </c>
      <c r="E76" s="226" t="s">
        <v>287</v>
      </c>
      <c r="F76" s="230" t="s">
        <v>287</v>
      </c>
    </row>
    <row r="77" spans="1:6" ht="30" customHeight="1" x14ac:dyDescent="0.55000000000000004">
      <c r="A77" s="527"/>
      <c r="B77" s="261" t="s">
        <v>370</v>
      </c>
      <c r="C77" s="262" t="s">
        <v>371</v>
      </c>
      <c r="D77" s="260" t="s">
        <v>287</v>
      </c>
      <c r="E77" s="226" t="s">
        <v>287</v>
      </c>
      <c r="F77" s="230" t="s">
        <v>287</v>
      </c>
    </row>
    <row r="78" spans="1:6" ht="30" customHeight="1" thickBot="1" x14ac:dyDescent="0.6">
      <c r="A78" s="527"/>
      <c r="B78" s="261" t="s">
        <v>372</v>
      </c>
      <c r="C78" s="262"/>
      <c r="D78" s="260"/>
      <c r="E78" s="226"/>
      <c r="F78" s="230"/>
    </row>
    <row r="79" spans="1:6" ht="30" customHeight="1" x14ac:dyDescent="0.55000000000000004">
      <c r="A79" s="527"/>
      <c r="B79" s="239" t="s">
        <v>373</v>
      </c>
      <c r="C79" s="262"/>
      <c r="D79" s="263"/>
      <c r="E79" s="264"/>
      <c r="F79" s="265"/>
    </row>
    <row r="80" spans="1:6" ht="30" customHeight="1" x14ac:dyDescent="0.55000000000000004">
      <c r="A80" s="527"/>
      <c r="B80" s="246" t="s">
        <v>374</v>
      </c>
      <c r="C80" s="266"/>
      <c r="D80" s="260" t="s">
        <v>287</v>
      </c>
      <c r="E80" s="226" t="s">
        <v>287</v>
      </c>
      <c r="F80" s="230" t="s">
        <v>287</v>
      </c>
    </row>
    <row r="81" spans="1:6" ht="30" customHeight="1" x14ac:dyDescent="0.55000000000000004">
      <c r="A81" s="527"/>
      <c r="B81" s="246" t="s">
        <v>375</v>
      </c>
      <c r="C81" s="266"/>
      <c r="D81" s="260"/>
      <c r="E81" s="226"/>
      <c r="F81" s="230"/>
    </row>
    <row r="82" spans="1:6" ht="30" customHeight="1" x14ac:dyDescent="0.55000000000000004">
      <c r="A82" s="527"/>
      <c r="B82" s="246" t="s">
        <v>376</v>
      </c>
      <c r="C82" s="266"/>
      <c r="D82" s="267"/>
      <c r="E82" s="268"/>
      <c r="F82" s="269"/>
    </row>
    <row r="83" spans="1:6" ht="30" customHeight="1" x14ac:dyDescent="0.55000000000000004">
      <c r="A83" s="527"/>
      <c r="B83" s="246" t="s">
        <v>377</v>
      </c>
      <c r="C83" s="266"/>
      <c r="D83" s="260" t="s">
        <v>287</v>
      </c>
      <c r="E83" s="226" t="s">
        <v>287</v>
      </c>
      <c r="F83" s="230" t="s">
        <v>287</v>
      </c>
    </row>
    <row r="84" spans="1:6" ht="30" customHeight="1" x14ac:dyDescent="0.55000000000000004">
      <c r="A84" s="527"/>
      <c r="B84" s="246" t="s">
        <v>378</v>
      </c>
      <c r="C84" s="266"/>
      <c r="D84" s="260"/>
      <c r="E84" s="226"/>
      <c r="F84" s="230"/>
    </row>
    <row r="85" spans="1:6" ht="30" customHeight="1" x14ac:dyDescent="0.3">
      <c r="A85" s="527"/>
      <c r="B85" s="246" t="s">
        <v>379</v>
      </c>
      <c r="C85" s="266"/>
      <c r="D85" s="270"/>
      <c r="E85" s="252"/>
      <c r="F85" s="271"/>
    </row>
    <row r="86" spans="1:6" ht="30" customHeight="1" x14ac:dyDescent="0.3">
      <c r="A86" s="527"/>
      <c r="B86" s="246" t="s">
        <v>380</v>
      </c>
      <c r="C86" s="266"/>
      <c r="D86" s="270"/>
      <c r="E86" s="252"/>
      <c r="F86" s="271"/>
    </row>
    <row r="87" spans="1:6" ht="30" customHeight="1" thickBot="1" x14ac:dyDescent="0.9">
      <c r="A87" s="527"/>
      <c r="B87" s="272" t="s">
        <v>381</v>
      </c>
      <c r="C87" s="266"/>
      <c r="D87" s="273"/>
      <c r="E87" s="274"/>
      <c r="F87" s="275"/>
    </row>
    <row r="88" spans="1:6" ht="30" customHeight="1" x14ac:dyDescent="0.55000000000000004">
      <c r="A88" s="527"/>
      <c r="B88" s="246" t="s">
        <v>382</v>
      </c>
      <c r="C88" s="266"/>
      <c r="D88" s="549" t="s">
        <v>287</v>
      </c>
      <c r="E88" s="523" t="s">
        <v>287</v>
      </c>
      <c r="F88" s="544" t="s">
        <v>287</v>
      </c>
    </row>
    <row r="89" spans="1:6" ht="30" customHeight="1" thickBot="1" x14ac:dyDescent="0.6">
      <c r="A89" s="527"/>
      <c r="B89" s="246" t="s">
        <v>383</v>
      </c>
      <c r="C89" s="266"/>
      <c r="D89" s="550"/>
      <c r="E89" s="525"/>
      <c r="F89" s="545"/>
    </row>
    <row r="90" spans="1:6" ht="30" customHeight="1" x14ac:dyDescent="0.55000000000000004">
      <c r="A90" s="527"/>
      <c r="B90" s="239" t="s">
        <v>384</v>
      </c>
      <c r="C90" s="266"/>
      <c r="D90" s="549" t="s">
        <v>311</v>
      </c>
      <c r="E90" s="523" t="s">
        <v>287</v>
      </c>
      <c r="F90" s="544" t="s">
        <v>287</v>
      </c>
    </row>
    <row r="91" spans="1:6" ht="30" customHeight="1" thickBot="1" x14ac:dyDescent="0.6">
      <c r="A91" s="527"/>
      <c r="B91" s="272" t="s">
        <v>385</v>
      </c>
      <c r="C91" s="266"/>
      <c r="D91" s="550"/>
      <c r="E91" s="525"/>
      <c r="F91" s="545"/>
    </row>
    <row r="92" spans="1:6" ht="30" customHeight="1" x14ac:dyDescent="0.55000000000000004">
      <c r="A92" s="527"/>
      <c r="B92" s="246" t="s">
        <v>386</v>
      </c>
      <c r="C92" s="266"/>
      <c r="D92" s="549" t="s">
        <v>287</v>
      </c>
      <c r="E92" s="523" t="s">
        <v>287</v>
      </c>
      <c r="F92" s="544" t="s">
        <v>287</v>
      </c>
    </row>
    <row r="93" spans="1:6" ht="30" customHeight="1" thickBot="1" x14ac:dyDescent="0.6">
      <c r="A93" s="527"/>
      <c r="B93" s="272" t="s">
        <v>387</v>
      </c>
      <c r="C93" s="266"/>
      <c r="D93" s="550"/>
      <c r="E93" s="525"/>
      <c r="F93" s="545"/>
    </row>
    <row r="94" spans="1:6" ht="30" customHeight="1" x14ac:dyDescent="0.55000000000000004">
      <c r="A94" s="527"/>
      <c r="B94" s="551" t="s">
        <v>388</v>
      </c>
      <c r="C94" s="253"/>
      <c r="D94" s="523" t="s">
        <v>287</v>
      </c>
      <c r="E94" s="523" t="s">
        <v>287</v>
      </c>
      <c r="F94" s="523" t="s">
        <v>287</v>
      </c>
    </row>
    <row r="95" spans="1:6" ht="30" customHeight="1" thickBot="1" x14ac:dyDescent="0.6">
      <c r="A95" s="528"/>
      <c r="B95" s="552"/>
      <c r="C95" s="254"/>
      <c r="D95" s="525"/>
      <c r="E95" s="525"/>
      <c r="F95" s="525"/>
    </row>
    <row r="96" spans="1:6" ht="30" customHeight="1" x14ac:dyDescent="0.55000000000000004">
      <c r="A96" s="242"/>
      <c r="B96" s="246"/>
      <c r="C96" s="276"/>
      <c r="D96" s="260"/>
      <c r="E96" s="260"/>
      <c r="F96" s="260"/>
    </row>
    <row r="97" spans="1:6" ht="30" customHeight="1" x14ac:dyDescent="0.55000000000000004">
      <c r="A97" s="242"/>
      <c r="B97" s="246"/>
      <c r="C97" s="276"/>
      <c r="D97" s="260"/>
      <c r="E97" s="260"/>
      <c r="F97" s="260"/>
    </row>
    <row r="98" spans="1:6" ht="30" customHeight="1" thickBot="1" x14ac:dyDescent="0.6">
      <c r="A98" s="242"/>
      <c r="B98" s="246"/>
      <c r="C98" s="276"/>
      <c r="D98" s="260"/>
      <c r="E98" s="260"/>
      <c r="F98" s="260"/>
    </row>
    <row r="99" spans="1:6" s="247" customFormat="1" ht="88" customHeight="1" thickBot="1" x14ac:dyDescent="0.6">
      <c r="A99" s="211" t="s">
        <v>277</v>
      </c>
      <c r="B99" s="212" t="s">
        <v>278</v>
      </c>
      <c r="C99" s="212" t="s">
        <v>279</v>
      </c>
      <c r="D99" s="213" t="s">
        <v>280</v>
      </c>
      <c r="E99" s="213" t="s">
        <v>281</v>
      </c>
      <c r="F99" s="213" t="s">
        <v>282</v>
      </c>
    </row>
    <row r="100" spans="1:6" ht="30" customHeight="1" x14ac:dyDescent="0.55000000000000004">
      <c r="A100" s="526" t="s">
        <v>389</v>
      </c>
      <c r="B100" s="220" t="s">
        <v>390</v>
      </c>
      <c r="C100" s="532" t="s">
        <v>391</v>
      </c>
      <c r="D100" s="523" t="s">
        <v>287</v>
      </c>
      <c r="E100" s="523" t="s">
        <v>287</v>
      </c>
      <c r="F100" s="523" t="s">
        <v>287</v>
      </c>
    </row>
    <row r="101" spans="1:6" ht="30" customHeight="1" x14ac:dyDescent="0.55000000000000004">
      <c r="A101" s="527"/>
      <c r="B101" s="214" t="s">
        <v>392</v>
      </c>
      <c r="C101" s="533"/>
      <c r="D101" s="524"/>
      <c r="E101" s="524"/>
      <c r="F101" s="524"/>
    </row>
    <row r="102" spans="1:6" ht="30" customHeight="1" x14ac:dyDescent="0.55000000000000004">
      <c r="A102" s="527"/>
      <c r="B102" s="214" t="s">
        <v>393</v>
      </c>
      <c r="C102" s="533"/>
      <c r="D102" s="524"/>
      <c r="E102" s="524"/>
      <c r="F102" s="524"/>
    </row>
    <row r="103" spans="1:6" ht="30" customHeight="1" x14ac:dyDescent="0.55000000000000004">
      <c r="A103" s="527"/>
      <c r="B103" s="214" t="s">
        <v>394</v>
      </c>
      <c r="C103" s="215"/>
      <c r="D103" s="524"/>
      <c r="E103" s="524"/>
      <c r="F103" s="524"/>
    </row>
    <row r="104" spans="1:6" ht="30" customHeight="1" thickBot="1" x14ac:dyDescent="0.6">
      <c r="A104" s="527"/>
      <c r="B104" s="214" t="s">
        <v>395</v>
      </c>
      <c r="C104" s="235"/>
      <c r="D104" s="524"/>
      <c r="E104" s="524"/>
      <c r="F104" s="524"/>
    </row>
    <row r="105" spans="1:6" ht="30" customHeight="1" x14ac:dyDescent="0.55000000000000004">
      <c r="A105" s="527"/>
      <c r="B105" s="220" t="s">
        <v>396</v>
      </c>
      <c r="C105" s="235"/>
      <c r="D105" s="523" t="s">
        <v>287</v>
      </c>
      <c r="E105" s="523" t="s">
        <v>287</v>
      </c>
      <c r="F105" s="523" t="s">
        <v>287</v>
      </c>
    </row>
    <row r="106" spans="1:6" ht="30" customHeight="1" x14ac:dyDescent="0.55000000000000004">
      <c r="A106" s="527"/>
      <c r="B106" s="214" t="s">
        <v>397</v>
      </c>
      <c r="C106" s="235"/>
      <c r="D106" s="524"/>
      <c r="E106" s="524"/>
      <c r="F106" s="524"/>
    </row>
    <row r="107" spans="1:6" ht="30" customHeight="1" thickBot="1" x14ac:dyDescent="0.6">
      <c r="A107" s="527"/>
      <c r="B107" s="214" t="s">
        <v>398</v>
      </c>
      <c r="C107" s="235"/>
      <c r="D107" s="524"/>
      <c r="E107" s="524"/>
      <c r="F107" s="524"/>
    </row>
    <row r="108" spans="1:6" ht="30" customHeight="1" x14ac:dyDescent="0.55000000000000004">
      <c r="A108" s="527"/>
      <c r="B108" s="277" t="s">
        <v>399</v>
      </c>
      <c r="C108" s="532" t="s">
        <v>400</v>
      </c>
      <c r="D108" s="523" t="s">
        <v>287</v>
      </c>
      <c r="E108" s="523" t="s">
        <v>287</v>
      </c>
      <c r="F108" s="523" t="s">
        <v>287</v>
      </c>
    </row>
    <row r="109" spans="1:6" ht="30" customHeight="1" x14ac:dyDescent="0.55000000000000004">
      <c r="A109" s="527"/>
      <c r="B109" s="233" t="s">
        <v>401</v>
      </c>
      <c r="C109" s="533"/>
      <c r="D109" s="524"/>
      <c r="E109" s="524"/>
      <c r="F109" s="524"/>
    </row>
    <row r="110" spans="1:6" ht="30" customHeight="1" x14ac:dyDescent="0.55000000000000004">
      <c r="A110" s="527"/>
      <c r="B110" s="233" t="s">
        <v>402</v>
      </c>
      <c r="C110" s="227"/>
      <c r="D110" s="524"/>
      <c r="E110" s="524"/>
      <c r="F110" s="524"/>
    </row>
    <row r="111" spans="1:6" ht="30" customHeight="1" x14ac:dyDescent="0.55000000000000004">
      <c r="A111" s="527"/>
      <c r="B111" s="214" t="s">
        <v>403</v>
      </c>
      <c r="C111" s="533" t="s">
        <v>404</v>
      </c>
      <c r="D111" s="524"/>
      <c r="E111" s="524"/>
      <c r="F111" s="524"/>
    </row>
    <row r="112" spans="1:6" ht="30" customHeight="1" x14ac:dyDescent="0.55000000000000004">
      <c r="A112" s="527"/>
      <c r="B112" s="214" t="s">
        <v>405</v>
      </c>
      <c r="C112" s="533"/>
      <c r="D112" s="524"/>
      <c r="E112" s="524"/>
      <c r="F112" s="524"/>
    </row>
    <row r="113" spans="1:6" ht="30" customHeight="1" x14ac:dyDescent="0.55000000000000004">
      <c r="A113" s="527"/>
      <c r="B113" s="214" t="s">
        <v>406</v>
      </c>
      <c r="C113" s="235"/>
      <c r="D113" s="524"/>
      <c r="E113" s="524"/>
      <c r="F113" s="524"/>
    </row>
    <row r="114" spans="1:6" ht="30" customHeight="1" x14ac:dyDescent="0.55000000000000004">
      <c r="A114" s="527"/>
      <c r="B114" s="214" t="s">
        <v>407</v>
      </c>
      <c r="C114" s="235"/>
      <c r="D114" s="524"/>
      <c r="E114" s="524"/>
      <c r="F114" s="524"/>
    </row>
    <row r="115" spans="1:6" ht="30" customHeight="1" x14ac:dyDescent="0.55000000000000004">
      <c r="A115" s="527"/>
      <c r="B115" s="214" t="s">
        <v>408</v>
      </c>
      <c r="C115" s="235"/>
      <c r="D115" s="524"/>
      <c r="E115" s="524"/>
      <c r="F115" s="524"/>
    </row>
    <row r="116" spans="1:6" ht="30" customHeight="1" x14ac:dyDescent="0.55000000000000004">
      <c r="A116" s="527"/>
      <c r="B116" s="214" t="s">
        <v>409</v>
      </c>
      <c r="C116" s="235"/>
      <c r="D116" s="524"/>
      <c r="E116" s="524"/>
      <c r="F116" s="524"/>
    </row>
    <row r="117" spans="1:6" ht="30" customHeight="1" x14ac:dyDescent="0.55000000000000004">
      <c r="A117" s="527"/>
      <c r="B117" s="214" t="s">
        <v>410</v>
      </c>
      <c r="C117" s="235"/>
      <c r="D117" s="524"/>
      <c r="E117" s="524"/>
      <c r="F117" s="524"/>
    </row>
    <row r="118" spans="1:6" ht="30" customHeight="1" x14ac:dyDescent="0.55000000000000004">
      <c r="A118" s="527"/>
      <c r="B118" s="214" t="s">
        <v>411</v>
      </c>
      <c r="C118" s="235"/>
      <c r="D118" s="524"/>
      <c r="E118" s="524"/>
      <c r="F118" s="524"/>
    </row>
    <row r="119" spans="1:6" ht="30" customHeight="1" x14ac:dyDescent="0.55000000000000004">
      <c r="A119" s="527"/>
      <c r="B119" s="214" t="s">
        <v>412</v>
      </c>
      <c r="C119" s="235"/>
      <c r="D119" s="524"/>
      <c r="E119" s="524"/>
      <c r="F119" s="524"/>
    </row>
    <row r="120" spans="1:6" ht="30" customHeight="1" thickBot="1" x14ac:dyDescent="0.6">
      <c r="A120" s="527"/>
      <c r="B120" s="236" t="s">
        <v>413</v>
      </c>
      <c r="C120" s="237"/>
      <c r="D120" s="525"/>
      <c r="E120" s="525"/>
      <c r="F120" s="525"/>
    </row>
    <row r="121" spans="1:6" ht="30" customHeight="1" x14ac:dyDescent="0.55000000000000004">
      <c r="A121" s="527"/>
      <c r="B121" s="248" t="s">
        <v>414</v>
      </c>
      <c r="C121" s="529" t="s">
        <v>415</v>
      </c>
      <c r="D121" s="523" t="s">
        <v>287</v>
      </c>
      <c r="E121" s="523" t="s">
        <v>287</v>
      </c>
      <c r="F121" s="523" t="s">
        <v>287</v>
      </c>
    </row>
    <row r="122" spans="1:6" ht="30" customHeight="1" x14ac:dyDescent="0.55000000000000004">
      <c r="A122" s="527"/>
      <c r="B122" s="214" t="s">
        <v>416</v>
      </c>
      <c r="C122" s="530"/>
      <c r="D122" s="524"/>
      <c r="E122" s="524"/>
      <c r="F122" s="524"/>
    </row>
    <row r="123" spans="1:6" ht="30" customHeight="1" x14ac:dyDescent="0.55000000000000004">
      <c r="A123" s="527"/>
      <c r="B123" s="214" t="s">
        <v>417</v>
      </c>
      <c r="C123" s="530"/>
      <c r="D123" s="524"/>
      <c r="E123" s="524"/>
      <c r="F123" s="524"/>
    </row>
    <row r="124" spans="1:6" ht="30" customHeight="1" thickBot="1" x14ac:dyDescent="0.6">
      <c r="A124" s="527"/>
      <c r="B124" s="214" t="s">
        <v>418</v>
      </c>
      <c r="C124" s="530"/>
      <c r="D124" s="524"/>
      <c r="E124" s="524"/>
      <c r="F124" s="524"/>
    </row>
    <row r="125" spans="1:6" ht="30" customHeight="1" x14ac:dyDescent="0.55000000000000004">
      <c r="A125" s="527"/>
      <c r="B125" s="220" t="s">
        <v>419</v>
      </c>
      <c r="C125" s="530" t="s">
        <v>420</v>
      </c>
      <c r="D125" s="523" t="s">
        <v>287</v>
      </c>
      <c r="E125" s="523" t="s">
        <v>287</v>
      </c>
      <c r="F125" s="523" t="s">
        <v>287</v>
      </c>
    </row>
    <row r="126" spans="1:6" ht="30" customHeight="1" x14ac:dyDescent="0.55000000000000004">
      <c r="A126" s="527"/>
      <c r="B126" s="214" t="s">
        <v>421</v>
      </c>
      <c r="C126" s="530"/>
      <c r="D126" s="524"/>
      <c r="E126" s="524"/>
      <c r="F126" s="524"/>
    </row>
    <row r="127" spans="1:6" ht="30" customHeight="1" x14ac:dyDescent="0.55000000000000004">
      <c r="A127" s="527"/>
      <c r="B127" s="214" t="s">
        <v>422</v>
      </c>
      <c r="C127" s="530"/>
      <c r="D127" s="524"/>
      <c r="E127" s="524"/>
      <c r="F127" s="524"/>
    </row>
    <row r="128" spans="1:6" ht="30" customHeight="1" x14ac:dyDescent="0.55000000000000004">
      <c r="A128" s="527"/>
      <c r="B128" s="214" t="s">
        <v>423</v>
      </c>
      <c r="C128" s="278"/>
      <c r="D128" s="524"/>
      <c r="E128" s="524"/>
      <c r="F128" s="524"/>
    </row>
    <row r="129" spans="1:6" ht="30" customHeight="1" thickBot="1" x14ac:dyDescent="0.6">
      <c r="A129" s="527"/>
      <c r="B129" s="214" t="s">
        <v>305</v>
      </c>
      <c r="C129" s="279"/>
      <c r="D129" s="524"/>
      <c r="E129" s="524"/>
      <c r="F129" s="524"/>
    </row>
    <row r="130" spans="1:6" ht="30" customHeight="1" x14ac:dyDescent="0.55000000000000004">
      <c r="A130" s="527"/>
      <c r="B130" s="220" t="s">
        <v>424</v>
      </c>
      <c r="C130" s="279"/>
      <c r="D130" s="523" t="s">
        <v>287</v>
      </c>
      <c r="E130" s="523" t="s">
        <v>287</v>
      </c>
      <c r="F130" s="523" t="s">
        <v>287</v>
      </c>
    </row>
    <row r="131" spans="1:6" ht="30" customHeight="1" x14ac:dyDescent="0.55000000000000004">
      <c r="A131" s="527"/>
      <c r="B131" s="214" t="s">
        <v>425</v>
      </c>
      <c r="C131" s="279"/>
      <c r="D131" s="524"/>
      <c r="E131" s="524"/>
      <c r="F131" s="524"/>
    </row>
    <row r="132" spans="1:6" ht="30" customHeight="1" x14ac:dyDescent="0.55000000000000004">
      <c r="A132" s="527"/>
      <c r="B132" s="214" t="s">
        <v>426</v>
      </c>
      <c r="C132" s="279"/>
      <c r="D132" s="524"/>
      <c r="E132" s="524"/>
      <c r="F132" s="524"/>
    </row>
    <row r="133" spans="1:6" ht="30" customHeight="1" x14ac:dyDescent="0.55000000000000004">
      <c r="A133" s="527"/>
      <c r="B133" s="214" t="s">
        <v>427</v>
      </c>
      <c r="C133" s="279"/>
      <c r="D133" s="524"/>
      <c r="E133" s="524"/>
      <c r="F133" s="524"/>
    </row>
    <row r="134" spans="1:6" ht="30" customHeight="1" thickBot="1" x14ac:dyDescent="0.6">
      <c r="A134" s="527"/>
      <c r="B134" s="214" t="s">
        <v>428</v>
      </c>
      <c r="C134" s="279"/>
      <c r="D134" s="524"/>
      <c r="E134" s="524"/>
      <c r="F134" s="524"/>
    </row>
    <row r="135" spans="1:6" ht="30" customHeight="1" x14ac:dyDescent="0.55000000000000004">
      <c r="A135" s="527"/>
      <c r="B135" s="220" t="s">
        <v>429</v>
      </c>
      <c r="C135" s="279"/>
      <c r="D135" s="523" t="s">
        <v>287</v>
      </c>
      <c r="E135" s="523" t="s">
        <v>287</v>
      </c>
      <c r="F135" s="523" t="s">
        <v>287</v>
      </c>
    </row>
    <row r="136" spans="1:6" ht="30" customHeight="1" x14ac:dyDescent="0.55000000000000004">
      <c r="A136" s="527"/>
      <c r="B136" s="214" t="s">
        <v>430</v>
      </c>
      <c r="C136" s="279"/>
      <c r="D136" s="524"/>
      <c r="E136" s="524"/>
      <c r="F136" s="524"/>
    </row>
    <row r="137" spans="1:6" ht="30" customHeight="1" x14ac:dyDescent="0.55000000000000004">
      <c r="A137" s="527"/>
      <c r="B137" s="214" t="s">
        <v>431</v>
      </c>
      <c r="C137" s="279"/>
      <c r="D137" s="524"/>
      <c r="E137" s="524"/>
      <c r="F137" s="524"/>
    </row>
    <row r="138" spans="1:6" ht="30" customHeight="1" x14ac:dyDescent="0.55000000000000004">
      <c r="A138" s="527"/>
      <c r="B138" s="214" t="s">
        <v>432</v>
      </c>
      <c r="C138" s="279"/>
      <c r="D138" s="524"/>
      <c r="E138" s="524"/>
      <c r="F138" s="524"/>
    </row>
    <row r="139" spans="1:6" ht="30" customHeight="1" x14ac:dyDescent="0.55000000000000004">
      <c r="A139" s="527"/>
      <c r="B139" s="214" t="s">
        <v>433</v>
      </c>
      <c r="C139" s="279"/>
      <c r="D139" s="524"/>
      <c r="E139" s="524"/>
      <c r="F139" s="524"/>
    </row>
    <row r="140" spans="1:6" ht="30" customHeight="1" thickBot="1" x14ac:dyDescent="0.6">
      <c r="A140" s="527"/>
      <c r="B140" s="236" t="s">
        <v>305</v>
      </c>
      <c r="C140" s="279"/>
      <c r="D140" s="525"/>
      <c r="E140" s="525"/>
      <c r="F140" s="525"/>
    </row>
    <row r="141" spans="1:6" ht="30" customHeight="1" x14ac:dyDescent="0.55000000000000004">
      <c r="A141" s="527"/>
      <c r="B141" s="214" t="s">
        <v>434</v>
      </c>
      <c r="C141" s="279"/>
      <c r="D141" s="523" t="s">
        <v>287</v>
      </c>
      <c r="E141" s="523" t="s">
        <v>287</v>
      </c>
      <c r="F141" s="523" t="s">
        <v>287</v>
      </c>
    </row>
    <row r="142" spans="1:6" ht="30" customHeight="1" x14ac:dyDescent="0.55000000000000004">
      <c r="A142" s="527"/>
      <c r="B142" s="214" t="s">
        <v>435</v>
      </c>
      <c r="C142" s="279"/>
      <c r="D142" s="524"/>
      <c r="E142" s="524"/>
      <c r="F142" s="524"/>
    </row>
    <row r="143" spans="1:6" ht="30" customHeight="1" x14ac:dyDescent="0.55000000000000004">
      <c r="A143" s="527"/>
      <c r="B143" s="214" t="s">
        <v>436</v>
      </c>
      <c r="C143" s="279"/>
      <c r="D143" s="524"/>
      <c r="E143" s="524"/>
      <c r="F143" s="524"/>
    </row>
    <row r="144" spans="1:6" ht="30" customHeight="1" x14ac:dyDescent="0.55000000000000004">
      <c r="A144" s="527"/>
      <c r="B144" s="214" t="s">
        <v>437</v>
      </c>
      <c r="C144" s="279"/>
      <c r="D144" s="524"/>
      <c r="E144" s="524"/>
      <c r="F144" s="524"/>
    </row>
    <row r="145" spans="1:6" ht="30" customHeight="1" x14ac:dyDescent="0.55000000000000004">
      <c r="A145" s="527"/>
      <c r="B145" s="214" t="s">
        <v>438</v>
      </c>
      <c r="C145" s="279"/>
      <c r="D145" s="524"/>
      <c r="E145" s="524"/>
      <c r="F145" s="524"/>
    </row>
    <row r="146" spans="1:6" ht="30" customHeight="1" thickBot="1" x14ac:dyDescent="0.6">
      <c r="A146" s="527"/>
      <c r="B146" s="236" t="s">
        <v>439</v>
      </c>
      <c r="C146" s="280"/>
      <c r="D146" s="525"/>
      <c r="E146" s="525"/>
      <c r="F146" s="525"/>
    </row>
    <row r="147" spans="1:6" ht="30" customHeight="1" x14ac:dyDescent="0.55000000000000004">
      <c r="A147" s="527"/>
      <c r="B147" s="214" t="s">
        <v>440</v>
      </c>
      <c r="C147" s="532" t="s">
        <v>441</v>
      </c>
      <c r="D147" s="523" t="s">
        <v>287</v>
      </c>
      <c r="E147" s="523" t="s">
        <v>287</v>
      </c>
      <c r="F147" s="523" t="s">
        <v>287</v>
      </c>
    </row>
    <row r="148" spans="1:6" ht="30" customHeight="1" x14ac:dyDescent="0.55000000000000004">
      <c r="A148" s="527"/>
      <c r="B148" s="214" t="s">
        <v>442</v>
      </c>
      <c r="C148" s="533"/>
      <c r="D148" s="524"/>
      <c r="E148" s="524"/>
      <c r="F148" s="524"/>
    </row>
    <row r="149" spans="1:6" ht="30" customHeight="1" x14ac:dyDescent="0.55000000000000004">
      <c r="A149" s="527"/>
      <c r="B149" s="214" t="s">
        <v>443</v>
      </c>
      <c r="C149" s="215"/>
      <c r="D149" s="524"/>
      <c r="E149" s="524"/>
      <c r="F149" s="524"/>
    </row>
    <row r="150" spans="1:6" ht="30" customHeight="1" x14ac:dyDescent="0.55000000000000004">
      <c r="A150" s="527"/>
      <c r="B150" s="214" t="s">
        <v>444</v>
      </c>
      <c r="C150" s="215"/>
      <c r="D150" s="524"/>
      <c r="E150" s="524"/>
      <c r="F150" s="524"/>
    </row>
    <row r="151" spans="1:6" ht="30" customHeight="1" thickBot="1" x14ac:dyDescent="0.6">
      <c r="A151" s="527"/>
      <c r="B151" s="214" t="s">
        <v>445</v>
      </c>
      <c r="C151" s="235"/>
      <c r="D151" s="524"/>
      <c r="E151" s="524"/>
      <c r="F151" s="524"/>
    </row>
    <row r="152" spans="1:6" ht="30" customHeight="1" x14ac:dyDescent="0.55000000000000004">
      <c r="A152" s="527"/>
      <c r="B152" s="220" t="s">
        <v>446</v>
      </c>
      <c r="C152" s="235"/>
      <c r="D152" s="523" t="s">
        <v>287</v>
      </c>
      <c r="E152" s="523" t="s">
        <v>287</v>
      </c>
      <c r="F152" s="523" t="s">
        <v>287</v>
      </c>
    </row>
    <row r="153" spans="1:6" ht="30" customHeight="1" x14ac:dyDescent="0.55000000000000004">
      <c r="A153" s="527"/>
      <c r="B153" s="214" t="s">
        <v>447</v>
      </c>
      <c r="C153" s="235"/>
      <c r="D153" s="524"/>
      <c r="E153" s="524"/>
      <c r="F153" s="524"/>
    </row>
    <row r="154" spans="1:6" ht="30" customHeight="1" thickBot="1" x14ac:dyDescent="0.6">
      <c r="A154" s="527"/>
      <c r="B154" s="232" t="s">
        <v>448</v>
      </c>
      <c r="C154" s="235"/>
      <c r="D154" s="525"/>
      <c r="E154" s="525"/>
      <c r="F154" s="525"/>
    </row>
    <row r="155" spans="1:6" ht="30" customHeight="1" x14ac:dyDescent="0.55000000000000004">
      <c r="A155" s="527"/>
      <c r="B155" s="214" t="s">
        <v>449</v>
      </c>
      <c r="C155" s="235"/>
      <c r="D155" s="523" t="s">
        <v>287</v>
      </c>
      <c r="E155" s="523" t="s">
        <v>287</v>
      </c>
      <c r="F155" s="523" t="s">
        <v>287</v>
      </c>
    </row>
    <row r="156" spans="1:6" ht="30" customHeight="1" thickBot="1" x14ac:dyDescent="0.6">
      <c r="A156" s="528"/>
      <c r="B156" s="236" t="s">
        <v>450</v>
      </c>
      <c r="C156" s="237"/>
      <c r="D156" s="525"/>
      <c r="E156" s="525"/>
      <c r="F156" s="525"/>
    </row>
    <row r="157" spans="1:6" ht="30" customHeight="1" thickBot="1" x14ac:dyDescent="0.6">
      <c r="A157" s="281"/>
    </row>
    <row r="158" spans="1:6" s="247" customFormat="1" ht="88" customHeight="1" thickBot="1" x14ac:dyDescent="0.6">
      <c r="A158" s="211" t="s">
        <v>277</v>
      </c>
      <c r="B158" s="212" t="s">
        <v>278</v>
      </c>
      <c r="C158" s="212" t="s">
        <v>279</v>
      </c>
      <c r="D158" s="213" t="s">
        <v>280</v>
      </c>
      <c r="E158" s="213" t="s">
        <v>281</v>
      </c>
      <c r="F158" s="213" t="s">
        <v>282</v>
      </c>
    </row>
    <row r="159" spans="1:6" ht="30" customHeight="1" x14ac:dyDescent="0.55000000000000004">
      <c r="A159" s="526" t="s">
        <v>451</v>
      </c>
      <c r="B159" s="248" t="s">
        <v>452</v>
      </c>
      <c r="C159" s="532" t="s">
        <v>453</v>
      </c>
      <c r="D159" s="523" t="s">
        <v>287</v>
      </c>
      <c r="E159" s="523" t="s">
        <v>287</v>
      </c>
      <c r="F159" s="523" t="s">
        <v>287</v>
      </c>
    </row>
    <row r="160" spans="1:6" ht="30" customHeight="1" x14ac:dyDescent="0.55000000000000004">
      <c r="A160" s="527"/>
      <c r="B160" s="214" t="s">
        <v>454</v>
      </c>
      <c r="C160" s="533"/>
      <c r="D160" s="524"/>
      <c r="E160" s="524"/>
      <c r="F160" s="524"/>
    </row>
    <row r="161" spans="1:6" ht="30" customHeight="1" x14ac:dyDescent="0.55000000000000004">
      <c r="A161" s="527"/>
      <c r="B161" s="214" t="s">
        <v>455</v>
      </c>
      <c r="C161" s="215"/>
      <c r="D161" s="524"/>
      <c r="E161" s="524"/>
      <c r="F161" s="524"/>
    </row>
    <row r="162" spans="1:6" ht="30" customHeight="1" x14ac:dyDescent="0.55000000000000004">
      <c r="A162" s="527"/>
      <c r="B162" s="214" t="s">
        <v>456</v>
      </c>
      <c r="C162" s="235"/>
      <c r="D162" s="524"/>
      <c r="E162" s="524"/>
      <c r="F162" s="524"/>
    </row>
    <row r="163" spans="1:6" ht="30" customHeight="1" x14ac:dyDescent="0.55000000000000004">
      <c r="A163" s="527"/>
      <c r="B163" s="214" t="s">
        <v>457</v>
      </c>
      <c r="C163" s="235"/>
      <c r="D163" s="524"/>
      <c r="E163" s="524"/>
      <c r="F163" s="524"/>
    </row>
    <row r="164" spans="1:6" ht="30" customHeight="1" thickBot="1" x14ac:dyDescent="0.6">
      <c r="A164" s="527"/>
      <c r="B164" s="214" t="s">
        <v>458</v>
      </c>
      <c r="C164" s="235"/>
      <c r="D164" s="524"/>
      <c r="E164" s="524"/>
      <c r="F164" s="524"/>
    </row>
    <row r="165" spans="1:6" ht="30" customHeight="1" x14ac:dyDescent="0.55000000000000004">
      <c r="A165" s="527"/>
      <c r="B165" s="220" t="s">
        <v>459</v>
      </c>
      <c r="C165" s="235"/>
      <c r="D165" s="523" t="s">
        <v>287</v>
      </c>
      <c r="E165" s="523" t="s">
        <v>287</v>
      </c>
      <c r="F165" s="523" t="s">
        <v>287</v>
      </c>
    </row>
    <row r="166" spans="1:6" ht="30" customHeight="1" x14ac:dyDescent="0.55000000000000004">
      <c r="A166" s="527"/>
      <c r="B166" s="214" t="s">
        <v>460</v>
      </c>
      <c r="C166" s="235"/>
      <c r="D166" s="524"/>
      <c r="E166" s="524"/>
      <c r="F166" s="524"/>
    </row>
    <row r="167" spans="1:6" ht="30" customHeight="1" x14ac:dyDescent="0.55000000000000004">
      <c r="A167" s="527"/>
      <c r="B167" s="214" t="s">
        <v>461</v>
      </c>
      <c r="C167" s="235"/>
      <c r="D167" s="524"/>
      <c r="E167" s="524"/>
      <c r="F167" s="524"/>
    </row>
    <row r="168" spans="1:6" ht="30" customHeight="1" x14ac:dyDescent="0.55000000000000004">
      <c r="A168" s="527"/>
      <c r="B168" s="214" t="s">
        <v>462</v>
      </c>
      <c r="C168" s="235"/>
      <c r="D168" s="524"/>
      <c r="E168" s="524"/>
      <c r="F168" s="524"/>
    </row>
    <row r="169" spans="1:6" ht="30" customHeight="1" thickBot="1" x14ac:dyDescent="0.6">
      <c r="A169" s="527"/>
      <c r="B169" s="236" t="s">
        <v>463</v>
      </c>
      <c r="C169" s="237"/>
      <c r="D169" s="525"/>
      <c r="E169" s="525"/>
      <c r="F169" s="525"/>
    </row>
    <row r="170" spans="1:6" ht="30" customHeight="1" x14ac:dyDescent="0.55000000000000004">
      <c r="A170" s="527"/>
      <c r="B170" s="220" t="s">
        <v>464</v>
      </c>
      <c r="C170" s="532" t="s">
        <v>465</v>
      </c>
      <c r="D170" s="523" t="s">
        <v>287</v>
      </c>
      <c r="E170" s="523" t="s">
        <v>287</v>
      </c>
      <c r="F170" s="523" t="s">
        <v>287</v>
      </c>
    </row>
    <row r="171" spans="1:6" ht="30" customHeight="1" x14ac:dyDescent="0.55000000000000004">
      <c r="A171" s="527"/>
      <c r="B171" s="214" t="s">
        <v>466</v>
      </c>
      <c r="C171" s="533"/>
      <c r="D171" s="524"/>
      <c r="E171" s="524"/>
      <c r="F171" s="524"/>
    </row>
    <row r="172" spans="1:6" ht="30" customHeight="1" x14ac:dyDescent="0.55000000000000004">
      <c r="A172" s="527"/>
      <c r="B172" s="214" t="s">
        <v>467</v>
      </c>
      <c r="C172" s="227"/>
      <c r="D172" s="524"/>
      <c r="E172" s="524"/>
      <c r="F172" s="524"/>
    </row>
    <row r="173" spans="1:6" ht="30" customHeight="1" x14ac:dyDescent="0.55000000000000004">
      <c r="A173" s="527"/>
      <c r="B173" s="214" t="s">
        <v>468</v>
      </c>
      <c r="C173" s="533" t="s">
        <v>469</v>
      </c>
      <c r="D173" s="524"/>
      <c r="E173" s="524"/>
      <c r="F173" s="524"/>
    </row>
    <row r="174" spans="1:6" ht="30" customHeight="1" x14ac:dyDescent="0.55000000000000004">
      <c r="A174" s="527"/>
      <c r="B174" s="214" t="s">
        <v>470</v>
      </c>
      <c r="C174" s="533"/>
      <c r="D174" s="524"/>
      <c r="E174" s="524"/>
      <c r="F174" s="524"/>
    </row>
    <row r="175" spans="1:6" ht="30" customHeight="1" x14ac:dyDescent="0.55000000000000004">
      <c r="A175" s="527"/>
      <c r="B175" s="214" t="s">
        <v>471</v>
      </c>
      <c r="C175" s="533"/>
      <c r="D175" s="524"/>
      <c r="E175" s="524"/>
      <c r="F175" s="524"/>
    </row>
    <row r="176" spans="1:6" ht="30" customHeight="1" thickBot="1" x14ac:dyDescent="0.6">
      <c r="A176" s="527"/>
      <c r="B176" s="236" t="s">
        <v>395</v>
      </c>
      <c r="C176" s="235"/>
      <c r="D176" s="525"/>
      <c r="E176" s="525"/>
      <c r="F176" s="525"/>
    </row>
    <row r="177" spans="1:6" ht="30" customHeight="1" x14ac:dyDescent="0.55000000000000004">
      <c r="A177" s="527"/>
      <c r="B177" s="214" t="s">
        <v>472</v>
      </c>
      <c r="C177" s="235"/>
      <c r="D177" s="523" t="s">
        <v>287</v>
      </c>
      <c r="E177" s="523" t="s">
        <v>287</v>
      </c>
      <c r="F177" s="523" t="s">
        <v>287</v>
      </c>
    </row>
    <row r="178" spans="1:6" ht="30" customHeight="1" x14ac:dyDescent="0.55000000000000004">
      <c r="A178" s="527"/>
      <c r="B178" s="214" t="s">
        <v>473</v>
      </c>
      <c r="C178" s="235"/>
      <c r="D178" s="524"/>
      <c r="E178" s="524"/>
      <c r="F178" s="524"/>
    </row>
    <row r="179" spans="1:6" ht="30" customHeight="1" x14ac:dyDescent="0.55000000000000004">
      <c r="A179" s="527"/>
      <c r="B179" s="214" t="s">
        <v>474</v>
      </c>
      <c r="C179" s="235"/>
      <c r="D179" s="524"/>
      <c r="E179" s="524"/>
      <c r="F179" s="524"/>
    </row>
    <row r="180" spans="1:6" ht="30" customHeight="1" x14ac:dyDescent="0.55000000000000004">
      <c r="A180" s="527"/>
      <c r="B180" s="214" t="s">
        <v>475</v>
      </c>
      <c r="C180" s="235"/>
      <c r="D180" s="524"/>
      <c r="E180" s="524"/>
      <c r="F180" s="524"/>
    </row>
    <row r="181" spans="1:6" ht="30" customHeight="1" x14ac:dyDescent="0.55000000000000004">
      <c r="A181" s="527"/>
      <c r="B181" s="214" t="s">
        <v>476</v>
      </c>
      <c r="C181" s="235"/>
      <c r="D181" s="524"/>
      <c r="E181" s="524"/>
      <c r="F181" s="524"/>
    </row>
    <row r="182" spans="1:6" ht="30" customHeight="1" x14ac:dyDescent="0.55000000000000004">
      <c r="A182" s="527"/>
      <c r="B182" s="214" t="s">
        <v>477</v>
      </c>
      <c r="C182" s="235"/>
      <c r="D182" s="524"/>
      <c r="E182" s="524"/>
      <c r="F182" s="524"/>
    </row>
    <row r="183" spans="1:6" ht="30" customHeight="1" x14ac:dyDescent="0.55000000000000004">
      <c r="A183" s="527"/>
      <c r="B183" s="214" t="s">
        <v>478</v>
      </c>
      <c r="C183" s="235"/>
      <c r="D183" s="524"/>
      <c r="E183" s="524"/>
      <c r="F183" s="524"/>
    </row>
    <row r="184" spans="1:6" ht="30" customHeight="1" x14ac:dyDescent="0.55000000000000004">
      <c r="A184" s="527"/>
      <c r="B184" s="214" t="s">
        <v>479</v>
      </c>
      <c r="C184" s="235"/>
      <c r="D184" s="524"/>
      <c r="E184" s="524"/>
      <c r="F184" s="524"/>
    </row>
    <row r="185" spans="1:6" ht="30" customHeight="1" x14ac:dyDescent="0.55000000000000004">
      <c r="A185" s="527"/>
      <c r="B185" s="214" t="s">
        <v>480</v>
      </c>
      <c r="C185" s="235"/>
      <c r="D185" s="524"/>
      <c r="E185" s="524"/>
      <c r="F185" s="524"/>
    </row>
    <row r="186" spans="1:6" ht="30" customHeight="1" x14ac:dyDescent="0.55000000000000004">
      <c r="A186" s="527"/>
      <c r="B186" s="214" t="s">
        <v>481</v>
      </c>
      <c r="C186" s="235"/>
      <c r="D186" s="524"/>
      <c r="E186" s="524"/>
      <c r="F186" s="524"/>
    </row>
    <row r="187" spans="1:6" ht="30" customHeight="1" x14ac:dyDescent="0.55000000000000004">
      <c r="A187" s="527"/>
      <c r="B187" s="214" t="s">
        <v>482</v>
      </c>
      <c r="C187" s="235"/>
      <c r="D187" s="524"/>
      <c r="E187" s="524"/>
      <c r="F187" s="524"/>
    </row>
    <row r="188" spans="1:6" ht="30" customHeight="1" x14ac:dyDescent="0.55000000000000004">
      <c r="A188" s="527"/>
      <c r="B188" s="214" t="s">
        <v>483</v>
      </c>
      <c r="C188" s="235"/>
      <c r="D188" s="524"/>
      <c r="E188" s="524"/>
      <c r="F188" s="524"/>
    </row>
    <row r="189" spans="1:6" ht="30" customHeight="1" x14ac:dyDescent="0.55000000000000004">
      <c r="A189" s="527"/>
      <c r="B189" s="214" t="s">
        <v>484</v>
      </c>
      <c r="C189" s="235"/>
      <c r="D189" s="524"/>
      <c r="E189" s="524"/>
      <c r="F189" s="524"/>
    </row>
    <row r="190" spans="1:6" ht="30" customHeight="1" x14ac:dyDescent="0.55000000000000004">
      <c r="A190" s="527"/>
      <c r="B190" s="214" t="s">
        <v>485</v>
      </c>
      <c r="C190" s="235"/>
      <c r="D190" s="524"/>
      <c r="E190" s="524"/>
      <c r="F190" s="524"/>
    </row>
    <row r="191" spans="1:6" ht="30" customHeight="1" x14ac:dyDescent="0.55000000000000004">
      <c r="A191" s="527"/>
      <c r="B191" s="214" t="s">
        <v>486</v>
      </c>
      <c r="C191" s="235"/>
      <c r="D191" s="524"/>
      <c r="E191" s="524"/>
      <c r="F191" s="524"/>
    </row>
    <row r="192" spans="1:6" ht="30" customHeight="1" thickBot="1" x14ac:dyDescent="0.6">
      <c r="A192" s="527"/>
      <c r="B192" s="236" t="s">
        <v>487</v>
      </c>
      <c r="C192" s="237"/>
      <c r="D192" s="525"/>
      <c r="E192" s="525"/>
      <c r="F192" s="525"/>
    </row>
    <row r="193" spans="1:6" ht="30" customHeight="1" x14ac:dyDescent="0.55000000000000004">
      <c r="A193" s="527"/>
      <c r="B193" s="214" t="s">
        <v>488</v>
      </c>
      <c r="C193" s="532" t="s">
        <v>489</v>
      </c>
      <c r="D193" s="523" t="s">
        <v>287</v>
      </c>
      <c r="E193" s="523" t="s">
        <v>287</v>
      </c>
      <c r="F193" s="523" t="s">
        <v>287</v>
      </c>
    </row>
    <row r="194" spans="1:6" ht="30" customHeight="1" x14ac:dyDescent="0.55000000000000004">
      <c r="A194" s="527"/>
      <c r="B194" s="214" t="s">
        <v>490</v>
      </c>
      <c r="C194" s="533"/>
      <c r="D194" s="524"/>
      <c r="E194" s="524"/>
      <c r="F194" s="524"/>
    </row>
    <row r="195" spans="1:6" ht="30" customHeight="1" thickBot="1" x14ac:dyDescent="0.6">
      <c r="A195" s="527"/>
      <c r="B195" s="236" t="s">
        <v>491</v>
      </c>
      <c r="C195" s="537"/>
      <c r="D195" s="525"/>
      <c r="E195" s="525"/>
      <c r="F195" s="525"/>
    </row>
    <row r="196" spans="1:6" ht="30" customHeight="1" x14ac:dyDescent="0.55000000000000004">
      <c r="A196" s="527"/>
      <c r="B196" s="220" t="s">
        <v>492</v>
      </c>
      <c r="C196" s="529" t="s">
        <v>493</v>
      </c>
      <c r="D196" s="523" t="s">
        <v>287</v>
      </c>
      <c r="E196" s="523" t="s">
        <v>287</v>
      </c>
      <c r="F196" s="523" t="s">
        <v>287</v>
      </c>
    </row>
    <row r="197" spans="1:6" ht="30" customHeight="1" x14ac:dyDescent="0.55000000000000004">
      <c r="A197" s="527"/>
      <c r="B197" s="214" t="s">
        <v>494</v>
      </c>
      <c r="C197" s="530"/>
      <c r="D197" s="524"/>
      <c r="E197" s="524"/>
      <c r="F197" s="524"/>
    </row>
    <row r="198" spans="1:6" ht="30" customHeight="1" x14ac:dyDescent="0.55000000000000004">
      <c r="A198" s="527"/>
      <c r="B198" s="214" t="s">
        <v>495</v>
      </c>
      <c r="C198" s="530"/>
      <c r="D198" s="524"/>
      <c r="E198" s="524"/>
      <c r="F198" s="524"/>
    </row>
    <row r="199" spans="1:6" ht="30" customHeight="1" x14ac:dyDescent="0.55000000000000004">
      <c r="A199" s="527"/>
      <c r="B199" s="214" t="s">
        <v>496</v>
      </c>
      <c r="C199" s="530"/>
      <c r="D199" s="524"/>
      <c r="E199" s="524"/>
      <c r="F199" s="524"/>
    </row>
    <row r="200" spans="1:6" ht="30" customHeight="1" x14ac:dyDescent="0.55000000000000004">
      <c r="A200" s="527"/>
      <c r="B200" s="214" t="s">
        <v>497</v>
      </c>
      <c r="C200" s="530"/>
      <c r="D200" s="524"/>
      <c r="E200" s="524"/>
      <c r="F200" s="524"/>
    </row>
    <row r="201" spans="1:6" ht="30" customHeight="1" thickBot="1" x14ac:dyDescent="0.6">
      <c r="A201" s="527"/>
      <c r="B201" s="214" t="s">
        <v>498</v>
      </c>
      <c r="C201" s="530"/>
      <c r="D201" s="524"/>
      <c r="E201" s="524"/>
      <c r="F201" s="524"/>
    </row>
    <row r="202" spans="1:6" ht="30" customHeight="1" x14ac:dyDescent="0.55000000000000004">
      <c r="A202" s="527"/>
      <c r="B202" s="220" t="s">
        <v>499</v>
      </c>
      <c r="C202" s="529" t="s">
        <v>500</v>
      </c>
      <c r="D202" s="523" t="s">
        <v>287</v>
      </c>
      <c r="E202" s="523" t="s">
        <v>287</v>
      </c>
      <c r="F202" s="523" t="s">
        <v>287</v>
      </c>
    </row>
    <row r="203" spans="1:6" ht="30" customHeight="1" x14ac:dyDescent="0.55000000000000004">
      <c r="A203" s="527"/>
      <c r="B203" s="214" t="s">
        <v>466</v>
      </c>
      <c r="C203" s="530"/>
      <c r="D203" s="524"/>
      <c r="E203" s="524"/>
      <c r="F203" s="524"/>
    </row>
    <row r="204" spans="1:6" ht="30" customHeight="1" x14ac:dyDescent="0.55000000000000004">
      <c r="A204" s="527"/>
      <c r="B204" s="214" t="s">
        <v>501</v>
      </c>
      <c r="C204" s="530"/>
      <c r="D204" s="524"/>
      <c r="E204" s="524"/>
      <c r="F204" s="524"/>
    </row>
    <row r="205" spans="1:6" ht="30" customHeight="1" thickBot="1" x14ac:dyDescent="0.6">
      <c r="A205" s="527"/>
      <c r="B205" s="214" t="s">
        <v>502</v>
      </c>
      <c r="C205" s="279"/>
      <c r="D205" s="524"/>
      <c r="E205" s="524"/>
      <c r="F205" s="524"/>
    </row>
    <row r="206" spans="1:6" ht="30" customHeight="1" x14ac:dyDescent="0.55000000000000004">
      <c r="A206" s="527"/>
      <c r="B206" s="220" t="s">
        <v>503</v>
      </c>
      <c r="C206" s="279"/>
      <c r="D206" s="523" t="s">
        <v>287</v>
      </c>
      <c r="E206" s="523" t="s">
        <v>287</v>
      </c>
      <c r="F206" s="523" t="s">
        <v>287</v>
      </c>
    </row>
    <row r="207" spans="1:6" ht="30" customHeight="1" x14ac:dyDescent="0.55000000000000004">
      <c r="A207" s="527"/>
      <c r="B207" s="214" t="s">
        <v>504</v>
      </c>
      <c r="C207" s="279"/>
      <c r="D207" s="524"/>
      <c r="E207" s="524"/>
      <c r="F207" s="524"/>
    </row>
    <row r="208" spans="1:6" ht="30" customHeight="1" thickBot="1" x14ac:dyDescent="0.6">
      <c r="A208" s="527"/>
      <c r="B208" s="214" t="s">
        <v>505</v>
      </c>
      <c r="C208" s="279"/>
      <c r="D208" s="524"/>
      <c r="E208" s="524"/>
      <c r="F208" s="524"/>
    </row>
    <row r="209" spans="1:6" ht="30" customHeight="1" x14ac:dyDescent="0.55000000000000004">
      <c r="A209" s="527"/>
      <c r="B209" s="220" t="s">
        <v>506</v>
      </c>
      <c r="C209" s="532" t="s">
        <v>507</v>
      </c>
      <c r="D209" s="523" t="s">
        <v>287</v>
      </c>
      <c r="E209" s="523" t="s">
        <v>287</v>
      </c>
      <c r="F209" s="523" t="s">
        <v>287</v>
      </c>
    </row>
    <row r="210" spans="1:6" ht="30" customHeight="1" x14ac:dyDescent="0.55000000000000004">
      <c r="A210" s="527"/>
      <c r="B210" s="214" t="s">
        <v>508</v>
      </c>
      <c r="C210" s="533"/>
      <c r="D210" s="524"/>
      <c r="E210" s="524"/>
      <c r="F210" s="524"/>
    </row>
    <row r="211" spans="1:6" ht="30" customHeight="1" x14ac:dyDescent="0.55000000000000004">
      <c r="A211" s="527"/>
      <c r="B211" s="214" t="s">
        <v>509</v>
      </c>
      <c r="C211" s="533"/>
      <c r="D211" s="524"/>
      <c r="E211" s="524"/>
      <c r="F211" s="524"/>
    </row>
    <row r="212" spans="1:6" ht="30" customHeight="1" x14ac:dyDescent="0.55000000000000004">
      <c r="A212" s="527"/>
      <c r="B212" s="214" t="s">
        <v>510</v>
      </c>
      <c r="C212" s="235"/>
      <c r="D212" s="524"/>
      <c r="E212" s="524"/>
      <c r="F212" s="524"/>
    </row>
    <row r="213" spans="1:6" ht="30" customHeight="1" thickBot="1" x14ac:dyDescent="0.6">
      <c r="A213" s="527"/>
      <c r="B213" s="236" t="s">
        <v>395</v>
      </c>
      <c r="C213" s="235"/>
      <c r="D213" s="525"/>
      <c r="E213" s="525"/>
      <c r="F213" s="525"/>
    </row>
    <row r="214" spans="1:6" ht="30" customHeight="1" x14ac:dyDescent="0.55000000000000004">
      <c r="A214" s="527"/>
      <c r="B214" s="214" t="s">
        <v>511</v>
      </c>
      <c r="C214" s="235"/>
      <c r="D214" s="523" t="s">
        <v>287</v>
      </c>
      <c r="E214" s="523" t="s">
        <v>287</v>
      </c>
      <c r="F214" s="523" t="s">
        <v>287</v>
      </c>
    </row>
    <row r="215" spans="1:6" ht="30" customHeight="1" x14ac:dyDescent="0.55000000000000004">
      <c r="A215" s="527"/>
      <c r="B215" s="214" t="s">
        <v>512</v>
      </c>
      <c r="C215" s="235"/>
      <c r="D215" s="524"/>
      <c r="E215" s="524"/>
      <c r="F215" s="524"/>
    </row>
    <row r="216" spans="1:6" ht="30" customHeight="1" x14ac:dyDescent="0.55000000000000004">
      <c r="A216" s="527"/>
      <c r="B216" s="214" t="s">
        <v>513</v>
      </c>
      <c r="C216" s="235"/>
      <c r="D216" s="524"/>
      <c r="E216" s="524"/>
      <c r="F216" s="524"/>
    </row>
    <row r="217" spans="1:6" ht="30" customHeight="1" x14ac:dyDescent="0.55000000000000004">
      <c r="A217" s="527"/>
      <c r="B217" s="214" t="s">
        <v>514</v>
      </c>
      <c r="C217" s="235"/>
      <c r="D217" s="524"/>
      <c r="E217" s="524"/>
      <c r="F217" s="524"/>
    </row>
    <row r="218" spans="1:6" ht="30" customHeight="1" thickBot="1" x14ac:dyDescent="0.6">
      <c r="A218" s="528"/>
      <c r="B218" s="236" t="s">
        <v>515</v>
      </c>
      <c r="C218" s="237"/>
      <c r="D218" s="525"/>
      <c r="E218" s="525"/>
      <c r="F218" s="525"/>
    </row>
    <row r="219" spans="1:6" ht="30" customHeight="1" thickBot="1" x14ac:dyDescent="0.6">
      <c r="A219" s="284"/>
      <c r="B219" s="272"/>
      <c r="C219" s="285"/>
      <c r="D219" s="286"/>
      <c r="E219" s="286"/>
      <c r="F219" s="286"/>
    </row>
    <row r="220" spans="1:6" s="247" customFormat="1" ht="88" customHeight="1" thickBot="1" x14ac:dyDescent="0.6">
      <c r="A220" s="211" t="s">
        <v>277</v>
      </c>
      <c r="B220" s="212" t="s">
        <v>278</v>
      </c>
      <c r="C220" s="212" t="s">
        <v>279</v>
      </c>
      <c r="D220" s="213" t="s">
        <v>280</v>
      </c>
      <c r="E220" s="213" t="s">
        <v>281</v>
      </c>
      <c r="F220" s="213" t="s">
        <v>282</v>
      </c>
    </row>
    <row r="221" spans="1:6" ht="30" customHeight="1" x14ac:dyDescent="0.55000000000000004">
      <c r="A221" s="526" t="s">
        <v>516</v>
      </c>
      <c r="B221" s="248" t="s">
        <v>517</v>
      </c>
      <c r="C221" s="529" t="s">
        <v>518</v>
      </c>
      <c r="D221" s="523" t="s">
        <v>287</v>
      </c>
      <c r="E221" s="523" t="s">
        <v>287</v>
      </c>
      <c r="F221" s="523" t="s">
        <v>287</v>
      </c>
    </row>
    <row r="222" spans="1:6" ht="30" customHeight="1" x14ac:dyDescent="0.55000000000000004">
      <c r="A222" s="527"/>
      <c r="B222" s="214" t="s">
        <v>519</v>
      </c>
      <c r="C222" s="530"/>
      <c r="D222" s="524"/>
      <c r="E222" s="524"/>
      <c r="F222" s="524"/>
    </row>
    <row r="223" spans="1:6" ht="30" customHeight="1" x14ac:dyDescent="0.55000000000000004">
      <c r="A223" s="527"/>
      <c r="B223" s="214" t="s">
        <v>520</v>
      </c>
      <c r="C223" s="530"/>
      <c r="D223" s="524"/>
      <c r="E223" s="524"/>
      <c r="F223" s="524"/>
    </row>
    <row r="224" spans="1:6" ht="30" customHeight="1" x14ac:dyDescent="0.55000000000000004">
      <c r="A224" s="527"/>
      <c r="B224" s="214" t="s">
        <v>521</v>
      </c>
      <c r="C224" s="530"/>
      <c r="D224" s="524"/>
      <c r="E224" s="524"/>
      <c r="F224" s="524"/>
    </row>
    <row r="225" spans="1:6" ht="30" customHeight="1" thickBot="1" x14ac:dyDescent="0.6">
      <c r="A225" s="527"/>
      <c r="B225" s="236" t="s">
        <v>522</v>
      </c>
      <c r="C225" s="531"/>
      <c r="D225" s="525"/>
      <c r="E225" s="525"/>
      <c r="F225" s="525"/>
    </row>
    <row r="226" spans="1:6" ht="30" customHeight="1" x14ac:dyDescent="0.55000000000000004">
      <c r="A226" s="527"/>
      <c r="B226" s="220" t="s">
        <v>523</v>
      </c>
      <c r="C226" s="532" t="s">
        <v>524</v>
      </c>
      <c r="D226" s="523" t="s">
        <v>287</v>
      </c>
      <c r="E226" s="523" t="s">
        <v>287</v>
      </c>
      <c r="F226" s="523" t="s">
        <v>287</v>
      </c>
    </row>
    <row r="227" spans="1:6" ht="30" customHeight="1" x14ac:dyDescent="0.55000000000000004">
      <c r="A227" s="527"/>
      <c r="B227" s="214" t="s">
        <v>525</v>
      </c>
      <c r="C227" s="533"/>
      <c r="D227" s="524"/>
      <c r="E227" s="524"/>
      <c r="F227" s="524"/>
    </row>
    <row r="228" spans="1:6" ht="30" customHeight="1" thickBot="1" x14ac:dyDescent="0.6">
      <c r="A228" s="527"/>
      <c r="B228" s="236" t="s">
        <v>526</v>
      </c>
      <c r="C228" s="537"/>
      <c r="D228" s="525"/>
      <c r="E228" s="525"/>
      <c r="F228" s="525"/>
    </row>
    <row r="229" spans="1:6" ht="30" customHeight="1" x14ac:dyDescent="0.55000000000000004">
      <c r="A229" s="527"/>
      <c r="B229" s="214" t="s">
        <v>527</v>
      </c>
      <c r="C229" s="532" t="s">
        <v>528</v>
      </c>
      <c r="D229" s="523" t="s">
        <v>287</v>
      </c>
      <c r="E229" s="523" t="s">
        <v>287</v>
      </c>
      <c r="F229" s="523" t="s">
        <v>287</v>
      </c>
    </row>
    <row r="230" spans="1:6" ht="30" customHeight="1" x14ac:dyDescent="0.55000000000000004">
      <c r="A230" s="527"/>
      <c r="B230" s="214" t="s">
        <v>529</v>
      </c>
      <c r="C230" s="533"/>
      <c r="D230" s="524"/>
      <c r="E230" s="524"/>
      <c r="F230" s="524"/>
    </row>
    <row r="231" spans="1:6" ht="30" customHeight="1" x14ac:dyDescent="0.55000000000000004">
      <c r="A231" s="527"/>
      <c r="B231" s="214" t="s">
        <v>530</v>
      </c>
      <c r="C231" s="533"/>
      <c r="D231" s="524"/>
      <c r="E231" s="524"/>
      <c r="F231" s="524"/>
    </row>
    <row r="232" spans="1:6" ht="30" customHeight="1" x14ac:dyDescent="0.55000000000000004">
      <c r="A232" s="527"/>
      <c r="B232" s="214" t="s">
        <v>531</v>
      </c>
      <c r="C232" s="235"/>
      <c r="D232" s="524"/>
      <c r="E232" s="524"/>
      <c r="F232" s="524"/>
    </row>
    <row r="233" spans="1:6" ht="30" customHeight="1" x14ac:dyDescent="0.55000000000000004">
      <c r="A233" s="527"/>
      <c r="B233" s="214" t="s">
        <v>532</v>
      </c>
      <c r="C233" s="235"/>
      <c r="D233" s="524"/>
      <c r="E233" s="524"/>
      <c r="F233" s="524"/>
    </row>
    <row r="234" spans="1:6" ht="30" customHeight="1" x14ac:dyDescent="0.55000000000000004">
      <c r="A234" s="527"/>
      <c r="B234" s="214" t="s">
        <v>533</v>
      </c>
      <c r="C234" s="235"/>
      <c r="D234" s="524"/>
      <c r="E234" s="524"/>
      <c r="F234" s="524"/>
    </row>
    <row r="235" spans="1:6" ht="30" customHeight="1" thickBot="1" x14ac:dyDescent="0.6">
      <c r="A235" s="527"/>
      <c r="B235" s="236" t="s">
        <v>534</v>
      </c>
      <c r="C235" s="235"/>
      <c r="D235" s="525"/>
      <c r="E235" s="525"/>
      <c r="F235" s="525"/>
    </row>
    <row r="236" spans="1:6" ht="30" customHeight="1" x14ac:dyDescent="0.55000000000000004">
      <c r="A236" s="527"/>
      <c r="B236" s="214" t="s">
        <v>535</v>
      </c>
      <c r="C236" s="235"/>
      <c r="D236" s="523" t="s">
        <v>287</v>
      </c>
      <c r="E236" s="523" t="s">
        <v>287</v>
      </c>
      <c r="F236" s="523" t="s">
        <v>287</v>
      </c>
    </row>
    <row r="237" spans="1:6" ht="30" customHeight="1" x14ac:dyDescent="0.55000000000000004">
      <c r="A237" s="527"/>
      <c r="B237" s="214" t="s">
        <v>536</v>
      </c>
      <c r="C237" s="235"/>
      <c r="D237" s="524"/>
      <c r="E237" s="524"/>
      <c r="F237" s="524"/>
    </row>
    <row r="238" spans="1:6" ht="30" customHeight="1" x14ac:dyDescent="0.55000000000000004">
      <c r="A238" s="527"/>
      <c r="B238" s="214" t="s">
        <v>537</v>
      </c>
      <c r="C238" s="235"/>
      <c r="D238" s="524"/>
      <c r="E238" s="524"/>
      <c r="F238" s="524"/>
    </row>
    <row r="239" spans="1:6" ht="30" customHeight="1" thickBot="1" x14ac:dyDescent="0.6">
      <c r="A239" s="527"/>
      <c r="B239" s="214" t="s">
        <v>538</v>
      </c>
      <c r="C239" s="235"/>
      <c r="D239" s="524"/>
      <c r="E239" s="524"/>
      <c r="F239" s="524"/>
    </row>
    <row r="240" spans="1:6" ht="30" customHeight="1" x14ac:dyDescent="0.55000000000000004">
      <c r="A240" s="527"/>
      <c r="B240" s="287" t="s">
        <v>539</v>
      </c>
      <c r="C240" s="548" t="s">
        <v>540</v>
      </c>
      <c r="D240" s="523" t="s">
        <v>287</v>
      </c>
      <c r="E240" s="523" t="s">
        <v>287</v>
      </c>
      <c r="F240" s="523" t="s">
        <v>287</v>
      </c>
    </row>
    <row r="241" spans="1:6" ht="30" customHeight="1" x14ac:dyDescent="0.55000000000000004">
      <c r="A241" s="527"/>
      <c r="B241" s="288" t="s">
        <v>541</v>
      </c>
      <c r="C241" s="543"/>
      <c r="D241" s="524"/>
      <c r="E241" s="524"/>
      <c r="F241" s="524"/>
    </row>
    <row r="242" spans="1:6" ht="30" customHeight="1" x14ac:dyDescent="0.55000000000000004">
      <c r="A242" s="527"/>
      <c r="B242" s="288" t="s">
        <v>542</v>
      </c>
      <c r="C242" s="224"/>
      <c r="D242" s="524"/>
      <c r="E242" s="524"/>
      <c r="F242" s="524"/>
    </row>
    <row r="243" spans="1:6" ht="30" customHeight="1" x14ac:dyDescent="0.55000000000000004">
      <c r="A243" s="527"/>
      <c r="B243" s="288" t="s">
        <v>543</v>
      </c>
      <c r="C243" s="289"/>
      <c r="D243" s="524"/>
      <c r="E243" s="524"/>
      <c r="F243" s="524"/>
    </row>
    <row r="244" spans="1:6" ht="30" customHeight="1" thickBot="1" x14ac:dyDescent="0.6">
      <c r="A244" s="527"/>
      <c r="B244" s="288" t="s">
        <v>544</v>
      </c>
      <c r="C244" s="290"/>
      <c r="D244" s="525"/>
      <c r="E244" s="525"/>
      <c r="F244" s="525"/>
    </row>
    <row r="245" spans="1:6" ht="30" customHeight="1" x14ac:dyDescent="0.55000000000000004">
      <c r="A245" s="527"/>
      <c r="B245" s="287" t="s">
        <v>545</v>
      </c>
      <c r="C245" s="290"/>
      <c r="D245" s="523" t="s">
        <v>287</v>
      </c>
      <c r="E245" s="523" t="s">
        <v>287</v>
      </c>
      <c r="F245" s="523" t="s">
        <v>287</v>
      </c>
    </row>
    <row r="246" spans="1:6" ht="30" customHeight="1" x14ac:dyDescent="0.55000000000000004">
      <c r="A246" s="527"/>
      <c r="B246" s="288" t="s">
        <v>546</v>
      </c>
      <c r="C246" s="291"/>
      <c r="D246" s="524"/>
      <c r="E246" s="524"/>
      <c r="F246" s="524"/>
    </row>
    <row r="247" spans="1:6" ht="30" customHeight="1" x14ac:dyDescent="0.55000000000000004">
      <c r="A247" s="527"/>
      <c r="B247" s="288" t="s">
        <v>547</v>
      </c>
      <c r="C247" s="266"/>
      <c r="D247" s="524"/>
      <c r="E247" s="524"/>
      <c r="F247" s="524"/>
    </row>
    <row r="248" spans="1:6" ht="30" customHeight="1" x14ac:dyDescent="0.55000000000000004">
      <c r="A248" s="527"/>
      <c r="B248" s="288" t="s">
        <v>548</v>
      </c>
      <c r="C248" s="266"/>
      <c r="D248" s="524"/>
      <c r="E248" s="524"/>
      <c r="F248" s="524"/>
    </row>
    <row r="249" spans="1:6" ht="30" customHeight="1" x14ac:dyDescent="0.55000000000000004">
      <c r="A249" s="527"/>
      <c r="B249" s="288" t="s">
        <v>549</v>
      </c>
      <c r="C249" s="266"/>
      <c r="D249" s="524"/>
      <c r="E249" s="524"/>
      <c r="F249" s="524"/>
    </row>
    <row r="250" spans="1:6" ht="30" customHeight="1" x14ac:dyDescent="0.55000000000000004">
      <c r="A250" s="527"/>
      <c r="B250" s="288" t="s">
        <v>550</v>
      </c>
      <c r="C250" s="266"/>
      <c r="D250" s="524"/>
      <c r="E250" s="524"/>
      <c r="F250" s="524"/>
    </row>
    <row r="251" spans="1:6" ht="30" customHeight="1" x14ac:dyDescent="0.55000000000000004">
      <c r="A251" s="527"/>
      <c r="B251" s="288" t="s">
        <v>551</v>
      </c>
      <c r="C251" s="266"/>
      <c r="D251" s="524"/>
      <c r="E251" s="524"/>
      <c r="F251" s="524"/>
    </row>
    <row r="252" spans="1:6" ht="30" customHeight="1" x14ac:dyDescent="0.55000000000000004">
      <c r="A252" s="527"/>
      <c r="B252" s="288" t="s">
        <v>552</v>
      </c>
      <c r="C252" s="266"/>
      <c r="D252" s="524"/>
      <c r="E252" s="524"/>
      <c r="F252" s="524"/>
    </row>
    <row r="253" spans="1:6" ht="30" customHeight="1" x14ac:dyDescent="0.55000000000000004">
      <c r="A253" s="527"/>
      <c r="B253" s="288" t="s">
        <v>553</v>
      </c>
      <c r="C253" s="266"/>
      <c r="D253" s="524"/>
      <c r="E253" s="524"/>
      <c r="F253" s="524"/>
    </row>
    <row r="254" spans="1:6" ht="30" customHeight="1" x14ac:dyDescent="0.55000000000000004">
      <c r="A254" s="527"/>
      <c r="B254" s="288" t="s">
        <v>554</v>
      </c>
      <c r="C254" s="266"/>
      <c r="D254" s="524"/>
      <c r="E254" s="524"/>
      <c r="F254" s="524"/>
    </row>
    <row r="255" spans="1:6" ht="30" customHeight="1" x14ac:dyDescent="0.55000000000000004">
      <c r="A255" s="527"/>
      <c r="B255" s="288" t="s">
        <v>555</v>
      </c>
      <c r="C255" s="266"/>
      <c r="D255" s="524"/>
      <c r="E255" s="524"/>
      <c r="F255" s="524"/>
    </row>
    <row r="256" spans="1:6" ht="30" customHeight="1" thickBot="1" x14ac:dyDescent="0.6">
      <c r="A256" s="527"/>
      <c r="B256" s="292" t="s">
        <v>556</v>
      </c>
      <c r="C256" s="266"/>
      <c r="D256" s="525"/>
      <c r="E256" s="525"/>
      <c r="F256" s="525"/>
    </row>
    <row r="257" spans="1:6" ht="30" customHeight="1" x14ac:dyDescent="0.55000000000000004">
      <c r="A257" s="527"/>
      <c r="B257" s="288" t="s">
        <v>557</v>
      </c>
      <c r="C257" s="266"/>
      <c r="D257" s="523" t="s">
        <v>287</v>
      </c>
      <c r="E257" s="523" t="s">
        <v>287</v>
      </c>
      <c r="F257" s="523" t="s">
        <v>287</v>
      </c>
    </row>
    <row r="258" spans="1:6" ht="30" customHeight="1" x14ac:dyDescent="0.55000000000000004">
      <c r="A258" s="527"/>
      <c r="B258" s="288" t="s">
        <v>558</v>
      </c>
      <c r="C258" s="266"/>
      <c r="D258" s="524"/>
      <c r="E258" s="524"/>
      <c r="F258" s="524"/>
    </row>
    <row r="259" spans="1:6" ht="30" customHeight="1" x14ac:dyDescent="0.55000000000000004">
      <c r="A259" s="527"/>
      <c r="B259" s="288" t="s">
        <v>559</v>
      </c>
      <c r="C259" s="266"/>
      <c r="D259" s="524"/>
      <c r="E259" s="524"/>
      <c r="F259" s="524"/>
    </row>
    <row r="260" spans="1:6" ht="30" customHeight="1" x14ac:dyDescent="0.55000000000000004">
      <c r="A260" s="527"/>
      <c r="B260" s="288" t="s">
        <v>560</v>
      </c>
      <c r="C260" s="266"/>
      <c r="D260" s="524"/>
      <c r="E260" s="524"/>
      <c r="F260" s="524"/>
    </row>
    <row r="261" spans="1:6" ht="30" customHeight="1" x14ac:dyDescent="0.55000000000000004">
      <c r="A261" s="527"/>
      <c r="B261" s="288" t="s">
        <v>561</v>
      </c>
      <c r="C261" s="266"/>
      <c r="D261" s="524"/>
      <c r="E261" s="524"/>
      <c r="F261" s="524"/>
    </row>
    <row r="262" spans="1:6" ht="30" customHeight="1" thickBot="1" x14ac:dyDescent="0.6">
      <c r="A262" s="527"/>
      <c r="B262" s="292" t="s">
        <v>562</v>
      </c>
      <c r="C262" s="293"/>
      <c r="D262" s="525"/>
      <c r="E262" s="525"/>
      <c r="F262" s="525"/>
    </row>
    <row r="263" spans="1:6" ht="30" customHeight="1" x14ac:dyDescent="0.55000000000000004">
      <c r="A263" s="527"/>
      <c r="B263" s="288" t="s">
        <v>563</v>
      </c>
      <c r="C263" s="250" t="s">
        <v>564</v>
      </c>
      <c r="D263" s="523" t="s">
        <v>287</v>
      </c>
      <c r="E263" s="523" t="s">
        <v>287</v>
      </c>
      <c r="F263" s="523" t="s">
        <v>287</v>
      </c>
    </row>
    <row r="264" spans="1:6" ht="30" customHeight="1" x14ac:dyDescent="0.55000000000000004">
      <c r="A264" s="527"/>
      <c r="B264" s="288" t="s">
        <v>565</v>
      </c>
      <c r="C264" s="225" t="s">
        <v>566</v>
      </c>
      <c r="D264" s="524"/>
      <c r="E264" s="524"/>
      <c r="F264" s="524"/>
    </row>
    <row r="265" spans="1:6" ht="30" customHeight="1" x14ac:dyDescent="0.55000000000000004">
      <c r="A265" s="527"/>
      <c r="B265" s="288" t="s">
        <v>567</v>
      </c>
      <c r="C265" s="224"/>
      <c r="D265" s="524"/>
      <c r="E265" s="524"/>
      <c r="F265" s="524"/>
    </row>
    <row r="266" spans="1:6" ht="30" customHeight="1" thickBot="1" x14ac:dyDescent="0.6">
      <c r="A266" s="528"/>
      <c r="B266" s="292" t="s">
        <v>568</v>
      </c>
      <c r="C266" s="294"/>
      <c r="D266" s="525"/>
      <c r="E266" s="525"/>
      <c r="F266" s="525"/>
    </row>
    <row r="267" spans="1:6" ht="30" customHeight="1" x14ac:dyDescent="0.55000000000000004">
      <c r="A267" s="242"/>
      <c r="B267" s="246"/>
      <c r="C267" s="295"/>
      <c r="D267" s="245"/>
      <c r="E267" s="245"/>
      <c r="F267" s="245"/>
    </row>
    <row r="268" spans="1:6" ht="30" customHeight="1" x14ac:dyDescent="0.55000000000000004">
      <c r="A268" s="242"/>
      <c r="B268" s="246"/>
      <c r="C268" s="244"/>
      <c r="D268" s="245"/>
      <c r="E268" s="245"/>
      <c r="F268" s="245"/>
    </row>
    <row r="269" spans="1:6" ht="30" customHeight="1" x14ac:dyDescent="0.55000000000000004">
      <c r="A269" s="242"/>
      <c r="B269" s="246"/>
      <c r="C269" s="244"/>
      <c r="D269" s="245"/>
      <c r="E269" s="245"/>
      <c r="F269" s="245"/>
    </row>
    <row r="270" spans="1:6" ht="30" customHeight="1" x14ac:dyDescent="0.55000000000000004">
      <c r="A270" s="242"/>
      <c r="B270" s="246"/>
      <c r="C270" s="244"/>
      <c r="D270" s="245"/>
      <c r="E270" s="245"/>
      <c r="F270" s="245"/>
    </row>
    <row r="271" spans="1:6" ht="30" customHeight="1" x14ac:dyDescent="0.55000000000000004">
      <c r="A271" s="242"/>
      <c r="B271" s="246"/>
      <c r="C271" s="244"/>
      <c r="D271" s="245"/>
      <c r="E271" s="245"/>
      <c r="F271" s="245"/>
    </row>
    <row r="272" spans="1:6" ht="30" customHeight="1" thickBot="1" x14ac:dyDescent="1">
      <c r="A272" s="296"/>
      <c r="B272" s="272"/>
      <c r="C272" s="297"/>
      <c r="D272" s="298"/>
      <c r="E272" s="298"/>
      <c r="F272" s="298"/>
    </row>
    <row r="273" spans="1:6" s="247" customFormat="1" ht="88" customHeight="1" thickBot="1" x14ac:dyDescent="0.6">
      <c r="A273" s="211" t="s">
        <v>277</v>
      </c>
      <c r="B273" s="212" t="s">
        <v>278</v>
      </c>
      <c r="C273" s="212" t="s">
        <v>279</v>
      </c>
      <c r="D273" s="213" t="s">
        <v>280</v>
      </c>
      <c r="E273" s="213" t="s">
        <v>281</v>
      </c>
      <c r="F273" s="213" t="s">
        <v>282</v>
      </c>
    </row>
    <row r="274" spans="1:6" ht="30" customHeight="1" x14ac:dyDescent="0.55000000000000004">
      <c r="A274" s="526" t="s">
        <v>569</v>
      </c>
      <c r="B274" s="214" t="s">
        <v>570</v>
      </c>
      <c r="C274" s="224"/>
      <c r="D274" s="523" t="s">
        <v>287</v>
      </c>
      <c r="E274" s="523" t="s">
        <v>287</v>
      </c>
      <c r="F274" s="523" t="s">
        <v>287</v>
      </c>
    </row>
    <row r="275" spans="1:6" ht="30" customHeight="1" x14ac:dyDescent="0.55000000000000004">
      <c r="A275" s="527"/>
      <c r="B275" s="214" t="s">
        <v>571</v>
      </c>
      <c r="C275" s="224"/>
      <c r="D275" s="524"/>
      <c r="E275" s="524"/>
      <c r="F275" s="524"/>
    </row>
    <row r="276" spans="1:6" ht="30" customHeight="1" x14ac:dyDescent="0.55000000000000004">
      <c r="A276" s="527"/>
      <c r="B276" s="214" t="s">
        <v>572</v>
      </c>
      <c r="C276" s="224"/>
      <c r="D276" s="524"/>
      <c r="E276" s="524"/>
      <c r="F276" s="524"/>
    </row>
    <row r="277" spans="1:6" ht="30" customHeight="1" x14ac:dyDescent="0.55000000000000004">
      <c r="A277" s="527"/>
      <c r="B277" s="214" t="s">
        <v>573</v>
      </c>
      <c r="C277" s="224"/>
      <c r="D277" s="524"/>
      <c r="E277" s="524"/>
      <c r="F277" s="524"/>
    </row>
    <row r="278" spans="1:6" ht="30" customHeight="1" x14ac:dyDescent="0.55000000000000004">
      <c r="A278" s="527"/>
      <c r="B278" s="214" t="s">
        <v>574</v>
      </c>
      <c r="C278" s="224"/>
      <c r="D278" s="524"/>
      <c r="E278" s="524"/>
      <c r="F278" s="524"/>
    </row>
    <row r="279" spans="1:6" ht="30" customHeight="1" x14ac:dyDescent="0.55000000000000004">
      <c r="A279" s="527"/>
      <c r="B279" s="214" t="s">
        <v>575</v>
      </c>
      <c r="C279" s="224"/>
      <c r="D279" s="524"/>
      <c r="E279" s="524"/>
      <c r="F279" s="524"/>
    </row>
    <row r="280" spans="1:6" ht="30" customHeight="1" x14ac:dyDescent="0.55000000000000004">
      <c r="A280" s="527"/>
      <c r="B280" s="214" t="s">
        <v>576</v>
      </c>
      <c r="C280" s="224"/>
      <c r="D280" s="524"/>
      <c r="E280" s="524"/>
      <c r="F280" s="524"/>
    </row>
    <row r="281" spans="1:6" ht="30" customHeight="1" thickBot="1" x14ac:dyDescent="0.6">
      <c r="A281" s="527"/>
      <c r="B281" s="214" t="s">
        <v>577</v>
      </c>
      <c r="C281" s="224"/>
      <c r="D281" s="524"/>
      <c r="E281" s="524"/>
      <c r="F281" s="524"/>
    </row>
    <row r="282" spans="1:6" ht="30" customHeight="1" x14ac:dyDescent="0.55000000000000004">
      <c r="A282" s="527"/>
      <c r="B282" s="220" t="s">
        <v>578</v>
      </c>
      <c r="C282" s="529" t="s">
        <v>579</v>
      </c>
      <c r="D282" s="523" t="s">
        <v>287</v>
      </c>
      <c r="E282" s="523" t="s">
        <v>287</v>
      </c>
      <c r="F282" s="523" t="s">
        <v>287</v>
      </c>
    </row>
    <row r="283" spans="1:6" ht="30" customHeight="1" x14ac:dyDescent="0.55000000000000004">
      <c r="A283" s="527"/>
      <c r="B283" s="214" t="s">
        <v>580</v>
      </c>
      <c r="C283" s="530"/>
      <c r="D283" s="524"/>
      <c r="E283" s="524"/>
      <c r="F283" s="524"/>
    </row>
    <row r="284" spans="1:6" ht="30" customHeight="1" x14ac:dyDescent="0.55000000000000004">
      <c r="A284" s="527"/>
      <c r="B284" s="214" t="s">
        <v>581</v>
      </c>
      <c r="C284" s="530"/>
      <c r="D284" s="524"/>
      <c r="E284" s="524"/>
      <c r="F284" s="524"/>
    </row>
    <row r="285" spans="1:6" ht="30" customHeight="1" x14ac:dyDescent="0.55000000000000004">
      <c r="A285" s="527"/>
      <c r="B285" s="214" t="s">
        <v>582</v>
      </c>
      <c r="C285" s="530"/>
      <c r="D285" s="524"/>
      <c r="E285" s="524"/>
      <c r="F285" s="524"/>
    </row>
    <row r="286" spans="1:6" ht="30" customHeight="1" thickBot="1" x14ac:dyDescent="0.6">
      <c r="A286" s="527"/>
      <c r="B286" s="214" t="s">
        <v>583</v>
      </c>
      <c r="C286" s="530"/>
      <c r="D286" s="524"/>
      <c r="E286" s="524"/>
      <c r="F286" s="524"/>
    </row>
    <row r="287" spans="1:6" ht="30" customHeight="1" x14ac:dyDescent="0.55000000000000004">
      <c r="A287" s="527"/>
      <c r="B287" s="220" t="s">
        <v>584</v>
      </c>
      <c r="C287" s="529" t="s">
        <v>585</v>
      </c>
      <c r="D287" s="523" t="s">
        <v>287</v>
      </c>
      <c r="E287" s="523" t="s">
        <v>287</v>
      </c>
      <c r="F287" s="523" t="s">
        <v>287</v>
      </c>
    </row>
    <row r="288" spans="1:6" ht="30" customHeight="1" x14ac:dyDescent="0.55000000000000004">
      <c r="A288" s="527"/>
      <c r="B288" s="214" t="s">
        <v>586</v>
      </c>
      <c r="C288" s="530"/>
      <c r="D288" s="524"/>
      <c r="E288" s="524"/>
      <c r="F288" s="524"/>
    </row>
    <row r="289" spans="1:6" ht="30" customHeight="1" x14ac:dyDescent="0.55000000000000004">
      <c r="A289" s="527"/>
      <c r="B289" s="214" t="s">
        <v>587</v>
      </c>
      <c r="C289" s="530"/>
      <c r="D289" s="524"/>
      <c r="E289" s="524"/>
      <c r="F289" s="524"/>
    </row>
    <row r="290" spans="1:6" ht="30" customHeight="1" thickBot="1" x14ac:dyDescent="0.6">
      <c r="A290" s="527"/>
      <c r="B290" s="214" t="s">
        <v>588</v>
      </c>
      <c r="C290" s="225"/>
      <c r="D290" s="524"/>
      <c r="E290" s="524"/>
      <c r="F290" s="524"/>
    </row>
    <row r="291" spans="1:6" ht="30" customHeight="1" x14ac:dyDescent="0.55000000000000004">
      <c r="A291" s="527"/>
      <c r="B291" s="220" t="s">
        <v>589</v>
      </c>
      <c r="C291" s="225"/>
      <c r="D291" s="523" t="s">
        <v>287</v>
      </c>
      <c r="E291" s="523" t="s">
        <v>287</v>
      </c>
      <c r="F291" s="523" t="s">
        <v>287</v>
      </c>
    </row>
    <row r="292" spans="1:6" ht="30" customHeight="1" x14ac:dyDescent="0.55000000000000004">
      <c r="A292" s="527"/>
      <c r="B292" s="214" t="s">
        <v>590</v>
      </c>
      <c r="C292" s="227"/>
      <c r="D292" s="524"/>
      <c r="E292" s="524"/>
      <c r="F292" s="524"/>
    </row>
    <row r="293" spans="1:6" ht="30" customHeight="1" x14ac:dyDescent="0.55000000000000004">
      <c r="A293" s="527"/>
      <c r="B293" s="214" t="s">
        <v>591</v>
      </c>
      <c r="C293" s="225"/>
      <c r="D293" s="524"/>
      <c r="E293" s="524"/>
      <c r="F293" s="524"/>
    </row>
    <row r="294" spans="1:6" ht="30" customHeight="1" thickBot="1" x14ac:dyDescent="0.6">
      <c r="A294" s="527"/>
      <c r="B294" s="236" t="s">
        <v>592</v>
      </c>
      <c r="C294" s="225"/>
      <c r="D294" s="525"/>
      <c r="E294" s="525"/>
      <c r="F294" s="525"/>
    </row>
    <row r="295" spans="1:6" ht="30" customHeight="1" x14ac:dyDescent="0.55000000000000004">
      <c r="A295" s="527"/>
      <c r="B295" s="214" t="s">
        <v>593</v>
      </c>
      <c r="C295" s="225"/>
      <c r="D295" s="523" t="s">
        <v>287</v>
      </c>
      <c r="E295" s="523" t="s">
        <v>287</v>
      </c>
      <c r="F295" s="523" t="s">
        <v>287</v>
      </c>
    </row>
    <row r="296" spans="1:6" ht="30" customHeight="1" thickBot="1" x14ac:dyDescent="0.6">
      <c r="A296" s="527"/>
      <c r="B296" s="236" t="s">
        <v>594</v>
      </c>
      <c r="C296" s="225"/>
      <c r="D296" s="525"/>
      <c r="E296" s="525"/>
      <c r="F296" s="525"/>
    </row>
    <row r="297" spans="1:6" ht="30" customHeight="1" x14ac:dyDescent="0.35">
      <c r="A297" s="527"/>
      <c r="B297" s="214" t="s">
        <v>595</v>
      </c>
      <c r="C297" s="217"/>
      <c r="D297" s="523" t="s">
        <v>287</v>
      </c>
      <c r="E297" s="523" t="s">
        <v>287</v>
      </c>
      <c r="F297" s="523" t="s">
        <v>287</v>
      </c>
    </row>
    <row r="298" spans="1:6" ht="30" customHeight="1" x14ac:dyDescent="0.35">
      <c r="A298" s="527"/>
      <c r="B298" s="214" t="s">
        <v>596</v>
      </c>
      <c r="C298" s="217"/>
      <c r="D298" s="524"/>
      <c r="E298" s="524"/>
      <c r="F298" s="524"/>
    </row>
    <row r="299" spans="1:6" ht="30" customHeight="1" x14ac:dyDescent="0.35">
      <c r="A299" s="527"/>
      <c r="B299" s="214" t="s">
        <v>597</v>
      </c>
      <c r="C299" s="217"/>
      <c r="D299" s="524"/>
      <c r="E299" s="524"/>
      <c r="F299" s="524"/>
    </row>
    <row r="300" spans="1:6" ht="30" customHeight="1" x14ac:dyDescent="0.35">
      <c r="A300" s="527"/>
      <c r="B300" s="214" t="s">
        <v>598</v>
      </c>
      <c r="C300" s="217"/>
      <c r="D300" s="524"/>
      <c r="E300" s="524"/>
      <c r="F300" s="524"/>
    </row>
    <row r="301" spans="1:6" ht="30" customHeight="1" thickBot="1" x14ac:dyDescent="1">
      <c r="A301" s="527"/>
      <c r="B301" s="236" t="s">
        <v>599</v>
      </c>
      <c r="C301" s="299"/>
      <c r="D301" s="525"/>
      <c r="E301" s="525"/>
      <c r="F301" s="525"/>
    </row>
    <row r="302" spans="1:6" ht="30" customHeight="1" x14ac:dyDescent="0.95">
      <c r="A302" s="527"/>
      <c r="B302" s="214" t="s">
        <v>600</v>
      </c>
      <c r="C302" s="299"/>
      <c r="D302" s="523" t="s">
        <v>287</v>
      </c>
      <c r="E302" s="523" t="s">
        <v>287</v>
      </c>
      <c r="F302" s="523" t="s">
        <v>287</v>
      </c>
    </row>
    <row r="303" spans="1:6" ht="30" customHeight="1" x14ac:dyDescent="0.95">
      <c r="A303" s="527"/>
      <c r="B303" s="214" t="s">
        <v>601</v>
      </c>
      <c r="C303" s="299"/>
      <c r="D303" s="524"/>
      <c r="E303" s="524"/>
      <c r="F303" s="524"/>
    </row>
    <row r="304" spans="1:6" ht="30" customHeight="1" thickBot="1" x14ac:dyDescent="1">
      <c r="A304" s="527"/>
      <c r="B304" s="232" t="s">
        <v>602</v>
      </c>
      <c r="C304" s="299"/>
      <c r="D304" s="524"/>
      <c r="E304" s="524"/>
      <c r="F304" s="524"/>
    </row>
    <row r="305" spans="1:6" ht="30" customHeight="1" x14ac:dyDescent="0.95">
      <c r="A305" s="527"/>
      <c r="B305" s="214" t="s">
        <v>603</v>
      </c>
      <c r="C305" s="300"/>
      <c r="D305" s="546" t="s">
        <v>287</v>
      </c>
      <c r="E305" s="546" t="s">
        <v>287</v>
      </c>
      <c r="F305" s="546" t="s">
        <v>287</v>
      </c>
    </row>
    <row r="306" spans="1:6" ht="30" customHeight="1" x14ac:dyDescent="0.95">
      <c r="A306" s="527"/>
      <c r="B306" s="214" t="s">
        <v>604</v>
      </c>
      <c r="C306" s="299"/>
      <c r="D306" s="547"/>
      <c r="E306" s="547"/>
      <c r="F306" s="547"/>
    </row>
    <row r="307" spans="1:6" ht="30" customHeight="1" x14ac:dyDescent="0.95">
      <c r="A307" s="527"/>
      <c r="B307" s="301" t="s">
        <v>605</v>
      </c>
      <c r="C307" s="299"/>
      <c r="D307" s="547"/>
      <c r="E307" s="547"/>
      <c r="F307" s="547"/>
    </row>
    <row r="308" spans="1:6" ht="30" customHeight="1" x14ac:dyDescent="0.95">
      <c r="A308" s="527"/>
      <c r="B308" s="301" t="s">
        <v>606</v>
      </c>
      <c r="C308" s="299"/>
      <c r="D308" s="302"/>
      <c r="E308" s="302"/>
      <c r="F308" s="302"/>
    </row>
    <row r="309" spans="1:6" ht="30" customHeight="1" x14ac:dyDescent="0.95">
      <c r="A309" s="527"/>
      <c r="B309" s="214" t="s">
        <v>607</v>
      </c>
      <c r="C309" s="299"/>
      <c r="D309" s="303"/>
      <c r="E309" s="303"/>
      <c r="F309" s="303"/>
    </row>
    <row r="310" spans="1:6" ht="30" customHeight="1" thickBot="1" x14ac:dyDescent="1">
      <c r="A310" s="527"/>
      <c r="B310" s="214" t="s">
        <v>608</v>
      </c>
      <c r="C310" s="299"/>
      <c r="D310" s="303"/>
      <c r="E310" s="303"/>
      <c r="F310" s="303"/>
    </row>
    <row r="311" spans="1:6" ht="30" customHeight="1" thickBot="1" x14ac:dyDescent="1">
      <c r="A311" s="527"/>
      <c r="B311" s="304" t="s">
        <v>609</v>
      </c>
      <c r="C311" s="299"/>
      <c r="D311" s="305" t="s">
        <v>287</v>
      </c>
      <c r="E311" s="306" t="s">
        <v>287</v>
      </c>
      <c r="F311" s="306" t="s">
        <v>287</v>
      </c>
    </row>
    <row r="312" spans="1:6" ht="30" customHeight="1" x14ac:dyDescent="0.95">
      <c r="A312" s="527"/>
      <c r="B312" s="301" t="s">
        <v>610</v>
      </c>
      <c r="C312" s="299"/>
      <c r="D312" s="523" t="s">
        <v>287</v>
      </c>
      <c r="E312" s="523" t="s">
        <v>287</v>
      </c>
      <c r="F312" s="523" t="s">
        <v>287</v>
      </c>
    </row>
    <row r="313" spans="1:6" ht="30" customHeight="1" thickBot="1" x14ac:dyDescent="1">
      <c r="A313" s="527"/>
      <c r="B313" s="301" t="s">
        <v>611</v>
      </c>
      <c r="C313" s="299"/>
      <c r="D313" s="525"/>
      <c r="E313" s="525"/>
      <c r="F313" s="525"/>
    </row>
    <row r="314" spans="1:6" ht="30" customHeight="1" x14ac:dyDescent="0.95">
      <c r="A314" s="527"/>
      <c r="B314" s="220" t="s">
        <v>612</v>
      </c>
      <c r="C314" s="299"/>
      <c r="D314" s="523" t="s">
        <v>287</v>
      </c>
      <c r="E314" s="523" t="s">
        <v>287</v>
      </c>
      <c r="F314" s="523" t="s">
        <v>287</v>
      </c>
    </row>
    <row r="315" spans="1:6" ht="30" customHeight="1" thickBot="1" x14ac:dyDescent="1">
      <c r="A315" s="527"/>
      <c r="B315" s="236" t="s">
        <v>613</v>
      </c>
      <c r="C315" s="307"/>
      <c r="D315" s="525"/>
      <c r="E315" s="525"/>
      <c r="F315" s="525"/>
    </row>
    <row r="316" spans="1:6" ht="30" customHeight="1" x14ac:dyDescent="0.55000000000000004">
      <c r="A316" s="527"/>
      <c r="B316" s="214" t="s">
        <v>614</v>
      </c>
      <c r="C316" s="532" t="s">
        <v>615</v>
      </c>
      <c r="D316" s="523" t="s">
        <v>287</v>
      </c>
      <c r="E316" s="523" t="s">
        <v>287</v>
      </c>
      <c r="F316" s="523" t="s">
        <v>287</v>
      </c>
    </row>
    <row r="317" spans="1:6" ht="30" customHeight="1" x14ac:dyDescent="0.55000000000000004">
      <c r="A317" s="527"/>
      <c r="B317" s="214" t="s">
        <v>616</v>
      </c>
      <c r="C317" s="533"/>
      <c r="D317" s="524"/>
      <c r="E317" s="524"/>
      <c r="F317" s="524"/>
    </row>
    <row r="318" spans="1:6" ht="30" customHeight="1" x14ac:dyDescent="0.55000000000000004">
      <c r="A318" s="527"/>
      <c r="B318" s="214" t="s">
        <v>617</v>
      </c>
      <c r="C318" s="533"/>
      <c r="D318" s="524"/>
      <c r="E318" s="524"/>
      <c r="F318" s="524"/>
    </row>
    <row r="319" spans="1:6" ht="30" customHeight="1" x14ac:dyDescent="0.55000000000000004">
      <c r="A319" s="527"/>
      <c r="B319" s="214" t="s">
        <v>618</v>
      </c>
      <c r="C319" s="227"/>
      <c r="D319" s="524"/>
      <c r="E319" s="524"/>
      <c r="F319" s="524"/>
    </row>
    <row r="320" spans="1:6" ht="30" customHeight="1" x14ac:dyDescent="0.55000000000000004">
      <c r="A320" s="527"/>
      <c r="B320" s="214" t="s">
        <v>619</v>
      </c>
      <c r="C320" s="543" t="s">
        <v>620</v>
      </c>
      <c r="D320" s="524"/>
      <c r="E320" s="524"/>
      <c r="F320" s="524"/>
    </row>
    <row r="321" spans="1:6" ht="30" customHeight="1" x14ac:dyDescent="0.55000000000000004">
      <c r="A321" s="527"/>
      <c r="B321" s="214" t="s">
        <v>621</v>
      </c>
      <c r="C321" s="543"/>
      <c r="D321" s="524"/>
      <c r="E321" s="524"/>
      <c r="F321" s="524"/>
    </row>
    <row r="322" spans="1:6" ht="30" customHeight="1" x14ac:dyDescent="0.55000000000000004">
      <c r="A322" s="527"/>
      <c r="B322" s="214" t="s">
        <v>622</v>
      </c>
      <c r="C322" s="543"/>
      <c r="D322" s="524"/>
      <c r="E322" s="524"/>
      <c r="F322" s="524"/>
    </row>
    <row r="323" spans="1:6" ht="30" customHeight="1" x14ac:dyDescent="0.55000000000000004">
      <c r="A323" s="527"/>
      <c r="B323" s="214" t="s">
        <v>623</v>
      </c>
      <c r="C323" s="308"/>
      <c r="D323" s="524"/>
      <c r="E323" s="524"/>
      <c r="F323" s="524"/>
    </row>
    <row r="324" spans="1:6" ht="30" customHeight="1" thickBot="1" x14ac:dyDescent="0.6">
      <c r="A324" s="527"/>
      <c r="B324" s="236" t="s">
        <v>624</v>
      </c>
      <c r="C324" s="235"/>
      <c r="D324" s="525"/>
      <c r="E324" s="525"/>
      <c r="F324" s="525"/>
    </row>
    <row r="325" spans="1:6" ht="30" customHeight="1" x14ac:dyDescent="0.55000000000000004">
      <c r="A325" s="527"/>
      <c r="B325" s="220" t="s">
        <v>625</v>
      </c>
      <c r="C325" s="235"/>
      <c r="D325" s="523" t="s">
        <v>287</v>
      </c>
      <c r="E325" s="523" t="s">
        <v>287</v>
      </c>
      <c r="F325" s="544" t="s">
        <v>287</v>
      </c>
    </row>
    <row r="326" spans="1:6" ht="30" customHeight="1" thickBot="1" x14ac:dyDescent="0.6">
      <c r="A326" s="527"/>
      <c r="B326" s="214" t="s">
        <v>626</v>
      </c>
      <c r="C326" s="309"/>
      <c r="D326" s="525"/>
      <c r="E326" s="525"/>
      <c r="F326" s="545"/>
    </row>
    <row r="327" spans="1:6" ht="30" customHeight="1" x14ac:dyDescent="0.55000000000000004">
      <c r="A327" s="527"/>
      <c r="B327" s="220" t="s">
        <v>627</v>
      </c>
      <c r="C327" s="309"/>
      <c r="D327" s="523" t="s">
        <v>287</v>
      </c>
      <c r="E327" s="523" t="s">
        <v>287</v>
      </c>
      <c r="F327" s="523" t="s">
        <v>287</v>
      </c>
    </row>
    <row r="328" spans="1:6" ht="30" customHeight="1" x14ac:dyDescent="0.55000000000000004">
      <c r="A328" s="527"/>
      <c r="B328" s="214" t="s">
        <v>628</v>
      </c>
      <c r="C328" s="309"/>
      <c r="D328" s="524"/>
      <c r="E328" s="524"/>
      <c r="F328" s="524"/>
    </row>
    <row r="329" spans="1:6" ht="30" customHeight="1" thickBot="1" x14ac:dyDescent="0.6">
      <c r="A329" s="527"/>
      <c r="B329" s="214" t="s">
        <v>629</v>
      </c>
      <c r="C329" s="309"/>
      <c r="D329" s="524"/>
      <c r="E329" s="524"/>
      <c r="F329" s="524"/>
    </row>
    <row r="330" spans="1:6" ht="30" customHeight="1" x14ac:dyDescent="0.55000000000000004">
      <c r="A330" s="527"/>
      <c r="B330" s="220" t="s">
        <v>630</v>
      </c>
      <c r="C330" s="309"/>
      <c r="D330" s="523" t="s">
        <v>287</v>
      </c>
      <c r="E330" s="523" t="s">
        <v>287</v>
      </c>
      <c r="F330" s="523" t="s">
        <v>287</v>
      </c>
    </row>
    <row r="331" spans="1:6" ht="30" customHeight="1" x14ac:dyDescent="0.55000000000000004">
      <c r="A331" s="527"/>
      <c r="B331" s="214" t="s">
        <v>631</v>
      </c>
      <c r="C331" s="309"/>
      <c r="D331" s="524"/>
      <c r="E331" s="524"/>
      <c r="F331" s="524"/>
    </row>
    <row r="332" spans="1:6" ht="30" customHeight="1" thickBot="1" x14ac:dyDescent="0.6">
      <c r="A332" s="528"/>
      <c r="B332" s="236" t="s">
        <v>632</v>
      </c>
      <c r="C332" s="310"/>
      <c r="D332" s="525"/>
      <c r="E332" s="525"/>
      <c r="F332" s="525"/>
    </row>
    <row r="333" spans="1:6" ht="30" customHeight="1" thickBot="1" x14ac:dyDescent="0.6">
      <c r="A333" s="281"/>
    </row>
    <row r="334" spans="1:6" ht="88" customHeight="1" thickBot="1" x14ac:dyDescent="0.6">
      <c r="A334" s="211" t="s">
        <v>277</v>
      </c>
      <c r="B334" s="212" t="s">
        <v>633</v>
      </c>
      <c r="C334" s="212" t="s">
        <v>279</v>
      </c>
      <c r="D334" s="213" t="s">
        <v>280</v>
      </c>
      <c r="E334" s="213" t="s">
        <v>281</v>
      </c>
      <c r="F334" s="213" t="s">
        <v>282</v>
      </c>
    </row>
    <row r="335" spans="1:6" ht="30" customHeight="1" x14ac:dyDescent="0.55000000000000004">
      <c r="A335" s="526" t="s">
        <v>516</v>
      </c>
      <c r="B335" s="220" t="s">
        <v>634</v>
      </c>
      <c r="C335" s="309"/>
      <c r="D335" s="523" t="s">
        <v>287</v>
      </c>
      <c r="E335" s="523" t="s">
        <v>287</v>
      </c>
      <c r="F335" s="523" t="s">
        <v>287</v>
      </c>
    </row>
    <row r="336" spans="1:6" ht="30" customHeight="1" thickBot="1" x14ac:dyDescent="0.6">
      <c r="A336" s="527"/>
      <c r="B336" s="236" t="s">
        <v>635</v>
      </c>
      <c r="C336" s="309"/>
      <c r="D336" s="525"/>
      <c r="E336" s="525"/>
      <c r="F336" s="525"/>
    </row>
    <row r="337" spans="1:6" ht="30" customHeight="1" x14ac:dyDescent="0.55000000000000004">
      <c r="A337" s="527"/>
      <c r="B337" s="214" t="s">
        <v>636</v>
      </c>
      <c r="C337" s="309"/>
      <c r="D337" s="523" t="s">
        <v>287</v>
      </c>
      <c r="E337" s="523" t="s">
        <v>287</v>
      </c>
      <c r="F337" s="523" t="s">
        <v>287</v>
      </c>
    </row>
    <row r="338" spans="1:6" ht="30" customHeight="1" x14ac:dyDescent="0.55000000000000004">
      <c r="A338" s="527"/>
      <c r="B338" s="214" t="s">
        <v>637</v>
      </c>
      <c r="C338" s="309"/>
      <c r="D338" s="524"/>
      <c r="E338" s="524"/>
      <c r="F338" s="524"/>
    </row>
    <row r="339" spans="1:6" ht="30" customHeight="1" thickBot="1" x14ac:dyDescent="0.6">
      <c r="A339" s="527"/>
      <c r="B339" s="214" t="s">
        <v>638</v>
      </c>
      <c r="C339" s="309"/>
      <c r="D339" s="524"/>
      <c r="E339" s="524"/>
      <c r="F339" s="524"/>
    </row>
    <row r="340" spans="1:6" ht="30" customHeight="1" x14ac:dyDescent="0.55000000000000004">
      <c r="A340" s="527"/>
      <c r="B340" s="220" t="s">
        <v>639</v>
      </c>
      <c r="C340" s="309"/>
      <c r="D340" s="523" t="s">
        <v>287</v>
      </c>
      <c r="E340" s="523" t="s">
        <v>287</v>
      </c>
      <c r="F340" s="523" t="s">
        <v>287</v>
      </c>
    </row>
    <row r="341" spans="1:6" ht="30" customHeight="1" x14ac:dyDescent="0.55000000000000004">
      <c r="A341" s="527"/>
      <c r="B341" s="214" t="s">
        <v>640</v>
      </c>
      <c r="C341" s="309"/>
      <c r="D341" s="524"/>
      <c r="E341" s="524"/>
      <c r="F341" s="524"/>
    </row>
    <row r="342" spans="1:6" ht="30" customHeight="1" x14ac:dyDescent="0.55000000000000004">
      <c r="A342" s="527"/>
      <c r="B342" s="214" t="s">
        <v>641</v>
      </c>
      <c r="C342" s="309"/>
      <c r="D342" s="524"/>
      <c r="E342" s="524"/>
      <c r="F342" s="524"/>
    </row>
    <row r="343" spans="1:6" ht="30" customHeight="1" thickBot="1" x14ac:dyDescent="0.6">
      <c r="A343" s="527"/>
      <c r="B343" s="214" t="s">
        <v>642</v>
      </c>
      <c r="C343" s="310"/>
      <c r="D343" s="524"/>
      <c r="E343" s="524"/>
      <c r="F343" s="524"/>
    </row>
    <row r="344" spans="1:6" ht="30" customHeight="1" x14ac:dyDescent="0.55000000000000004">
      <c r="A344" s="527"/>
      <c r="B344" s="220" t="s">
        <v>643</v>
      </c>
      <c r="C344" s="529" t="s">
        <v>644</v>
      </c>
      <c r="D344" s="523" t="s">
        <v>287</v>
      </c>
      <c r="E344" s="523" t="s">
        <v>287</v>
      </c>
      <c r="F344" s="523" t="s">
        <v>287</v>
      </c>
    </row>
    <row r="345" spans="1:6" ht="30" customHeight="1" x14ac:dyDescent="0.55000000000000004">
      <c r="A345" s="527"/>
      <c r="B345" s="214" t="s">
        <v>645</v>
      </c>
      <c r="C345" s="530"/>
      <c r="D345" s="524"/>
      <c r="E345" s="524"/>
      <c r="F345" s="524"/>
    </row>
    <row r="346" spans="1:6" ht="30" customHeight="1" thickBot="1" x14ac:dyDescent="0.6">
      <c r="A346" s="527"/>
      <c r="B346" s="236" t="s">
        <v>646</v>
      </c>
      <c r="C346" s="530"/>
      <c r="D346" s="525"/>
      <c r="E346" s="525"/>
      <c r="F346" s="525"/>
    </row>
    <row r="347" spans="1:6" ht="30" customHeight="1" x14ac:dyDescent="0.55000000000000004">
      <c r="A347" s="527"/>
      <c r="B347" s="214" t="s">
        <v>647</v>
      </c>
      <c r="C347" s="530"/>
      <c r="D347" s="523" t="s">
        <v>287</v>
      </c>
      <c r="E347" s="523" t="s">
        <v>287</v>
      </c>
      <c r="F347" s="523" t="s">
        <v>287</v>
      </c>
    </row>
    <row r="348" spans="1:6" ht="30" customHeight="1" x14ac:dyDescent="0.55000000000000004">
      <c r="A348" s="527"/>
      <c r="B348" s="214" t="s">
        <v>648</v>
      </c>
      <c r="C348" s="530"/>
      <c r="D348" s="524"/>
      <c r="E348" s="524"/>
      <c r="F348" s="524"/>
    </row>
    <row r="349" spans="1:6" ht="30" customHeight="1" x14ac:dyDescent="0.55000000000000004">
      <c r="A349" s="527"/>
      <c r="B349" s="214" t="s">
        <v>649</v>
      </c>
      <c r="C349" s="530"/>
      <c r="D349" s="524"/>
      <c r="E349" s="524"/>
      <c r="F349" s="524"/>
    </row>
    <row r="350" spans="1:6" ht="30" customHeight="1" thickBot="1" x14ac:dyDescent="0.6">
      <c r="A350" s="527"/>
      <c r="B350" s="236" t="s">
        <v>650</v>
      </c>
      <c r="C350" s="530"/>
      <c r="D350" s="525"/>
      <c r="E350" s="525"/>
      <c r="F350" s="525"/>
    </row>
    <row r="351" spans="1:6" ht="30" customHeight="1" x14ac:dyDescent="0.55000000000000004">
      <c r="A351" s="527"/>
      <c r="B351" s="214" t="s">
        <v>651</v>
      </c>
      <c r="C351" s="530"/>
      <c r="D351" s="523" t="s">
        <v>287</v>
      </c>
      <c r="E351" s="523" t="s">
        <v>287</v>
      </c>
      <c r="F351" s="523" t="s">
        <v>287</v>
      </c>
    </row>
    <row r="352" spans="1:6" ht="30" customHeight="1" x14ac:dyDescent="0.55000000000000004">
      <c r="A352" s="527"/>
      <c r="B352" s="214" t="s">
        <v>652</v>
      </c>
      <c r="C352" s="530"/>
      <c r="D352" s="524"/>
      <c r="E352" s="524"/>
      <c r="F352" s="524"/>
    </row>
    <row r="353" spans="1:6" ht="30" customHeight="1" thickBot="1" x14ac:dyDescent="0.6">
      <c r="A353" s="527"/>
      <c r="B353" s="236" t="s">
        <v>395</v>
      </c>
      <c r="C353" s="530"/>
      <c r="D353" s="525"/>
      <c r="E353" s="525"/>
      <c r="F353" s="525"/>
    </row>
    <row r="354" spans="1:6" ht="30" customHeight="1" x14ac:dyDescent="0.55000000000000004">
      <c r="A354" s="527"/>
      <c r="B354" s="214" t="s">
        <v>653</v>
      </c>
      <c r="C354" s="530"/>
      <c r="D354" s="523" t="s">
        <v>287</v>
      </c>
      <c r="E354" s="523" t="s">
        <v>287</v>
      </c>
      <c r="F354" s="523" t="s">
        <v>287</v>
      </c>
    </row>
    <row r="355" spans="1:6" ht="30" customHeight="1" thickBot="1" x14ac:dyDescent="0.6">
      <c r="A355" s="527"/>
      <c r="B355" s="214" t="s">
        <v>654</v>
      </c>
      <c r="C355" s="530"/>
      <c r="D355" s="525"/>
      <c r="E355" s="525"/>
      <c r="F355" s="525"/>
    </row>
    <row r="356" spans="1:6" ht="30" customHeight="1" x14ac:dyDescent="0.55000000000000004">
      <c r="A356" s="527"/>
      <c r="B356" s="220" t="s">
        <v>655</v>
      </c>
      <c r="C356" s="530"/>
      <c r="D356" s="523" t="s">
        <v>287</v>
      </c>
      <c r="E356" s="523" t="s">
        <v>287</v>
      </c>
      <c r="F356" s="523" t="s">
        <v>287</v>
      </c>
    </row>
    <row r="357" spans="1:6" ht="30" customHeight="1" x14ac:dyDescent="0.55000000000000004">
      <c r="A357" s="527"/>
      <c r="B357" s="214" t="s">
        <v>656</v>
      </c>
      <c r="C357" s="530"/>
      <c r="D357" s="524"/>
      <c r="E357" s="524"/>
      <c r="F357" s="524"/>
    </row>
    <row r="358" spans="1:6" ht="30" customHeight="1" thickBot="1" x14ac:dyDescent="0.6">
      <c r="A358" s="527"/>
      <c r="B358" s="236" t="s">
        <v>657</v>
      </c>
      <c r="C358" s="531"/>
      <c r="D358" s="525"/>
      <c r="E358" s="525"/>
      <c r="F358" s="525"/>
    </row>
    <row r="359" spans="1:6" ht="29" customHeight="1" x14ac:dyDescent="0.55000000000000004">
      <c r="A359" s="527"/>
      <c r="B359" s="277" t="s">
        <v>658</v>
      </c>
      <c r="C359" s="532" t="s">
        <v>659</v>
      </c>
      <c r="D359" s="523" t="s">
        <v>287</v>
      </c>
      <c r="E359" s="523" t="s">
        <v>287</v>
      </c>
      <c r="F359" s="523" t="s">
        <v>287</v>
      </c>
    </row>
    <row r="360" spans="1:6" ht="29" customHeight="1" x14ac:dyDescent="0.55000000000000004">
      <c r="A360" s="527"/>
      <c r="B360" s="233" t="s">
        <v>660</v>
      </c>
      <c r="C360" s="533"/>
      <c r="D360" s="524"/>
      <c r="E360" s="524"/>
      <c r="F360" s="524"/>
    </row>
    <row r="361" spans="1:6" ht="29" customHeight="1" x14ac:dyDescent="0.55000000000000004">
      <c r="A361" s="527"/>
      <c r="B361" s="233" t="s">
        <v>661</v>
      </c>
      <c r="C361" s="215"/>
      <c r="D361" s="524"/>
      <c r="E361" s="524"/>
      <c r="F361" s="524"/>
    </row>
    <row r="362" spans="1:6" ht="29" customHeight="1" thickBot="1" x14ac:dyDescent="0.6">
      <c r="A362" s="527"/>
      <c r="B362" s="214" t="s">
        <v>662</v>
      </c>
      <c r="C362" s="215"/>
      <c r="D362" s="524"/>
      <c r="E362" s="524"/>
      <c r="F362" s="524"/>
    </row>
    <row r="363" spans="1:6" ht="29" customHeight="1" x14ac:dyDescent="0.55000000000000004">
      <c r="A363" s="527"/>
      <c r="B363" s="277" t="s">
        <v>663</v>
      </c>
      <c r="C363" s="532" t="s">
        <v>664</v>
      </c>
      <c r="D363" s="523" t="s">
        <v>287</v>
      </c>
      <c r="E363" s="523" t="s">
        <v>287</v>
      </c>
      <c r="F363" s="523" t="s">
        <v>287</v>
      </c>
    </row>
    <row r="364" spans="1:6" ht="29" customHeight="1" x14ac:dyDescent="0.55000000000000004">
      <c r="A364" s="527"/>
      <c r="B364" s="233" t="s">
        <v>665</v>
      </c>
      <c r="C364" s="533"/>
      <c r="D364" s="524"/>
      <c r="E364" s="524"/>
      <c r="F364" s="524"/>
    </row>
    <row r="365" spans="1:6" ht="29" customHeight="1" x14ac:dyDescent="0.55000000000000004">
      <c r="A365" s="527"/>
      <c r="B365" s="214" t="s">
        <v>666</v>
      </c>
      <c r="C365" s="215"/>
      <c r="D365" s="524"/>
      <c r="E365" s="524"/>
      <c r="F365" s="524"/>
    </row>
    <row r="366" spans="1:6" ht="29" customHeight="1" thickBot="1" x14ac:dyDescent="0.6">
      <c r="A366" s="527"/>
      <c r="B366" s="236" t="s">
        <v>667</v>
      </c>
      <c r="C366" s="237"/>
      <c r="D366" s="525"/>
      <c r="E366" s="525"/>
      <c r="F366" s="525"/>
    </row>
    <row r="367" spans="1:6" ht="29" customHeight="1" x14ac:dyDescent="0.55000000000000004">
      <c r="A367" s="527"/>
      <c r="B367" s="233" t="s">
        <v>668</v>
      </c>
      <c r="C367" s="532" t="s">
        <v>669</v>
      </c>
      <c r="D367" s="523" t="s">
        <v>287</v>
      </c>
      <c r="E367" s="523" t="s">
        <v>287</v>
      </c>
      <c r="F367" s="523" t="s">
        <v>287</v>
      </c>
    </row>
    <row r="368" spans="1:6" ht="29" customHeight="1" x14ac:dyDescent="0.55000000000000004">
      <c r="A368" s="527"/>
      <c r="B368" s="233" t="s">
        <v>670</v>
      </c>
      <c r="C368" s="533"/>
      <c r="D368" s="524"/>
      <c r="E368" s="524"/>
      <c r="F368" s="524"/>
    </row>
    <row r="369" spans="1:6" ht="29" customHeight="1" thickBot="1" x14ac:dyDescent="0.6">
      <c r="A369" s="527"/>
      <c r="B369" s="236" t="s">
        <v>671</v>
      </c>
      <c r="C369" s="311"/>
      <c r="D369" s="525"/>
      <c r="E369" s="525"/>
      <c r="F369" s="525"/>
    </row>
    <row r="370" spans="1:6" ht="29" customHeight="1" x14ac:dyDescent="0.55000000000000004">
      <c r="A370" s="527"/>
      <c r="B370" s="233" t="s">
        <v>672</v>
      </c>
      <c r="C370" s="532" t="s">
        <v>673</v>
      </c>
      <c r="D370" s="523" t="s">
        <v>287</v>
      </c>
      <c r="E370" s="523" t="s">
        <v>287</v>
      </c>
      <c r="F370" s="523" t="s">
        <v>287</v>
      </c>
    </row>
    <row r="371" spans="1:6" ht="29" customHeight="1" x14ac:dyDescent="0.55000000000000004">
      <c r="A371" s="527"/>
      <c r="B371" s="233" t="s">
        <v>674</v>
      </c>
      <c r="C371" s="533"/>
      <c r="D371" s="524"/>
      <c r="E371" s="524"/>
      <c r="F371" s="524"/>
    </row>
    <row r="372" spans="1:6" ht="29" customHeight="1" x14ac:dyDescent="0.55000000000000004">
      <c r="A372" s="527"/>
      <c r="B372" s="233" t="s">
        <v>675</v>
      </c>
      <c r="C372" s="215"/>
      <c r="D372" s="524"/>
      <c r="E372" s="524"/>
      <c r="F372" s="524"/>
    </row>
    <row r="373" spans="1:6" ht="29" customHeight="1" thickBot="1" x14ac:dyDescent="0.6">
      <c r="A373" s="527"/>
      <c r="B373" s="236" t="s">
        <v>676</v>
      </c>
      <c r="C373" s="311"/>
      <c r="D373" s="525"/>
      <c r="E373" s="525"/>
      <c r="F373" s="525"/>
    </row>
    <row r="374" spans="1:6" ht="29" customHeight="1" x14ac:dyDescent="0.55000000000000004">
      <c r="A374" s="527"/>
      <c r="B374" s="248" t="s">
        <v>677</v>
      </c>
      <c r="C374" s="529" t="s">
        <v>678</v>
      </c>
      <c r="D374" s="523" t="s">
        <v>287</v>
      </c>
      <c r="E374" s="523" t="s">
        <v>287</v>
      </c>
      <c r="F374" s="523" t="s">
        <v>287</v>
      </c>
    </row>
    <row r="375" spans="1:6" ht="29" customHeight="1" x14ac:dyDescent="0.55000000000000004">
      <c r="A375" s="527"/>
      <c r="B375" s="214" t="s">
        <v>679</v>
      </c>
      <c r="C375" s="530"/>
      <c r="D375" s="524"/>
      <c r="E375" s="524"/>
      <c r="F375" s="524"/>
    </row>
    <row r="376" spans="1:6" ht="29" customHeight="1" x14ac:dyDescent="0.55000000000000004">
      <c r="A376" s="527"/>
      <c r="B376" s="214" t="s">
        <v>680</v>
      </c>
      <c r="C376" s="278"/>
      <c r="D376" s="524"/>
      <c r="E376" s="524"/>
      <c r="F376" s="524"/>
    </row>
    <row r="377" spans="1:6" ht="29" customHeight="1" thickBot="1" x14ac:dyDescent="0.6">
      <c r="A377" s="527"/>
      <c r="B377" s="236" t="s">
        <v>305</v>
      </c>
      <c r="C377" s="312"/>
      <c r="D377" s="525"/>
      <c r="E377" s="525"/>
      <c r="F377" s="525"/>
    </row>
    <row r="378" spans="1:6" ht="29" customHeight="1" x14ac:dyDescent="0.55000000000000004">
      <c r="A378" s="527"/>
      <c r="B378" s="214" t="s">
        <v>681</v>
      </c>
      <c r="C378" s="312"/>
      <c r="D378" s="523" t="s">
        <v>287</v>
      </c>
      <c r="E378" s="523" t="s">
        <v>287</v>
      </c>
      <c r="F378" s="523" t="s">
        <v>287</v>
      </c>
    </row>
    <row r="379" spans="1:6" ht="29" customHeight="1" thickBot="1" x14ac:dyDescent="0.6">
      <c r="A379" s="527"/>
      <c r="B379" s="214" t="s">
        <v>682</v>
      </c>
      <c r="C379" s="279"/>
      <c r="D379" s="525"/>
      <c r="E379" s="525"/>
      <c r="F379" s="525"/>
    </row>
    <row r="380" spans="1:6" ht="29" customHeight="1" x14ac:dyDescent="0.55000000000000004">
      <c r="A380" s="527"/>
      <c r="B380" s="220" t="s">
        <v>683</v>
      </c>
      <c r="C380" s="529" t="s">
        <v>684</v>
      </c>
      <c r="D380" s="523" t="s">
        <v>287</v>
      </c>
      <c r="E380" s="523" t="s">
        <v>287</v>
      </c>
      <c r="F380" s="523" t="s">
        <v>287</v>
      </c>
    </row>
    <row r="381" spans="1:6" ht="29" customHeight="1" x14ac:dyDescent="0.55000000000000004">
      <c r="A381" s="527"/>
      <c r="B381" s="214" t="s">
        <v>685</v>
      </c>
      <c r="C381" s="530"/>
      <c r="D381" s="524"/>
      <c r="E381" s="524"/>
      <c r="F381" s="524"/>
    </row>
    <row r="382" spans="1:6" ht="29" customHeight="1" x14ac:dyDescent="0.55000000000000004">
      <c r="A382" s="527"/>
      <c r="B382" s="214" t="s">
        <v>686</v>
      </c>
      <c r="C382" s="530"/>
      <c r="D382" s="524"/>
      <c r="E382" s="524"/>
      <c r="F382" s="524"/>
    </row>
    <row r="383" spans="1:6" ht="29" customHeight="1" x14ac:dyDescent="0.55000000000000004">
      <c r="A383" s="527"/>
      <c r="B383" s="214" t="s">
        <v>687</v>
      </c>
      <c r="C383" s="530"/>
      <c r="D383" s="524"/>
      <c r="E383" s="524"/>
      <c r="F383" s="524"/>
    </row>
    <row r="384" spans="1:6" ht="29" customHeight="1" x14ac:dyDescent="0.55000000000000004">
      <c r="A384" s="527"/>
      <c r="B384" s="214" t="s">
        <v>688</v>
      </c>
      <c r="C384" s="530"/>
      <c r="D384" s="524"/>
      <c r="E384" s="524"/>
      <c r="F384" s="524"/>
    </row>
    <row r="385" spans="1:6" ht="29" customHeight="1" thickBot="1" x14ac:dyDescent="0.6">
      <c r="A385" s="527"/>
      <c r="B385" s="236" t="s">
        <v>689</v>
      </c>
      <c r="C385" s="531"/>
      <c r="D385" s="525"/>
      <c r="E385" s="525"/>
      <c r="F385" s="525"/>
    </row>
    <row r="386" spans="1:6" ht="29" customHeight="1" x14ac:dyDescent="0.55000000000000004">
      <c r="A386" s="527"/>
      <c r="B386" s="214" t="s">
        <v>690</v>
      </c>
      <c r="C386" s="532" t="s">
        <v>691</v>
      </c>
      <c r="D386" s="523" t="s">
        <v>287</v>
      </c>
      <c r="E386" s="523" t="s">
        <v>287</v>
      </c>
      <c r="F386" s="523" t="s">
        <v>287</v>
      </c>
    </row>
    <row r="387" spans="1:6" ht="29" customHeight="1" x14ac:dyDescent="0.55000000000000004">
      <c r="A387" s="527"/>
      <c r="B387" s="214" t="s">
        <v>692</v>
      </c>
      <c r="C387" s="533"/>
      <c r="D387" s="524"/>
      <c r="E387" s="524"/>
      <c r="F387" s="524"/>
    </row>
    <row r="388" spans="1:6" ht="29" customHeight="1" x14ac:dyDescent="0.55000000000000004">
      <c r="A388" s="527"/>
      <c r="B388" s="214" t="s">
        <v>693</v>
      </c>
      <c r="C388" s="215"/>
      <c r="D388" s="524"/>
      <c r="E388" s="524"/>
      <c r="F388" s="524"/>
    </row>
    <row r="389" spans="1:6" ht="29" customHeight="1" x14ac:dyDescent="0.55000000000000004">
      <c r="A389" s="527"/>
      <c r="B389" s="214" t="s">
        <v>694</v>
      </c>
      <c r="C389" s="215"/>
      <c r="D389" s="524"/>
      <c r="E389" s="524"/>
      <c r="F389" s="524"/>
    </row>
    <row r="390" spans="1:6" ht="29" customHeight="1" thickBot="1" x14ac:dyDescent="0.6">
      <c r="A390" s="528"/>
      <c r="B390" s="236" t="s">
        <v>695</v>
      </c>
      <c r="C390" s="237"/>
      <c r="D390" s="525"/>
      <c r="E390" s="525"/>
      <c r="F390" s="525"/>
    </row>
    <row r="391" spans="1:6" ht="29" customHeight="1" thickBot="1" x14ac:dyDescent="0.6">
      <c r="A391" s="313"/>
      <c r="B391" s="314"/>
      <c r="C391" s="315"/>
      <c r="D391" s="316"/>
      <c r="E391" s="316"/>
      <c r="F391" s="316"/>
    </row>
    <row r="392" spans="1:6" ht="88" customHeight="1" thickBot="1" x14ac:dyDescent="0.6">
      <c r="A392" s="211" t="s">
        <v>277</v>
      </c>
      <c r="B392" s="212" t="s">
        <v>278</v>
      </c>
      <c r="C392" s="212" t="s">
        <v>279</v>
      </c>
      <c r="D392" s="213" t="s">
        <v>280</v>
      </c>
      <c r="E392" s="213" t="s">
        <v>281</v>
      </c>
      <c r="F392" s="213" t="s">
        <v>282</v>
      </c>
    </row>
    <row r="393" spans="1:6" ht="29" customHeight="1" x14ac:dyDescent="0.55000000000000004">
      <c r="A393" s="526" t="s">
        <v>516</v>
      </c>
      <c r="B393" s="214" t="s">
        <v>696</v>
      </c>
      <c r="C393" s="532" t="s">
        <v>697</v>
      </c>
      <c r="D393" s="523" t="s">
        <v>287</v>
      </c>
      <c r="E393" s="523" t="s">
        <v>287</v>
      </c>
      <c r="F393" s="523" t="s">
        <v>287</v>
      </c>
    </row>
    <row r="394" spans="1:6" ht="29" customHeight="1" x14ac:dyDescent="0.55000000000000004">
      <c r="A394" s="527"/>
      <c r="B394" s="214" t="s">
        <v>698</v>
      </c>
      <c r="C394" s="533"/>
      <c r="D394" s="524"/>
      <c r="E394" s="524"/>
      <c r="F394" s="524"/>
    </row>
    <row r="395" spans="1:6" ht="29" customHeight="1" x14ac:dyDescent="0.55000000000000004">
      <c r="A395" s="527"/>
      <c r="B395" s="214" t="s">
        <v>699</v>
      </c>
      <c r="C395" s="533" t="s">
        <v>700</v>
      </c>
      <c r="D395" s="524"/>
      <c r="E395" s="524"/>
      <c r="F395" s="524"/>
    </row>
    <row r="396" spans="1:6" ht="29" customHeight="1" x14ac:dyDescent="0.55000000000000004">
      <c r="A396" s="527"/>
      <c r="B396" s="214" t="s">
        <v>701</v>
      </c>
      <c r="C396" s="533"/>
      <c r="D396" s="524"/>
      <c r="E396" s="524"/>
      <c r="F396" s="524"/>
    </row>
    <row r="397" spans="1:6" ht="29" customHeight="1" x14ac:dyDescent="0.55000000000000004">
      <c r="A397" s="527"/>
      <c r="B397" s="214" t="s">
        <v>702</v>
      </c>
      <c r="C397" s="225"/>
      <c r="D397" s="524"/>
      <c r="E397" s="524"/>
      <c r="F397" s="524"/>
    </row>
    <row r="398" spans="1:6" ht="29" customHeight="1" thickBot="1" x14ac:dyDescent="0.6">
      <c r="A398" s="527"/>
      <c r="B398" s="236" t="s">
        <v>703</v>
      </c>
      <c r="C398" s="533" t="s">
        <v>704</v>
      </c>
      <c r="D398" s="525"/>
      <c r="E398" s="525"/>
      <c r="F398" s="525"/>
    </row>
    <row r="399" spans="1:6" ht="29" customHeight="1" x14ac:dyDescent="0.55000000000000004">
      <c r="A399" s="527"/>
      <c r="B399" s="214" t="s">
        <v>705</v>
      </c>
      <c r="C399" s="533"/>
      <c r="D399" s="523" t="s">
        <v>287</v>
      </c>
      <c r="E399" s="523" t="s">
        <v>287</v>
      </c>
      <c r="F399" s="523" t="s">
        <v>287</v>
      </c>
    </row>
    <row r="400" spans="1:6" ht="29" customHeight="1" x14ac:dyDescent="0.55000000000000004">
      <c r="A400" s="527"/>
      <c r="B400" s="214" t="s">
        <v>706</v>
      </c>
      <c r="C400" s="225"/>
      <c r="D400" s="524"/>
      <c r="E400" s="524"/>
      <c r="F400" s="524"/>
    </row>
    <row r="401" spans="1:6" ht="29" customHeight="1" x14ac:dyDescent="0.55000000000000004">
      <c r="A401" s="527"/>
      <c r="B401" s="214" t="s">
        <v>707</v>
      </c>
      <c r="C401" s="225"/>
      <c r="D401" s="524"/>
      <c r="E401" s="524"/>
      <c r="F401" s="524"/>
    </row>
    <row r="402" spans="1:6" ht="29" customHeight="1" x14ac:dyDescent="0.55000000000000004">
      <c r="A402" s="527"/>
      <c r="B402" s="214" t="s">
        <v>708</v>
      </c>
      <c r="C402" s="227"/>
      <c r="D402" s="524"/>
      <c r="E402" s="524"/>
      <c r="F402" s="524"/>
    </row>
    <row r="403" spans="1:6" ht="29" customHeight="1" x14ac:dyDescent="0.55000000000000004">
      <c r="A403" s="527"/>
      <c r="B403" s="214" t="s">
        <v>709</v>
      </c>
      <c r="C403" s="533"/>
      <c r="D403" s="524"/>
      <c r="E403" s="524"/>
      <c r="F403" s="524"/>
    </row>
    <row r="404" spans="1:6" ht="29" customHeight="1" x14ac:dyDescent="0.55000000000000004">
      <c r="A404" s="527"/>
      <c r="B404" s="214" t="s">
        <v>710</v>
      </c>
      <c r="C404" s="533"/>
      <c r="D404" s="524"/>
      <c r="E404" s="524"/>
      <c r="F404" s="524"/>
    </row>
    <row r="405" spans="1:6" ht="29" customHeight="1" x14ac:dyDescent="0.55000000000000004">
      <c r="A405" s="527"/>
      <c r="B405" s="214" t="s">
        <v>711</v>
      </c>
      <c r="C405" s="225"/>
      <c r="D405" s="524"/>
      <c r="E405" s="524"/>
      <c r="F405" s="524"/>
    </row>
    <row r="406" spans="1:6" ht="29" customHeight="1" x14ac:dyDescent="0.55000000000000004">
      <c r="A406" s="527"/>
      <c r="B406" s="214" t="s">
        <v>712</v>
      </c>
      <c r="C406" s="235"/>
      <c r="D406" s="524"/>
      <c r="E406" s="524"/>
      <c r="F406" s="524"/>
    </row>
    <row r="407" spans="1:6" ht="29" customHeight="1" x14ac:dyDescent="0.55000000000000004">
      <c r="A407" s="527"/>
      <c r="B407" s="214" t="s">
        <v>713</v>
      </c>
      <c r="C407" s="235"/>
      <c r="D407" s="524"/>
      <c r="E407" s="524"/>
      <c r="F407" s="524"/>
    </row>
    <row r="408" spans="1:6" ht="29" customHeight="1" x14ac:dyDescent="0.55000000000000004">
      <c r="A408" s="527"/>
      <c r="B408" s="214" t="s">
        <v>714</v>
      </c>
      <c r="C408" s="235"/>
      <c r="D408" s="524"/>
      <c r="E408" s="524"/>
      <c r="F408" s="524"/>
    </row>
    <row r="409" spans="1:6" ht="29" customHeight="1" x14ac:dyDescent="0.55000000000000004">
      <c r="A409" s="527"/>
      <c r="B409" s="214" t="s">
        <v>715</v>
      </c>
      <c r="C409" s="235"/>
      <c r="D409" s="524"/>
      <c r="E409" s="524"/>
      <c r="F409" s="524"/>
    </row>
    <row r="410" spans="1:6" ht="29" customHeight="1" thickBot="1" x14ac:dyDescent="0.6">
      <c r="A410" s="527"/>
      <c r="B410" s="236" t="s">
        <v>716</v>
      </c>
      <c r="C410" s="237"/>
      <c r="D410" s="525"/>
      <c r="E410" s="525"/>
      <c r="F410" s="525"/>
    </row>
    <row r="411" spans="1:6" ht="30" customHeight="1" x14ac:dyDescent="0.55000000000000004">
      <c r="A411" s="527"/>
      <c r="B411" s="214" t="s">
        <v>717</v>
      </c>
      <c r="C411" s="532" t="s">
        <v>718</v>
      </c>
      <c r="D411" s="523" t="s">
        <v>287</v>
      </c>
      <c r="E411" s="523" t="s">
        <v>287</v>
      </c>
      <c r="F411" s="523" t="s">
        <v>287</v>
      </c>
    </row>
    <row r="412" spans="1:6" ht="30" customHeight="1" x14ac:dyDescent="0.55000000000000004">
      <c r="A412" s="527"/>
      <c r="B412" s="214" t="s">
        <v>719</v>
      </c>
      <c r="C412" s="533"/>
      <c r="D412" s="524"/>
      <c r="E412" s="524"/>
      <c r="F412" s="524"/>
    </row>
    <row r="413" spans="1:6" ht="30" customHeight="1" x14ac:dyDescent="0.55000000000000004">
      <c r="A413" s="527"/>
      <c r="B413" s="214" t="s">
        <v>720</v>
      </c>
      <c r="C413" s="215"/>
      <c r="D413" s="524"/>
      <c r="E413" s="524"/>
      <c r="F413" s="524"/>
    </row>
    <row r="414" spans="1:6" ht="30" customHeight="1" thickBot="1" x14ac:dyDescent="0.6">
      <c r="A414" s="527"/>
      <c r="B414" s="214" t="s">
        <v>721</v>
      </c>
      <c r="C414" s="215"/>
      <c r="D414" s="524"/>
      <c r="E414" s="524"/>
      <c r="F414" s="524"/>
    </row>
    <row r="415" spans="1:6" ht="30" customHeight="1" x14ac:dyDescent="0.55000000000000004">
      <c r="A415" s="527"/>
      <c r="B415" s="220" t="s">
        <v>722</v>
      </c>
      <c r="C415" s="317" t="s">
        <v>723</v>
      </c>
      <c r="D415" s="523" t="s">
        <v>287</v>
      </c>
      <c r="E415" s="523" t="s">
        <v>287</v>
      </c>
      <c r="F415" s="523" t="s">
        <v>287</v>
      </c>
    </row>
    <row r="416" spans="1:6" ht="30" customHeight="1" x14ac:dyDescent="0.55000000000000004">
      <c r="A416" s="527"/>
      <c r="B416" s="222" t="s">
        <v>724</v>
      </c>
      <c r="C416" s="215"/>
      <c r="D416" s="524"/>
      <c r="E416" s="524"/>
      <c r="F416" s="524"/>
    </row>
    <row r="417" spans="1:6" ht="30" customHeight="1" x14ac:dyDescent="0.55000000000000004">
      <c r="A417" s="527"/>
      <c r="B417" s="222" t="s">
        <v>725</v>
      </c>
      <c r="C417" s="215"/>
      <c r="D417" s="524"/>
      <c r="E417" s="524"/>
      <c r="F417" s="524"/>
    </row>
    <row r="418" spans="1:6" ht="30" customHeight="1" thickBot="1" x14ac:dyDescent="0.6">
      <c r="A418" s="527"/>
      <c r="B418" s="232" t="s">
        <v>726</v>
      </c>
      <c r="C418" s="237"/>
      <c r="D418" s="525"/>
      <c r="E418" s="525"/>
      <c r="F418" s="525"/>
    </row>
    <row r="419" spans="1:6" ht="30" customHeight="1" x14ac:dyDescent="0.55000000000000004">
      <c r="A419" s="527"/>
      <c r="B419" s="214" t="s">
        <v>727</v>
      </c>
      <c r="C419" s="532" t="s">
        <v>728</v>
      </c>
      <c r="D419" s="523" t="s">
        <v>287</v>
      </c>
      <c r="E419" s="523" t="s">
        <v>287</v>
      </c>
      <c r="F419" s="523" t="s">
        <v>287</v>
      </c>
    </row>
    <row r="420" spans="1:6" ht="30" customHeight="1" x14ac:dyDescent="0.55000000000000004">
      <c r="A420" s="527"/>
      <c r="B420" s="214" t="s">
        <v>729</v>
      </c>
      <c r="C420" s="533"/>
      <c r="D420" s="524"/>
      <c r="E420" s="524"/>
      <c r="F420" s="524"/>
    </row>
    <row r="421" spans="1:6" ht="30" customHeight="1" x14ac:dyDescent="0.55000000000000004">
      <c r="A421" s="527"/>
      <c r="B421" s="214" t="s">
        <v>730</v>
      </c>
      <c r="C421" s="227"/>
      <c r="D421" s="524"/>
      <c r="E421" s="524"/>
      <c r="F421" s="524"/>
    </row>
    <row r="422" spans="1:6" ht="30" customHeight="1" thickBot="1" x14ac:dyDescent="0.6">
      <c r="A422" s="527"/>
      <c r="B422" s="236" t="s">
        <v>731</v>
      </c>
      <c r="C422" s="225"/>
      <c r="D422" s="525"/>
      <c r="E422" s="525"/>
      <c r="F422" s="525"/>
    </row>
    <row r="423" spans="1:6" ht="30" customHeight="1" x14ac:dyDescent="0.55000000000000004">
      <c r="A423" s="527"/>
      <c r="B423" s="214" t="s">
        <v>732</v>
      </c>
      <c r="C423" s="225"/>
      <c r="D423" s="523" t="s">
        <v>287</v>
      </c>
      <c r="E423" s="523" t="s">
        <v>287</v>
      </c>
      <c r="F423" s="523" t="s">
        <v>287</v>
      </c>
    </row>
    <row r="424" spans="1:6" ht="30" customHeight="1" x14ac:dyDescent="0.55000000000000004">
      <c r="A424" s="527"/>
      <c r="B424" s="214" t="s">
        <v>733</v>
      </c>
      <c r="C424" s="215"/>
      <c r="D424" s="524"/>
      <c r="E424" s="524"/>
      <c r="F424" s="524"/>
    </row>
    <row r="425" spans="1:6" ht="30" customHeight="1" x14ac:dyDescent="0.55000000000000004">
      <c r="A425" s="527"/>
      <c r="B425" s="214" t="s">
        <v>734</v>
      </c>
      <c r="C425" s="234"/>
      <c r="D425" s="524"/>
      <c r="E425" s="524"/>
      <c r="F425" s="524"/>
    </row>
    <row r="426" spans="1:6" ht="30" customHeight="1" x14ac:dyDescent="0.55000000000000004">
      <c r="A426" s="527"/>
      <c r="B426" s="214" t="s">
        <v>735</v>
      </c>
      <c r="C426" s="235"/>
      <c r="D426" s="524"/>
      <c r="E426" s="524"/>
      <c r="F426" s="524"/>
    </row>
    <row r="427" spans="1:6" ht="30" customHeight="1" x14ac:dyDescent="0.55000000000000004">
      <c r="A427" s="527"/>
      <c r="B427" s="214" t="s">
        <v>736</v>
      </c>
      <c r="C427" s="235"/>
      <c r="D427" s="524"/>
      <c r="E427" s="524"/>
      <c r="F427" s="524"/>
    </row>
    <row r="428" spans="1:6" ht="30" customHeight="1" x14ac:dyDescent="0.55000000000000004">
      <c r="A428" s="527"/>
      <c r="B428" s="214" t="s">
        <v>737</v>
      </c>
      <c r="C428" s="235"/>
      <c r="D428" s="524"/>
      <c r="E428" s="524"/>
      <c r="F428" s="524"/>
    </row>
    <row r="429" spans="1:6" ht="30" customHeight="1" x14ac:dyDescent="0.55000000000000004">
      <c r="A429" s="527"/>
      <c r="B429" s="214" t="s">
        <v>738</v>
      </c>
      <c r="C429" s="235"/>
      <c r="D429" s="524"/>
      <c r="E429" s="524"/>
      <c r="F429" s="524"/>
    </row>
    <row r="430" spans="1:6" ht="30" customHeight="1" x14ac:dyDescent="0.55000000000000004">
      <c r="A430" s="527"/>
      <c r="B430" s="214" t="s">
        <v>739</v>
      </c>
      <c r="C430" s="235"/>
      <c r="D430" s="524"/>
      <c r="E430" s="524"/>
      <c r="F430" s="524"/>
    </row>
    <row r="431" spans="1:6" ht="30" customHeight="1" thickBot="1" x14ac:dyDescent="0.6">
      <c r="A431" s="527"/>
      <c r="B431" s="236" t="s">
        <v>740</v>
      </c>
      <c r="C431" s="237"/>
      <c r="D431" s="525"/>
      <c r="E431" s="525"/>
      <c r="F431" s="525"/>
    </row>
    <row r="432" spans="1:6" ht="30" customHeight="1" x14ac:dyDescent="0.55000000000000004">
      <c r="A432" s="527"/>
      <c r="B432" s="248" t="s">
        <v>741</v>
      </c>
      <c r="C432" s="532" t="s">
        <v>742</v>
      </c>
      <c r="D432" s="523" t="s">
        <v>287</v>
      </c>
      <c r="E432" s="523" t="s">
        <v>287</v>
      </c>
      <c r="F432" s="523" t="s">
        <v>287</v>
      </c>
    </row>
    <row r="433" spans="1:6" ht="30" customHeight="1" x14ac:dyDescent="0.55000000000000004">
      <c r="A433" s="527"/>
      <c r="B433" s="214" t="s">
        <v>743</v>
      </c>
      <c r="C433" s="533"/>
      <c r="D433" s="524"/>
      <c r="E433" s="524"/>
      <c r="F433" s="524"/>
    </row>
    <row r="434" spans="1:6" ht="30" customHeight="1" x14ac:dyDescent="0.55000000000000004">
      <c r="A434" s="527"/>
      <c r="B434" s="214" t="s">
        <v>744</v>
      </c>
      <c r="C434" s="215"/>
      <c r="D434" s="524"/>
      <c r="E434" s="524"/>
      <c r="F434" s="524"/>
    </row>
    <row r="435" spans="1:6" ht="30" customHeight="1" x14ac:dyDescent="0.55000000000000004">
      <c r="A435" s="527"/>
      <c r="B435" s="214" t="s">
        <v>745</v>
      </c>
      <c r="C435" s="235"/>
      <c r="D435" s="524"/>
      <c r="E435" s="524"/>
      <c r="F435" s="524"/>
    </row>
    <row r="436" spans="1:6" ht="30" customHeight="1" x14ac:dyDescent="0.55000000000000004">
      <c r="A436" s="527"/>
      <c r="B436" s="214" t="s">
        <v>746</v>
      </c>
      <c r="C436" s="235"/>
      <c r="D436" s="524"/>
      <c r="E436" s="524"/>
      <c r="F436" s="524"/>
    </row>
    <row r="437" spans="1:6" ht="30" customHeight="1" x14ac:dyDescent="0.55000000000000004">
      <c r="A437" s="527"/>
      <c r="B437" s="214" t="s">
        <v>747</v>
      </c>
      <c r="C437" s="235"/>
      <c r="D437" s="524"/>
      <c r="E437" s="524"/>
      <c r="F437" s="524"/>
    </row>
    <row r="438" spans="1:6" ht="30" customHeight="1" thickBot="1" x14ac:dyDescent="0.6">
      <c r="A438" s="527"/>
      <c r="B438" s="236" t="s">
        <v>748</v>
      </c>
      <c r="C438" s="237"/>
      <c r="D438" s="525"/>
      <c r="E438" s="525"/>
      <c r="F438" s="525"/>
    </row>
    <row r="439" spans="1:6" ht="30" customHeight="1" x14ac:dyDescent="0.55000000000000004">
      <c r="A439" s="527"/>
      <c r="B439" s="220" t="s">
        <v>749</v>
      </c>
      <c r="C439" s="529" t="s">
        <v>750</v>
      </c>
      <c r="D439" s="523" t="s">
        <v>287</v>
      </c>
      <c r="E439" s="523" t="s">
        <v>287</v>
      </c>
      <c r="F439" s="523" t="s">
        <v>287</v>
      </c>
    </row>
    <row r="440" spans="1:6" ht="30" customHeight="1" x14ac:dyDescent="0.55000000000000004">
      <c r="A440" s="527"/>
      <c r="B440" s="214" t="s">
        <v>751</v>
      </c>
      <c r="C440" s="530"/>
      <c r="D440" s="524"/>
      <c r="E440" s="524"/>
      <c r="F440" s="524"/>
    </row>
    <row r="441" spans="1:6" ht="30" customHeight="1" x14ac:dyDescent="0.55000000000000004">
      <c r="A441" s="527"/>
      <c r="B441" s="214" t="s">
        <v>752</v>
      </c>
      <c r="C441" s="530"/>
      <c r="D441" s="524"/>
      <c r="E441" s="524"/>
      <c r="F441" s="524"/>
    </row>
    <row r="442" spans="1:6" ht="30" customHeight="1" x14ac:dyDescent="0.55000000000000004">
      <c r="A442" s="527"/>
      <c r="B442" s="214" t="s">
        <v>753</v>
      </c>
      <c r="C442" s="530"/>
      <c r="D442" s="524"/>
      <c r="E442" s="524"/>
      <c r="F442" s="524"/>
    </row>
    <row r="443" spans="1:6" ht="30" customHeight="1" x14ac:dyDescent="0.55000000000000004">
      <c r="A443" s="527"/>
      <c r="B443" s="214" t="s">
        <v>754</v>
      </c>
      <c r="C443" s="530"/>
      <c r="D443" s="524"/>
      <c r="E443" s="524"/>
      <c r="F443" s="524"/>
    </row>
    <row r="444" spans="1:6" ht="30" customHeight="1" x14ac:dyDescent="0.55000000000000004">
      <c r="A444" s="527"/>
      <c r="B444" s="214" t="s">
        <v>755</v>
      </c>
      <c r="C444" s="530"/>
      <c r="D444" s="524"/>
      <c r="E444" s="524"/>
      <c r="F444" s="524"/>
    </row>
    <row r="445" spans="1:6" ht="30" customHeight="1" x14ac:dyDescent="0.55000000000000004">
      <c r="A445" s="527"/>
      <c r="B445" s="214" t="s">
        <v>756</v>
      </c>
      <c r="C445" s="530"/>
      <c r="D445" s="524"/>
      <c r="E445" s="524"/>
      <c r="F445" s="524"/>
    </row>
    <row r="446" spans="1:6" ht="30" customHeight="1" thickBot="1" x14ac:dyDescent="0.6">
      <c r="A446" s="527"/>
      <c r="B446" s="214" t="s">
        <v>757</v>
      </c>
      <c r="C446" s="530"/>
      <c r="D446" s="524"/>
      <c r="E446" s="524"/>
      <c r="F446" s="524"/>
    </row>
    <row r="447" spans="1:6" ht="30" customHeight="1" x14ac:dyDescent="0.55000000000000004">
      <c r="A447" s="527"/>
      <c r="B447" s="220" t="s">
        <v>758</v>
      </c>
      <c r="C447" s="530"/>
      <c r="D447" s="523" t="s">
        <v>287</v>
      </c>
      <c r="E447" s="523" t="s">
        <v>287</v>
      </c>
      <c r="F447" s="523" t="s">
        <v>287</v>
      </c>
    </row>
    <row r="448" spans="1:6" ht="30" customHeight="1" thickBot="1" x14ac:dyDescent="0.6">
      <c r="A448" s="527"/>
      <c r="B448" s="222" t="s">
        <v>759</v>
      </c>
      <c r="C448" s="530"/>
      <c r="D448" s="525"/>
      <c r="E448" s="525"/>
      <c r="F448" s="525"/>
    </row>
    <row r="449" spans="1:6" ht="30" customHeight="1" x14ac:dyDescent="0.55000000000000004">
      <c r="A449" s="527"/>
      <c r="B449" s="220" t="s">
        <v>760</v>
      </c>
      <c r="C449" s="532" t="s">
        <v>761</v>
      </c>
      <c r="D449" s="523" t="s">
        <v>287</v>
      </c>
      <c r="E449" s="523" t="s">
        <v>287</v>
      </c>
      <c r="F449" s="523" t="s">
        <v>287</v>
      </c>
    </row>
    <row r="450" spans="1:6" ht="30" customHeight="1" x14ac:dyDescent="0.55000000000000004">
      <c r="A450" s="527"/>
      <c r="B450" s="214" t="s">
        <v>762</v>
      </c>
      <c r="C450" s="533"/>
      <c r="D450" s="524"/>
      <c r="E450" s="524"/>
      <c r="F450" s="524"/>
    </row>
    <row r="451" spans="1:6" ht="30" customHeight="1" thickBot="1" x14ac:dyDescent="0.6">
      <c r="A451" s="527"/>
      <c r="B451" s="236" t="s">
        <v>763</v>
      </c>
      <c r="C451" s="533"/>
      <c r="D451" s="525"/>
      <c r="E451" s="525"/>
      <c r="F451" s="525"/>
    </row>
    <row r="452" spans="1:6" ht="30" customHeight="1" x14ac:dyDescent="0.55000000000000004">
      <c r="A452" s="527"/>
      <c r="B452" s="214" t="s">
        <v>764</v>
      </c>
      <c r="C452" s="235"/>
      <c r="D452" s="523" t="s">
        <v>287</v>
      </c>
      <c r="E452" s="523" t="s">
        <v>287</v>
      </c>
      <c r="F452" s="523" t="s">
        <v>287</v>
      </c>
    </row>
    <row r="453" spans="1:6" ht="30" customHeight="1" x14ac:dyDescent="0.55000000000000004">
      <c r="A453" s="527"/>
      <c r="B453" s="214" t="s">
        <v>765</v>
      </c>
      <c r="C453" s="235"/>
      <c r="D453" s="524"/>
      <c r="E453" s="524"/>
      <c r="F453" s="524"/>
    </row>
    <row r="454" spans="1:6" ht="30" customHeight="1" thickBot="1" x14ac:dyDescent="0.6">
      <c r="A454" s="527"/>
      <c r="B454" s="214" t="s">
        <v>766</v>
      </c>
      <c r="C454" s="235"/>
      <c r="D454" s="524"/>
      <c r="E454" s="524"/>
      <c r="F454" s="524"/>
    </row>
    <row r="455" spans="1:6" ht="30" customHeight="1" x14ac:dyDescent="0.55000000000000004">
      <c r="A455" s="527"/>
      <c r="B455" s="220" t="s">
        <v>767</v>
      </c>
      <c r="C455" s="235"/>
      <c r="D455" s="523" t="s">
        <v>287</v>
      </c>
      <c r="E455" s="523" t="s">
        <v>287</v>
      </c>
      <c r="F455" s="523" t="s">
        <v>287</v>
      </c>
    </row>
    <row r="456" spans="1:6" ht="30" customHeight="1" x14ac:dyDescent="0.55000000000000004">
      <c r="A456" s="527"/>
      <c r="B456" s="214" t="s">
        <v>768</v>
      </c>
      <c r="C456" s="235"/>
      <c r="D456" s="524"/>
      <c r="E456" s="524"/>
      <c r="F456" s="524"/>
    </row>
    <row r="457" spans="1:6" ht="30" customHeight="1" x14ac:dyDescent="0.55000000000000004">
      <c r="A457" s="527"/>
      <c r="B457" s="214" t="s">
        <v>769</v>
      </c>
      <c r="C457" s="235"/>
      <c r="D457" s="524"/>
      <c r="E457" s="524"/>
      <c r="F457" s="524"/>
    </row>
    <row r="458" spans="1:6" ht="30" customHeight="1" thickBot="1" x14ac:dyDescent="0.6">
      <c r="A458" s="527"/>
      <c r="B458" s="236" t="s">
        <v>770</v>
      </c>
      <c r="C458" s="237"/>
      <c r="D458" s="525"/>
      <c r="E458" s="525"/>
      <c r="F458" s="525"/>
    </row>
    <row r="459" spans="1:6" ht="88" customHeight="1" thickBot="1" x14ac:dyDescent="0.6">
      <c r="A459" s="211" t="s">
        <v>277</v>
      </c>
      <c r="B459" s="212" t="s">
        <v>278</v>
      </c>
      <c r="C459" s="212" t="s">
        <v>279</v>
      </c>
      <c r="D459" s="213" t="s">
        <v>280</v>
      </c>
      <c r="E459" s="213" t="s">
        <v>281</v>
      </c>
      <c r="F459" s="213" t="s">
        <v>282</v>
      </c>
    </row>
    <row r="460" spans="1:6" ht="30" customHeight="1" x14ac:dyDescent="0.55000000000000004">
      <c r="A460" s="526" t="s">
        <v>771</v>
      </c>
      <c r="B460" s="214" t="s">
        <v>772</v>
      </c>
      <c r="C460" s="532" t="s">
        <v>773</v>
      </c>
      <c r="D460" s="523" t="s">
        <v>287</v>
      </c>
      <c r="E460" s="523" t="s">
        <v>287</v>
      </c>
      <c r="F460" s="523" t="s">
        <v>287</v>
      </c>
    </row>
    <row r="461" spans="1:6" ht="30" customHeight="1" x14ac:dyDescent="0.55000000000000004">
      <c r="A461" s="527"/>
      <c r="B461" s="214" t="s">
        <v>774</v>
      </c>
      <c r="C461" s="533"/>
      <c r="D461" s="524"/>
      <c r="E461" s="524"/>
      <c r="F461" s="524"/>
    </row>
    <row r="462" spans="1:6" ht="30" customHeight="1" x14ac:dyDescent="0.55000000000000004">
      <c r="A462" s="527"/>
      <c r="B462" s="214" t="s">
        <v>775</v>
      </c>
      <c r="C462" s="225"/>
      <c r="D462" s="524"/>
      <c r="E462" s="524"/>
      <c r="F462" s="524"/>
    </row>
    <row r="463" spans="1:6" ht="30" customHeight="1" thickBot="1" x14ac:dyDescent="0.6">
      <c r="A463" s="527"/>
      <c r="B463" s="236" t="s">
        <v>776</v>
      </c>
      <c r="C463" s="318"/>
      <c r="D463" s="525"/>
      <c r="E463" s="525"/>
      <c r="F463" s="525"/>
    </row>
    <row r="464" spans="1:6" ht="30" customHeight="1" x14ac:dyDescent="0.55000000000000004">
      <c r="A464" s="527"/>
      <c r="B464" s="214" t="s">
        <v>777</v>
      </c>
      <c r="C464" s="532" t="s">
        <v>778</v>
      </c>
      <c r="D464" s="523" t="s">
        <v>287</v>
      </c>
      <c r="E464" s="523" t="s">
        <v>287</v>
      </c>
      <c r="F464" s="523" t="s">
        <v>287</v>
      </c>
    </row>
    <row r="465" spans="1:6" ht="30" customHeight="1" x14ac:dyDescent="0.55000000000000004">
      <c r="A465" s="527"/>
      <c r="B465" s="214" t="s">
        <v>779</v>
      </c>
      <c r="C465" s="533"/>
      <c r="D465" s="524"/>
      <c r="E465" s="524"/>
      <c r="F465" s="524"/>
    </row>
    <row r="466" spans="1:6" ht="30" customHeight="1" x14ac:dyDescent="0.55000000000000004">
      <c r="A466" s="527"/>
      <c r="B466" s="214" t="s">
        <v>780</v>
      </c>
      <c r="C466" s="225"/>
      <c r="D466" s="524"/>
      <c r="E466" s="524"/>
      <c r="F466" s="524"/>
    </row>
    <row r="467" spans="1:6" ht="30" customHeight="1" thickBot="1" x14ac:dyDescent="0.6">
      <c r="A467" s="527"/>
      <c r="B467" s="214" t="s">
        <v>781</v>
      </c>
      <c r="C467" s="225"/>
      <c r="D467" s="524"/>
      <c r="E467" s="524"/>
      <c r="F467" s="524"/>
    </row>
    <row r="468" spans="1:6" ht="30" customHeight="1" x14ac:dyDescent="0.55000000000000004">
      <c r="A468" s="527"/>
      <c r="B468" s="220" t="s">
        <v>782</v>
      </c>
      <c r="C468" s="532" t="s">
        <v>783</v>
      </c>
      <c r="D468" s="523" t="s">
        <v>287</v>
      </c>
      <c r="E468" s="523" t="s">
        <v>287</v>
      </c>
      <c r="F468" s="523" t="s">
        <v>287</v>
      </c>
    </row>
    <row r="469" spans="1:6" ht="30" customHeight="1" x14ac:dyDescent="0.55000000000000004">
      <c r="A469" s="527"/>
      <c r="B469" s="214" t="s">
        <v>784</v>
      </c>
      <c r="C469" s="533"/>
      <c r="D469" s="524"/>
      <c r="E469" s="524"/>
      <c r="F469" s="524"/>
    </row>
    <row r="470" spans="1:6" ht="30" customHeight="1" x14ac:dyDescent="0.55000000000000004">
      <c r="A470" s="527"/>
      <c r="B470" s="214" t="s">
        <v>785</v>
      </c>
      <c r="C470" s="533"/>
      <c r="D470" s="524"/>
      <c r="E470" s="524"/>
      <c r="F470" s="524"/>
    </row>
    <row r="471" spans="1:6" ht="30" customHeight="1" thickBot="1" x14ac:dyDescent="0.6">
      <c r="A471" s="527"/>
      <c r="B471" s="214" t="s">
        <v>786</v>
      </c>
      <c r="C471" s="225"/>
      <c r="D471" s="524"/>
      <c r="E471" s="524"/>
      <c r="F471" s="524"/>
    </row>
    <row r="472" spans="1:6" ht="30" customHeight="1" x14ac:dyDescent="0.55000000000000004">
      <c r="A472" s="527"/>
      <c r="B472" s="220" t="s">
        <v>787</v>
      </c>
      <c r="C472" s="225"/>
      <c r="D472" s="523" t="s">
        <v>287</v>
      </c>
      <c r="E472" s="523" t="s">
        <v>287</v>
      </c>
      <c r="F472" s="523" t="s">
        <v>287</v>
      </c>
    </row>
    <row r="473" spans="1:6" ht="30" customHeight="1" thickBot="1" x14ac:dyDescent="0.6">
      <c r="A473" s="527"/>
      <c r="B473" s="222" t="s">
        <v>788</v>
      </c>
      <c r="C473" s="225"/>
      <c r="D473" s="525"/>
      <c r="E473" s="525"/>
      <c r="F473" s="525"/>
    </row>
    <row r="474" spans="1:6" ht="30" customHeight="1" x14ac:dyDescent="0.55000000000000004">
      <c r="A474" s="527"/>
      <c r="B474" s="220" t="s">
        <v>789</v>
      </c>
      <c r="C474" s="225"/>
      <c r="D474" s="523" t="s">
        <v>287</v>
      </c>
      <c r="E474" s="523" t="s">
        <v>287</v>
      </c>
      <c r="F474" s="523" t="s">
        <v>287</v>
      </c>
    </row>
    <row r="475" spans="1:6" ht="30" customHeight="1" x14ac:dyDescent="0.55000000000000004">
      <c r="A475" s="527"/>
      <c r="B475" s="214" t="s">
        <v>790</v>
      </c>
      <c r="C475" s="215"/>
      <c r="D475" s="524"/>
      <c r="E475" s="524"/>
      <c r="F475" s="524"/>
    </row>
    <row r="476" spans="1:6" ht="30" customHeight="1" thickBot="1" x14ac:dyDescent="0.6">
      <c r="A476" s="527"/>
      <c r="B476" s="236" t="s">
        <v>791</v>
      </c>
      <c r="C476" s="235"/>
      <c r="D476" s="525"/>
      <c r="E476" s="525"/>
      <c r="F476" s="525"/>
    </row>
    <row r="477" spans="1:6" ht="30" customHeight="1" x14ac:dyDescent="0.55000000000000004">
      <c r="A477" s="527"/>
      <c r="B477" s="220" t="s">
        <v>792</v>
      </c>
      <c r="C477" s="309"/>
      <c r="D477" s="523" t="s">
        <v>287</v>
      </c>
      <c r="E477" s="523" t="s">
        <v>287</v>
      </c>
      <c r="F477" s="523" t="s">
        <v>287</v>
      </c>
    </row>
    <row r="478" spans="1:6" ht="30" customHeight="1" x14ac:dyDescent="0.55000000000000004">
      <c r="A478" s="527"/>
      <c r="B478" s="222" t="s">
        <v>793</v>
      </c>
      <c r="C478" s="309"/>
      <c r="D478" s="524"/>
      <c r="E478" s="524"/>
      <c r="F478" s="524"/>
    </row>
    <row r="479" spans="1:6" ht="30" customHeight="1" x14ac:dyDescent="0.55000000000000004">
      <c r="A479" s="527"/>
      <c r="B479" s="222" t="s">
        <v>794</v>
      </c>
      <c r="C479" s="309"/>
      <c r="D479" s="524"/>
      <c r="E479" s="524"/>
      <c r="F479" s="524"/>
    </row>
    <row r="480" spans="1:6" ht="30" customHeight="1" x14ac:dyDescent="0.55000000000000004">
      <c r="A480" s="527"/>
      <c r="B480" s="222" t="s">
        <v>795</v>
      </c>
      <c r="C480" s="309"/>
      <c r="D480" s="524"/>
      <c r="E480" s="524"/>
      <c r="F480" s="524"/>
    </row>
    <row r="481" spans="1:6" ht="30" customHeight="1" x14ac:dyDescent="0.55000000000000004">
      <c r="A481" s="527"/>
      <c r="B481" s="222" t="s">
        <v>796</v>
      </c>
      <c r="C481" s="309"/>
      <c r="D481" s="524"/>
      <c r="E481" s="524"/>
      <c r="F481" s="524"/>
    </row>
    <row r="482" spans="1:6" ht="30" customHeight="1" x14ac:dyDescent="0.55000000000000004">
      <c r="A482" s="527"/>
      <c r="B482" s="222" t="s">
        <v>797</v>
      </c>
      <c r="C482" s="309"/>
      <c r="D482" s="524"/>
      <c r="E482" s="524"/>
      <c r="F482" s="524"/>
    </row>
    <row r="483" spans="1:6" ht="30" customHeight="1" x14ac:dyDescent="0.55000000000000004">
      <c r="A483" s="527"/>
      <c r="B483" s="222" t="s">
        <v>798</v>
      </c>
      <c r="C483" s="309"/>
      <c r="D483" s="524"/>
      <c r="E483" s="524"/>
      <c r="F483" s="524"/>
    </row>
    <row r="484" spans="1:6" ht="30" customHeight="1" thickBot="1" x14ac:dyDescent="0.6">
      <c r="A484" s="527"/>
      <c r="B484" s="222" t="s">
        <v>799</v>
      </c>
      <c r="C484" s="309"/>
      <c r="D484" s="524"/>
      <c r="E484" s="524"/>
      <c r="F484" s="524"/>
    </row>
    <row r="485" spans="1:6" ht="30" customHeight="1" x14ac:dyDescent="0.55000000000000004">
      <c r="A485" s="527"/>
      <c r="B485" s="220" t="s">
        <v>800</v>
      </c>
      <c r="C485" s="309"/>
      <c r="D485" s="541" t="s">
        <v>287</v>
      </c>
      <c r="E485" s="523" t="s">
        <v>287</v>
      </c>
      <c r="F485" s="523" t="s">
        <v>287</v>
      </c>
    </row>
    <row r="486" spans="1:6" ht="30" customHeight="1" x14ac:dyDescent="0.55000000000000004">
      <c r="A486" s="527"/>
      <c r="B486" s="222" t="s">
        <v>801</v>
      </c>
      <c r="C486" s="309"/>
      <c r="D486" s="542"/>
      <c r="E486" s="524"/>
      <c r="F486" s="524"/>
    </row>
    <row r="487" spans="1:6" ht="30" customHeight="1" x14ac:dyDescent="0.55000000000000004">
      <c r="A487" s="527"/>
      <c r="B487" s="222" t="s">
        <v>802</v>
      </c>
      <c r="C487" s="309"/>
      <c r="D487" s="542"/>
      <c r="E487" s="524"/>
      <c r="F487" s="524"/>
    </row>
    <row r="488" spans="1:6" ht="30" customHeight="1" x14ac:dyDescent="0.55000000000000004">
      <c r="A488" s="527"/>
      <c r="B488" s="222" t="s">
        <v>803</v>
      </c>
      <c r="C488" s="309"/>
      <c r="D488" s="542"/>
      <c r="E488" s="524"/>
      <c r="F488" s="524"/>
    </row>
    <row r="489" spans="1:6" ht="30" customHeight="1" x14ac:dyDescent="0.55000000000000004">
      <c r="A489" s="527"/>
      <c r="B489" s="222" t="s">
        <v>804</v>
      </c>
      <c r="C489" s="309"/>
      <c r="D489" s="542"/>
      <c r="E489" s="524"/>
      <c r="F489" s="524"/>
    </row>
    <row r="490" spans="1:6" ht="30" customHeight="1" x14ac:dyDescent="0.55000000000000004">
      <c r="A490" s="527"/>
      <c r="B490" s="222" t="s">
        <v>805</v>
      </c>
      <c r="C490" s="309"/>
      <c r="D490" s="542"/>
      <c r="E490" s="524"/>
      <c r="F490" s="524"/>
    </row>
    <row r="491" spans="1:6" ht="30" customHeight="1" thickBot="1" x14ac:dyDescent="0.6">
      <c r="A491" s="527"/>
      <c r="B491" s="232" t="s">
        <v>806</v>
      </c>
      <c r="C491" s="310"/>
      <c r="D491" s="542"/>
      <c r="E491" s="524"/>
      <c r="F491" s="524"/>
    </row>
    <row r="492" spans="1:6" ht="30" customHeight="1" x14ac:dyDescent="0.55000000000000004">
      <c r="A492" s="527"/>
      <c r="B492" s="214" t="s">
        <v>807</v>
      </c>
      <c r="C492" s="532" t="s">
        <v>808</v>
      </c>
      <c r="D492" s="523" t="s">
        <v>287</v>
      </c>
      <c r="E492" s="523" t="s">
        <v>287</v>
      </c>
      <c r="F492" s="523" t="s">
        <v>287</v>
      </c>
    </row>
    <row r="493" spans="1:6" ht="30" customHeight="1" x14ac:dyDescent="0.55000000000000004">
      <c r="A493" s="527"/>
      <c r="B493" s="214" t="s">
        <v>809</v>
      </c>
      <c r="C493" s="533"/>
      <c r="D493" s="524"/>
      <c r="E493" s="524"/>
      <c r="F493" s="524"/>
    </row>
    <row r="494" spans="1:6" ht="30" customHeight="1" x14ac:dyDescent="0.55000000000000004">
      <c r="A494" s="527"/>
      <c r="B494" s="214" t="s">
        <v>810</v>
      </c>
      <c r="C494" s="227"/>
      <c r="D494" s="524"/>
      <c r="E494" s="524"/>
      <c r="F494" s="524"/>
    </row>
    <row r="495" spans="1:6" ht="30" customHeight="1" x14ac:dyDescent="0.55000000000000004">
      <c r="A495" s="527"/>
      <c r="B495" s="214" t="s">
        <v>811</v>
      </c>
      <c r="C495" s="225"/>
      <c r="D495" s="524"/>
      <c r="E495" s="524"/>
      <c r="F495" s="524"/>
    </row>
    <row r="496" spans="1:6" ht="30" customHeight="1" x14ac:dyDescent="0.55000000000000004">
      <c r="A496" s="527"/>
      <c r="B496" s="214" t="s">
        <v>812</v>
      </c>
      <c r="C496" s="225"/>
      <c r="D496" s="524"/>
      <c r="E496" s="524"/>
      <c r="F496" s="524"/>
    </row>
    <row r="497" spans="1:6" ht="30" customHeight="1" thickBot="1" x14ac:dyDescent="0.6">
      <c r="A497" s="527"/>
      <c r="B497" s="214" t="s">
        <v>813</v>
      </c>
      <c r="C497" s="290"/>
      <c r="D497" s="524"/>
      <c r="E497" s="524"/>
      <c r="F497" s="524"/>
    </row>
    <row r="498" spans="1:6" ht="30" customHeight="1" x14ac:dyDescent="0.55000000000000004">
      <c r="A498" s="527"/>
      <c r="B498" s="220" t="s">
        <v>814</v>
      </c>
      <c r="C498" s="290"/>
      <c r="D498" s="523" t="s">
        <v>287</v>
      </c>
      <c r="E498" s="523" t="s">
        <v>287</v>
      </c>
      <c r="F498" s="523" t="s">
        <v>287</v>
      </c>
    </row>
    <row r="499" spans="1:6" ht="30" customHeight="1" x14ac:dyDescent="0.55000000000000004">
      <c r="A499" s="527"/>
      <c r="B499" s="222" t="s">
        <v>815</v>
      </c>
      <c r="C499" s="319"/>
      <c r="D499" s="524"/>
      <c r="E499" s="524"/>
      <c r="F499" s="524"/>
    </row>
    <row r="500" spans="1:6" ht="30" customHeight="1" thickBot="1" x14ac:dyDescent="0.6">
      <c r="A500" s="527"/>
      <c r="B500" s="232" t="s">
        <v>816</v>
      </c>
      <c r="C500" s="235"/>
      <c r="D500" s="525"/>
      <c r="E500" s="525"/>
      <c r="F500" s="525"/>
    </row>
    <row r="501" spans="1:6" ht="30" customHeight="1" x14ac:dyDescent="0.55000000000000004">
      <c r="A501" s="527"/>
      <c r="B501" s="214" t="s">
        <v>817</v>
      </c>
      <c r="C501" s="235"/>
      <c r="D501" s="523" t="s">
        <v>287</v>
      </c>
      <c r="E501" s="523" t="s">
        <v>287</v>
      </c>
      <c r="F501" s="523" t="s">
        <v>287</v>
      </c>
    </row>
    <row r="502" spans="1:6" ht="30" customHeight="1" thickBot="1" x14ac:dyDescent="0.6">
      <c r="A502" s="527"/>
      <c r="B502" s="236" t="s">
        <v>818</v>
      </c>
      <c r="C502" s="237"/>
      <c r="D502" s="525"/>
      <c r="E502" s="525"/>
      <c r="F502" s="525"/>
    </row>
    <row r="503" spans="1:6" ht="30" customHeight="1" x14ac:dyDescent="0.55000000000000004">
      <c r="A503" s="527"/>
      <c r="B503" s="214" t="s">
        <v>819</v>
      </c>
      <c r="C503" s="532" t="s">
        <v>820</v>
      </c>
      <c r="D503" s="523" t="s">
        <v>287</v>
      </c>
      <c r="E503" s="523" t="s">
        <v>287</v>
      </c>
      <c r="F503" s="523" t="s">
        <v>287</v>
      </c>
    </row>
    <row r="504" spans="1:6" ht="30" customHeight="1" x14ac:dyDescent="0.55000000000000004">
      <c r="A504" s="527"/>
      <c r="B504" s="214" t="s">
        <v>821</v>
      </c>
      <c r="C504" s="533"/>
      <c r="D504" s="524"/>
      <c r="E504" s="524"/>
      <c r="F504" s="524"/>
    </row>
    <row r="505" spans="1:6" ht="30" customHeight="1" x14ac:dyDescent="0.55000000000000004">
      <c r="A505" s="527"/>
      <c r="B505" s="214" t="s">
        <v>822</v>
      </c>
      <c r="C505" s="227"/>
      <c r="D505" s="524"/>
      <c r="E505" s="524"/>
      <c r="F505" s="524"/>
    </row>
    <row r="506" spans="1:6" ht="30" customHeight="1" x14ac:dyDescent="0.55000000000000004">
      <c r="A506" s="527"/>
      <c r="B506" s="214" t="s">
        <v>823</v>
      </c>
      <c r="C506" s="227"/>
      <c r="D506" s="524"/>
      <c r="E506" s="524"/>
      <c r="F506" s="524"/>
    </row>
    <row r="507" spans="1:6" ht="30" customHeight="1" x14ac:dyDescent="0.55000000000000004">
      <c r="A507" s="527"/>
      <c r="B507" s="214" t="s">
        <v>824</v>
      </c>
      <c r="C507" s="225"/>
      <c r="D507" s="524"/>
      <c r="E507" s="524"/>
      <c r="F507" s="524"/>
    </row>
    <row r="508" spans="1:6" ht="30" customHeight="1" x14ac:dyDescent="0.55000000000000004">
      <c r="A508" s="527"/>
      <c r="B508" s="214" t="s">
        <v>825</v>
      </c>
      <c r="C508" s="225"/>
      <c r="D508" s="524"/>
      <c r="E508" s="524"/>
      <c r="F508" s="524"/>
    </row>
    <row r="509" spans="1:6" ht="30" customHeight="1" x14ac:dyDescent="0.55000000000000004">
      <c r="A509" s="527"/>
      <c r="B509" s="214" t="s">
        <v>826</v>
      </c>
      <c r="C509" s="235"/>
      <c r="D509" s="524"/>
      <c r="E509" s="524"/>
      <c r="F509" s="524"/>
    </row>
    <row r="510" spans="1:6" ht="30" customHeight="1" x14ac:dyDescent="0.55000000000000004">
      <c r="A510" s="527"/>
      <c r="B510" s="214" t="s">
        <v>827</v>
      </c>
      <c r="C510" s="235"/>
      <c r="D510" s="524"/>
      <c r="E510" s="524"/>
      <c r="F510" s="524"/>
    </row>
    <row r="511" spans="1:6" ht="30" customHeight="1" x14ac:dyDescent="0.55000000000000004">
      <c r="A511" s="527"/>
      <c r="B511" s="214" t="s">
        <v>828</v>
      </c>
      <c r="C511" s="235"/>
      <c r="D511" s="524"/>
      <c r="E511" s="524"/>
      <c r="F511" s="524"/>
    </row>
    <row r="512" spans="1:6" ht="30" customHeight="1" thickBot="1" x14ac:dyDescent="0.6">
      <c r="A512" s="527"/>
      <c r="B512" s="236" t="s">
        <v>829</v>
      </c>
      <c r="C512" s="237"/>
      <c r="D512" s="525"/>
      <c r="E512" s="525"/>
      <c r="F512" s="525"/>
    </row>
    <row r="513" spans="1:6" ht="30" customHeight="1" x14ac:dyDescent="0.55000000000000004">
      <c r="A513" s="527"/>
      <c r="B513" s="214" t="s">
        <v>830</v>
      </c>
      <c r="C513" s="529" t="s">
        <v>831</v>
      </c>
      <c r="D513" s="523" t="s">
        <v>287</v>
      </c>
      <c r="E513" s="523" t="s">
        <v>287</v>
      </c>
      <c r="F513" s="523" t="s">
        <v>287</v>
      </c>
    </row>
    <row r="514" spans="1:6" ht="30" customHeight="1" x14ac:dyDescent="0.55000000000000004">
      <c r="A514" s="527"/>
      <c r="B514" s="214" t="s">
        <v>832</v>
      </c>
      <c r="C514" s="530"/>
      <c r="D514" s="524"/>
      <c r="E514" s="524"/>
      <c r="F514" s="524"/>
    </row>
    <row r="515" spans="1:6" ht="30" customHeight="1" x14ac:dyDescent="0.55000000000000004">
      <c r="A515" s="527"/>
      <c r="B515" s="214" t="s">
        <v>833</v>
      </c>
      <c r="C515" s="530"/>
      <c r="D515" s="524"/>
      <c r="E515" s="524"/>
      <c r="F515" s="524"/>
    </row>
    <row r="516" spans="1:6" ht="30" customHeight="1" thickBot="1" x14ac:dyDescent="0.6">
      <c r="A516" s="527"/>
      <c r="B516" s="236" t="s">
        <v>834</v>
      </c>
      <c r="C516" s="531"/>
      <c r="D516" s="525"/>
      <c r="E516" s="525"/>
      <c r="F516" s="525"/>
    </row>
    <row r="517" spans="1:6" ht="30" customHeight="1" x14ac:dyDescent="0.55000000000000004">
      <c r="A517" s="527"/>
      <c r="B517" s="220" t="s">
        <v>835</v>
      </c>
      <c r="C517" s="532" t="s">
        <v>836</v>
      </c>
      <c r="D517" s="523" t="s">
        <v>287</v>
      </c>
      <c r="E517" s="523" t="s">
        <v>287</v>
      </c>
      <c r="F517" s="523" t="s">
        <v>287</v>
      </c>
    </row>
    <row r="518" spans="1:6" ht="30" customHeight="1" x14ac:dyDescent="0.55000000000000004">
      <c r="A518" s="527"/>
      <c r="B518" s="214" t="s">
        <v>837</v>
      </c>
      <c r="C518" s="533"/>
      <c r="D518" s="524"/>
      <c r="E518" s="524"/>
      <c r="F518" s="524"/>
    </row>
    <row r="519" spans="1:6" ht="30" customHeight="1" x14ac:dyDescent="0.55000000000000004">
      <c r="A519" s="527"/>
      <c r="B519" s="214" t="s">
        <v>838</v>
      </c>
      <c r="C519" s="533"/>
      <c r="D519" s="524"/>
      <c r="E519" s="524"/>
      <c r="F519" s="524"/>
    </row>
    <row r="520" spans="1:6" ht="30" customHeight="1" x14ac:dyDescent="0.55000000000000004">
      <c r="A520" s="527"/>
      <c r="B520" s="214" t="s">
        <v>839</v>
      </c>
      <c r="C520" s="215"/>
      <c r="D520" s="524"/>
      <c r="E520" s="524"/>
      <c r="F520" s="524"/>
    </row>
    <row r="521" spans="1:6" ht="30" customHeight="1" x14ac:dyDescent="0.55000000000000004">
      <c r="A521" s="527"/>
      <c r="B521" s="214" t="s">
        <v>840</v>
      </c>
      <c r="C521" s="235"/>
      <c r="D521" s="524"/>
      <c r="E521" s="524"/>
      <c r="F521" s="524"/>
    </row>
    <row r="522" spans="1:6" ht="30" customHeight="1" x14ac:dyDescent="0.55000000000000004">
      <c r="A522" s="527"/>
      <c r="B522" s="214" t="s">
        <v>841</v>
      </c>
      <c r="C522" s="235"/>
      <c r="D522" s="524"/>
      <c r="E522" s="524"/>
      <c r="F522" s="524"/>
    </row>
    <row r="523" spans="1:6" ht="30" customHeight="1" thickBot="1" x14ac:dyDescent="0.6">
      <c r="A523" s="527"/>
      <c r="B523" s="214" t="s">
        <v>842</v>
      </c>
      <c r="C523" s="235"/>
      <c r="D523" s="524"/>
      <c r="E523" s="524"/>
      <c r="F523" s="524"/>
    </row>
    <row r="524" spans="1:6" ht="30" customHeight="1" thickBot="1" x14ac:dyDescent="0.6">
      <c r="A524" s="313"/>
      <c r="B524" s="314"/>
      <c r="C524" s="315"/>
      <c r="D524" s="316"/>
      <c r="E524" s="316"/>
      <c r="F524" s="316"/>
    </row>
    <row r="525" spans="1:6" ht="88" customHeight="1" thickBot="1" x14ac:dyDescent="0.6">
      <c r="A525" s="211" t="s">
        <v>277</v>
      </c>
      <c r="B525" s="212" t="s">
        <v>278</v>
      </c>
      <c r="C525" s="212" t="s">
        <v>279</v>
      </c>
      <c r="D525" s="213" t="s">
        <v>280</v>
      </c>
      <c r="E525" s="213" t="s">
        <v>281</v>
      </c>
      <c r="F525" s="213" t="s">
        <v>282</v>
      </c>
    </row>
    <row r="526" spans="1:6" ht="30" customHeight="1" x14ac:dyDescent="0.55000000000000004">
      <c r="A526" s="526" t="s">
        <v>451</v>
      </c>
      <c r="B526" s="214" t="s">
        <v>843</v>
      </c>
      <c r="C526" s="532" t="s">
        <v>844</v>
      </c>
      <c r="D526" s="523" t="s">
        <v>287</v>
      </c>
      <c r="E526" s="523" t="s">
        <v>287</v>
      </c>
      <c r="F526" s="523" t="s">
        <v>287</v>
      </c>
    </row>
    <row r="527" spans="1:6" ht="30" customHeight="1" x14ac:dyDescent="0.55000000000000004">
      <c r="A527" s="527"/>
      <c r="B527" s="214" t="s">
        <v>845</v>
      </c>
      <c r="C527" s="533"/>
      <c r="D527" s="524"/>
      <c r="E527" s="524"/>
      <c r="F527" s="524"/>
    </row>
    <row r="528" spans="1:6" ht="30" customHeight="1" thickBot="1" x14ac:dyDescent="0.6">
      <c r="A528" s="527"/>
      <c r="B528" s="214" t="s">
        <v>846</v>
      </c>
      <c r="C528" s="225"/>
      <c r="D528" s="524"/>
      <c r="E528" s="524"/>
      <c r="F528" s="524"/>
    </row>
    <row r="529" spans="1:6" ht="30" customHeight="1" x14ac:dyDescent="0.55000000000000004">
      <c r="A529" s="527"/>
      <c r="B529" s="220" t="s">
        <v>814</v>
      </c>
      <c r="C529" s="235"/>
      <c r="D529" s="523" t="s">
        <v>287</v>
      </c>
      <c r="E529" s="523" t="s">
        <v>287</v>
      </c>
      <c r="F529" s="523" t="s">
        <v>287</v>
      </c>
    </row>
    <row r="530" spans="1:6" ht="30" customHeight="1" x14ac:dyDescent="0.55000000000000004">
      <c r="A530" s="527"/>
      <c r="B530" s="214" t="s">
        <v>847</v>
      </c>
      <c r="C530" s="235"/>
      <c r="D530" s="524"/>
      <c r="E530" s="524"/>
      <c r="F530" s="524"/>
    </row>
    <row r="531" spans="1:6" ht="30" customHeight="1" x14ac:dyDescent="0.55000000000000004">
      <c r="A531" s="527"/>
      <c r="B531" s="214" t="s">
        <v>848</v>
      </c>
      <c r="C531" s="235"/>
      <c r="D531" s="524"/>
      <c r="E531" s="524"/>
      <c r="F531" s="524"/>
    </row>
    <row r="532" spans="1:6" ht="30" customHeight="1" x14ac:dyDescent="0.55000000000000004">
      <c r="A532" s="527"/>
      <c r="B532" s="214" t="s">
        <v>849</v>
      </c>
      <c r="C532" s="235"/>
      <c r="D532" s="524"/>
      <c r="E532" s="524"/>
      <c r="F532" s="524"/>
    </row>
    <row r="533" spans="1:6" ht="30" customHeight="1" x14ac:dyDescent="0.55000000000000004">
      <c r="A533" s="527"/>
      <c r="B533" s="214" t="s">
        <v>850</v>
      </c>
      <c r="C533" s="235"/>
      <c r="D533" s="524"/>
      <c r="E533" s="524"/>
      <c r="F533" s="524"/>
    </row>
    <row r="534" spans="1:6" ht="30" customHeight="1" x14ac:dyDescent="0.55000000000000004">
      <c r="A534" s="527"/>
      <c r="B534" s="214" t="s">
        <v>851</v>
      </c>
      <c r="C534" s="235"/>
      <c r="D534" s="524"/>
      <c r="E534" s="524"/>
      <c r="F534" s="524"/>
    </row>
    <row r="535" spans="1:6" ht="30" customHeight="1" x14ac:dyDescent="0.55000000000000004">
      <c r="A535" s="527"/>
      <c r="B535" s="214" t="s">
        <v>852</v>
      </c>
      <c r="C535" s="235"/>
      <c r="D535" s="524"/>
      <c r="E535" s="524"/>
      <c r="F535" s="524"/>
    </row>
    <row r="536" spans="1:6" ht="30" customHeight="1" x14ac:dyDescent="0.55000000000000004">
      <c r="A536" s="527"/>
      <c r="B536" s="214" t="s">
        <v>853</v>
      </c>
      <c r="C536" s="235"/>
      <c r="D536" s="524"/>
      <c r="E536" s="524"/>
      <c r="F536" s="524"/>
    </row>
    <row r="537" spans="1:6" ht="30" customHeight="1" x14ac:dyDescent="0.55000000000000004">
      <c r="A537" s="527"/>
      <c r="B537" s="214" t="s">
        <v>854</v>
      </c>
      <c r="C537" s="235"/>
      <c r="D537" s="524"/>
      <c r="E537" s="524"/>
      <c r="F537" s="524"/>
    </row>
    <row r="538" spans="1:6" ht="30" customHeight="1" x14ac:dyDescent="0.55000000000000004">
      <c r="A538" s="527"/>
      <c r="B538" s="214" t="s">
        <v>855</v>
      </c>
      <c r="C538" s="235"/>
      <c r="D538" s="524"/>
      <c r="E538" s="524"/>
      <c r="F538" s="524"/>
    </row>
    <row r="539" spans="1:6" ht="30" customHeight="1" x14ac:dyDescent="0.55000000000000004">
      <c r="A539" s="527"/>
      <c r="B539" s="214" t="s">
        <v>856</v>
      </c>
      <c r="C539" s="235"/>
      <c r="D539" s="524"/>
      <c r="E539" s="524"/>
      <c r="F539" s="524"/>
    </row>
    <row r="540" spans="1:6" ht="30" customHeight="1" x14ac:dyDescent="0.55000000000000004">
      <c r="A540" s="527"/>
      <c r="B540" s="214" t="s">
        <v>857</v>
      </c>
      <c r="C540" s="235"/>
      <c r="D540" s="524"/>
      <c r="E540" s="524"/>
      <c r="F540" s="524"/>
    </row>
    <row r="541" spans="1:6" ht="30" customHeight="1" x14ac:dyDescent="0.55000000000000004">
      <c r="A541" s="527"/>
      <c r="B541" s="214" t="s">
        <v>858</v>
      </c>
      <c r="C541" s="235"/>
      <c r="D541" s="524"/>
      <c r="E541" s="524"/>
      <c r="F541" s="524"/>
    </row>
    <row r="542" spans="1:6" ht="30" customHeight="1" x14ac:dyDescent="0.55000000000000004">
      <c r="A542" s="527"/>
      <c r="B542" s="214" t="s">
        <v>859</v>
      </c>
      <c r="C542" s="235"/>
      <c r="D542" s="524"/>
      <c r="E542" s="524"/>
      <c r="F542" s="524"/>
    </row>
    <row r="543" spans="1:6" ht="30" customHeight="1" thickBot="1" x14ac:dyDescent="0.6">
      <c r="A543" s="528"/>
      <c r="B543" s="236" t="s">
        <v>860</v>
      </c>
      <c r="C543" s="237"/>
      <c r="D543" s="525"/>
      <c r="E543" s="525"/>
      <c r="F543" s="525"/>
    </row>
    <row r="544" spans="1:6" ht="30" customHeight="1" x14ac:dyDescent="0.55000000000000004">
      <c r="A544" s="538" t="s">
        <v>861</v>
      </c>
      <c r="B544" s="220" t="s">
        <v>862</v>
      </c>
      <c r="C544" s="320" t="s">
        <v>863</v>
      </c>
      <c r="D544" s="523" t="s">
        <v>287</v>
      </c>
      <c r="E544" s="523" t="s">
        <v>287</v>
      </c>
      <c r="F544" s="523" t="s">
        <v>287</v>
      </c>
    </row>
    <row r="545" spans="1:6" ht="30" customHeight="1" x14ac:dyDescent="0.55000000000000004">
      <c r="A545" s="539"/>
      <c r="B545" s="214" t="s">
        <v>864</v>
      </c>
      <c r="C545" s="215"/>
      <c r="D545" s="524"/>
      <c r="E545" s="524"/>
      <c r="F545" s="524"/>
    </row>
    <row r="546" spans="1:6" ht="30" customHeight="1" x14ac:dyDescent="0.55000000000000004">
      <c r="A546" s="539"/>
      <c r="B546" s="214" t="s">
        <v>865</v>
      </c>
      <c r="C546" s="215"/>
      <c r="D546" s="524"/>
      <c r="E546" s="524"/>
      <c r="F546" s="524"/>
    </row>
    <row r="547" spans="1:6" ht="30" customHeight="1" x14ac:dyDescent="0.55000000000000004">
      <c r="A547" s="539"/>
      <c r="B547" s="214" t="s">
        <v>866</v>
      </c>
      <c r="C547" s="235"/>
      <c r="D547" s="524"/>
      <c r="E547" s="524"/>
      <c r="F547" s="524"/>
    </row>
    <row r="548" spans="1:6" ht="30" customHeight="1" thickBot="1" x14ac:dyDescent="0.6">
      <c r="A548" s="539"/>
      <c r="B548" s="214" t="s">
        <v>867</v>
      </c>
      <c r="C548" s="235"/>
      <c r="D548" s="524"/>
      <c r="E548" s="524"/>
      <c r="F548" s="524"/>
    </row>
    <row r="549" spans="1:6" ht="30" customHeight="1" x14ac:dyDescent="0.55000000000000004">
      <c r="A549" s="539"/>
      <c r="B549" s="220" t="s">
        <v>868</v>
      </c>
      <c r="C549" s="235"/>
      <c r="D549" s="523" t="s">
        <v>287</v>
      </c>
      <c r="E549" s="523" t="s">
        <v>287</v>
      </c>
      <c r="F549" s="523" t="s">
        <v>287</v>
      </c>
    </row>
    <row r="550" spans="1:6" ht="30" customHeight="1" x14ac:dyDescent="0.55000000000000004">
      <c r="A550" s="539"/>
      <c r="B550" s="214" t="s">
        <v>869</v>
      </c>
      <c r="C550" s="235"/>
      <c r="D550" s="524"/>
      <c r="E550" s="524"/>
      <c r="F550" s="524"/>
    </row>
    <row r="551" spans="1:6" ht="30" customHeight="1" thickBot="1" x14ac:dyDescent="0.6">
      <c r="A551" s="540"/>
      <c r="B551" s="214" t="s">
        <v>870</v>
      </c>
      <c r="C551" s="235"/>
      <c r="D551" s="524"/>
      <c r="E551" s="524"/>
      <c r="F551" s="524"/>
    </row>
    <row r="552" spans="1:6" ht="30" customHeight="1" x14ac:dyDescent="0.55000000000000004">
      <c r="A552" s="526" t="s">
        <v>871</v>
      </c>
      <c r="B552" s="220" t="s">
        <v>872</v>
      </c>
      <c r="C552" s="321" t="s">
        <v>873</v>
      </c>
      <c r="D552" s="523" t="s">
        <v>287</v>
      </c>
      <c r="E552" s="523" t="s">
        <v>287</v>
      </c>
      <c r="F552" s="523" t="s">
        <v>287</v>
      </c>
    </row>
    <row r="553" spans="1:6" ht="30" customHeight="1" x14ac:dyDescent="0.55000000000000004">
      <c r="A553" s="527"/>
      <c r="B553" s="214" t="s">
        <v>874</v>
      </c>
      <c r="C553" s="224" t="s">
        <v>875</v>
      </c>
      <c r="D553" s="524"/>
      <c r="E553" s="524"/>
      <c r="F553" s="524"/>
    </row>
    <row r="554" spans="1:6" ht="30" customHeight="1" x14ac:dyDescent="0.55000000000000004">
      <c r="A554" s="527"/>
      <c r="B554" s="214" t="s">
        <v>876</v>
      </c>
      <c r="C554" s="224" t="s">
        <v>877</v>
      </c>
      <c r="D554" s="524"/>
      <c r="E554" s="524"/>
      <c r="F554" s="524"/>
    </row>
    <row r="555" spans="1:6" ht="30" customHeight="1" x14ac:dyDescent="0.55000000000000004">
      <c r="A555" s="527"/>
      <c r="B555" s="214" t="s">
        <v>878</v>
      </c>
      <c r="C555" s="224"/>
      <c r="D555" s="524"/>
      <c r="E555" s="524"/>
      <c r="F555" s="524"/>
    </row>
    <row r="556" spans="1:6" ht="30" customHeight="1" x14ac:dyDescent="0.55000000000000004">
      <c r="A556" s="527"/>
      <c r="B556" s="214" t="s">
        <v>879</v>
      </c>
      <c r="C556" s="224"/>
      <c r="D556" s="524"/>
      <c r="E556" s="524"/>
      <c r="F556" s="524"/>
    </row>
    <row r="557" spans="1:6" ht="30" customHeight="1" x14ac:dyDescent="0.55000000000000004">
      <c r="A557" s="527"/>
      <c r="B557" s="214" t="s">
        <v>880</v>
      </c>
      <c r="C557" s="224"/>
      <c r="D557" s="524"/>
      <c r="E557" s="524"/>
      <c r="F557" s="524"/>
    </row>
    <row r="558" spans="1:6" ht="30" customHeight="1" thickBot="1" x14ac:dyDescent="0.6">
      <c r="A558" s="527"/>
      <c r="B558" s="214" t="s">
        <v>881</v>
      </c>
      <c r="C558" s="224"/>
      <c r="D558" s="524"/>
      <c r="E558" s="524"/>
      <c r="F558" s="524"/>
    </row>
    <row r="559" spans="1:6" ht="30" customHeight="1" x14ac:dyDescent="0.55000000000000004">
      <c r="A559" s="527"/>
      <c r="B559" s="220" t="s">
        <v>882</v>
      </c>
      <c r="C559" s="224"/>
      <c r="D559" s="523" t="s">
        <v>287</v>
      </c>
      <c r="E559" s="523" t="s">
        <v>287</v>
      </c>
      <c r="F559" s="523" t="s">
        <v>287</v>
      </c>
    </row>
    <row r="560" spans="1:6" ht="30" customHeight="1" x14ac:dyDescent="0.55000000000000004">
      <c r="A560" s="527"/>
      <c r="B560" s="214" t="s">
        <v>883</v>
      </c>
      <c r="C560" s="224"/>
      <c r="D560" s="524"/>
      <c r="E560" s="524"/>
      <c r="F560" s="524"/>
    </row>
    <row r="561" spans="1:6" ht="30" customHeight="1" thickBot="1" x14ac:dyDescent="0.6">
      <c r="A561" s="527"/>
      <c r="B561" s="214" t="s">
        <v>884</v>
      </c>
      <c r="C561" s="224"/>
      <c r="D561" s="524"/>
      <c r="E561" s="524"/>
      <c r="F561" s="524"/>
    </row>
    <row r="562" spans="1:6" ht="30" customHeight="1" x14ac:dyDescent="0.55000000000000004">
      <c r="A562" s="527"/>
      <c r="B562" s="220" t="s">
        <v>885</v>
      </c>
      <c r="C562" s="224"/>
      <c r="D562" s="523" t="s">
        <v>287</v>
      </c>
      <c r="E562" s="523" t="s">
        <v>287</v>
      </c>
      <c r="F562" s="523" t="s">
        <v>287</v>
      </c>
    </row>
    <row r="563" spans="1:6" ht="30" customHeight="1" thickBot="1" x14ac:dyDescent="0.6">
      <c r="A563" s="527"/>
      <c r="B563" s="222" t="s">
        <v>886</v>
      </c>
      <c r="C563" s="224"/>
      <c r="D563" s="525"/>
      <c r="E563" s="525"/>
      <c r="F563" s="525"/>
    </row>
    <row r="564" spans="1:6" ht="30" customHeight="1" x14ac:dyDescent="0.55000000000000004">
      <c r="A564" s="527"/>
      <c r="B564" s="220" t="s">
        <v>887</v>
      </c>
      <c r="C564" s="529" t="s">
        <v>888</v>
      </c>
      <c r="D564" s="523" t="s">
        <v>287</v>
      </c>
      <c r="E564" s="523" t="s">
        <v>287</v>
      </c>
      <c r="F564" s="523" t="s">
        <v>287</v>
      </c>
    </row>
    <row r="565" spans="1:6" ht="30" customHeight="1" x14ac:dyDescent="0.55000000000000004">
      <c r="A565" s="527"/>
      <c r="B565" s="214" t="s">
        <v>889</v>
      </c>
      <c r="C565" s="530"/>
      <c r="D565" s="524"/>
      <c r="E565" s="524"/>
      <c r="F565" s="524"/>
    </row>
    <row r="566" spans="1:6" ht="30" customHeight="1" x14ac:dyDescent="0.55000000000000004">
      <c r="A566" s="527"/>
      <c r="B566" s="214" t="s">
        <v>890</v>
      </c>
      <c r="C566" s="530"/>
      <c r="D566" s="524"/>
      <c r="E566" s="524"/>
      <c r="F566" s="524"/>
    </row>
    <row r="567" spans="1:6" ht="30" customHeight="1" x14ac:dyDescent="0.55000000000000004">
      <c r="A567" s="527"/>
      <c r="B567" s="214" t="s">
        <v>891</v>
      </c>
      <c r="C567" s="530"/>
      <c r="D567" s="524"/>
      <c r="E567" s="524"/>
      <c r="F567" s="524"/>
    </row>
    <row r="568" spans="1:6" ht="30" customHeight="1" x14ac:dyDescent="0.55000000000000004">
      <c r="A568" s="527"/>
      <c r="B568" s="214" t="s">
        <v>892</v>
      </c>
      <c r="C568" s="530"/>
      <c r="D568" s="524"/>
      <c r="E568" s="524"/>
      <c r="F568" s="524"/>
    </row>
    <row r="569" spans="1:6" ht="30" customHeight="1" x14ac:dyDescent="0.55000000000000004">
      <c r="A569" s="527"/>
      <c r="B569" s="214" t="s">
        <v>893</v>
      </c>
      <c r="C569" s="530"/>
      <c r="D569" s="524"/>
      <c r="E569" s="524"/>
      <c r="F569" s="524"/>
    </row>
    <row r="570" spans="1:6" ht="30" customHeight="1" x14ac:dyDescent="0.55000000000000004">
      <c r="A570" s="527"/>
      <c r="B570" s="214" t="s">
        <v>894</v>
      </c>
      <c r="C570" s="530"/>
      <c r="D570" s="524"/>
      <c r="E570" s="524"/>
      <c r="F570" s="524"/>
    </row>
    <row r="571" spans="1:6" ht="30" customHeight="1" x14ac:dyDescent="0.55000000000000004">
      <c r="A571" s="527"/>
      <c r="B571" s="214" t="s">
        <v>895</v>
      </c>
      <c r="C571" s="530"/>
      <c r="D571" s="524"/>
      <c r="E571" s="524"/>
      <c r="F571" s="524"/>
    </row>
    <row r="572" spans="1:6" ht="30" customHeight="1" thickBot="1" x14ac:dyDescent="0.6">
      <c r="A572" s="527"/>
      <c r="B572" s="214" t="s">
        <v>896</v>
      </c>
      <c r="C572" s="530"/>
      <c r="D572" s="524"/>
      <c r="E572" s="524"/>
      <c r="F572" s="524"/>
    </row>
    <row r="573" spans="1:6" ht="30" customHeight="1" x14ac:dyDescent="0.55000000000000004">
      <c r="A573" s="527"/>
      <c r="B573" s="220" t="s">
        <v>897</v>
      </c>
      <c r="C573" s="530"/>
      <c r="D573" s="523" t="s">
        <v>287</v>
      </c>
      <c r="E573" s="523" t="s">
        <v>287</v>
      </c>
      <c r="F573" s="523" t="s">
        <v>287</v>
      </c>
    </row>
    <row r="574" spans="1:6" ht="30" customHeight="1" x14ac:dyDescent="0.55000000000000004">
      <c r="A574" s="527"/>
      <c r="B574" s="214" t="s">
        <v>898</v>
      </c>
      <c r="C574" s="530"/>
      <c r="D574" s="524"/>
      <c r="E574" s="524"/>
      <c r="F574" s="524"/>
    </row>
    <row r="575" spans="1:6" ht="30" customHeight="1" thickBot="1" x14ac:dyDescent="0.6">
      <c r="A575" s="527"/>
      <c r="B575" s="236" t="s">
        <v>305</v>
      </c>
      <c r="C575" s="530"/>
      <c r="D575" s="525"/>
      <c r="E575" s="525"/>
      <c r="F575" s="525"/>
    </row>
    <row r="576" spans="1:6" ht="30" customHeight="1" x14ac:dyDescent="0.55000000000000004">
      <c r="A576" s="527"/>
      <c r="B576" s="214" t="s">
        <v>899</v>
      </c>
      <c r="C576" s="322"/>
      <c r="D576" s="523" t="s">
        <v>287</v>
      </c>
      <c r="E576" s="523" t="s">
        <v>287</v>
      </c>
      <c r="F576" s="523" t="s">
        <v>287</v>
      </c>
    </row>
    <row r="577" spans="1:6" ht="30" customHeight="1" x14ac:dyDescent="0.55000000000000004">
      <c r="A577" s="527"/>
      <c r="B577" s="214" t="s">
        <v>900</v>
      </c>
      <c r="C577" s="322"/>
      <c r="D577" s="524"/>
      <c r="E577" s="524"/>
      <c r="F577" s="524"/>
    </row>
    <row r="578" spans="1:6" ht="30" customHeight="1" x14ac:dyDescent="0.55000000000000004">
      <c r="A578" s="527"/>
      <c r="B578" s="222" t="s">
        <v>901</v>
      </c>
      <c r="C578" s="322"/>
      <c r="D578" s="524"/>
      <c r="E578" s="524"/>
      <c r="F578" s="524"/>
    </row>
    <row r="579" spans="1:6" ht="30" customHeight="1" x14ac:dyDescent="0.55000000000000004">
      <c r="A579" s="527"/>
      <c r="B579" s="222" t="s">
        <v>902</v>
      </c>
      <c r="C579" s="323"/>
      <c r="D579" s="524"/>
      <c r="E579" s="524"/>
      <c r="F579" s="524"/>
    </row>
    <row r="580" spans="1:6" ht="30" customHeight="1" x14ac:dyDescent="0.55000000000000004">
      <c r="A580" s="527"/>
      <c r="B580" s="222" t="s">
        <v>903</v>
      </c>
      <c r="C580" s="323"/>
      <c r="D580" s="524"/>
      <c r="E580" s="524"/>
      <c r="F580" s="524"/>
    </row>
    <row r="581" spans="1:6" ht="30" customHeight="1" thickBot="1" x14ac:dyDescent="0.6">
      <c r="A581" s="528"/>
      <c r="B581" s="232" t="s">
        <v>904</v>
      </c>
      <c r="C581" s="324"/>
      <c r="D581" s="525"/>
      <c r="E581" s="525"/>
      <c r="F581" s="525"/>
    </row>
    <row r="582" spans="1:6" ht="30" customHeight="1" thickBot="1" x14ac:dyDescent="0.6">
      <c r="A582" s="281"/>
    </row>
    <row r="583" spans="1:6" ht="88" customHeight="1" thickBot="1" x14ac:dyDescent="0.6">
      <c r="A583" s="211" t="s">
        <v>277</v>
      </c>
      <c r="B583" s="212" t="s">
        <v>278</v>
      </c>
      <c r="C583" s="212" t="s">
        <v>279</v>
      </c>
      <c r="D583" s="213" t="s">
        <v>280</v>
      </c>
      <c r="E583" s="213" t="s">
        <v>281</v>
      </c>
      <c r="F583" s="213" t="s">
        <v>282</v>
      </c>
    </row>
    <row r="584" spans="1:6" ht="30" customHeight="1" x14ac:dyDescent="0.55000000000000004">
      <c r="A584" s="526" t="s">
        <v>871</v>
      </c>
      <c r="B584" s="220" t="s">
        <v>905</v>
      </c>
      <c r="C584" s="532" t="s">
        <v>906</v>
      </c>
      <c r="D584" s="523" t="s">
        <v>287</v>
      </c>
      <c r="E584" s="523" t="s">
        <v>287</v>
      </c>
      <c r="F584" s="523" t="s">
        <v>287</v>
      </c>
    </row>
    <row r="585" spans="1:6" ht="30" customHeight="1" x14ac:dyDescent="0.55000000000000004">
      <c r="A585" s="527"/>
      <c r="B585" s="214" t="s">
        <v>907</v>
      </c>
      <c r="C585" s="533"/>
      <c r="D585" s="524"/>
      <c r="E585" s="524"/>
      <c r="F585" s="524"/>
    </row>
    <row r="586" spans="1:6" ht="30" customHeight="1" x14ac:dyDescent="0.55000000000000004">
      <c r="A586" s="527"/>
      <c r="B586" s="214" t="s">
        <v>908</v>
      </c>
      <c r="C586" s="227"/>
      <c r="D586" s="524"/>
      <c r="E586" s="524"/>
      <c r="F586" s="524"/>
    </row>
    <row r="587" spans="1:6" ht="30" customHeight="1" x14ac:dyDescent="0.55000000000000004">
      <c r="A587" s="527"/>
      <c r="B587" s="214" t="s">
        <v>909</v>
      </c>
      <c r="C587" s="225" t="s">
        <v>910</v>
      </c>
      <c r="D587" s="524"/>
      <c r="E587" s="524"/>
      <c r="F587" s="524"/>
    </row>
    <row r="588" spans="1:6" ht="30" customHeight="1" x14ac:dyDescent="0.55000000000000004">
      <c r="A588" s="527"/>
      <c r="B588" s="214" t="s">
        <v>911</v>
      </c>
      <c r="C588" s="225"/>
      <c r="D588" s="524"/>
      <c r="E588" s="524"/>
      <c r="F588" s="524"/>
    </row>
    <row r="589" spans="1:6" ht="30" customHeight="1" x14ac:dyDescent="0.55000000000000004">
      <c r="A589" s="527"/>
      <c r="B589" s="214" t="s">
        <v>912</v>
      </c>
      <c r="C589" s="225"/>
      <c r="D589" s="524"/>
      <c r="E589" s="524"/>
      <c r="F589" s="524"/>
    </row>
    <row r="590" spans="1:6" ht="30" customHeight="1" thickBot="1" x14ac:dyDescent="0.6">
      <c r="A590" s="527"/>
      <c r="B590" s="214" t="s">
        <v>913</v>
      </c>
      <c r="C590" s="325"/>
      <c r="D590" s="524"/>
      <c r="E590" s="524"/>
      <c r="F590" s="524"/>
    </row>
    <row r="591" spans="1:6" ht="30" customHeight="1" x14ac:dyDescent="0.55000000000000004">
      <c r="A591" s="527"/>
      <c r="B591" s="326" t="s">
        <v>914</v>
      </c>
      <c r="C591" s="532" t="s">
        <v>915</v>
      </c>
      <c r="D591" s="523" t="s">
        <v>287</v>
      </c>
      <c r="E591" s="523" t="s">
        <v>287</v>
      </c>
      <c r="F591" s="523" t="s">
        <v>287</v>
      </c>
    </row>
    <row r="592" spans="1:6" ht="30" customHeight="1" x14ac:dyDescent="0.55000000000000004">
      <c r="A592" s="527"/>
      <c r="B592" s="216" t="s">
        <v>916</v>
      </c>
      <c r="C592" s="533"/>
      <c r="D592" s="524"/>
      <c r="E592" s="524"/>
      <c r="F592" s="524"/>
    </row>
    <row r="593" spans="1:6" ht="30" customHeight="1" x14ac:dyDescent="0.55000000000000004">
      <c r="A593" s="527"/>
      <c r="B593" s="216" t="s">
        <v>917</v>
      </c>
      <c r="C593" s="227"/>
      <c r="D593" s="524"/>
      <c r="E593" s="524"/>
      <c r="F593" s="524"/>
    </row>
    <row r="594" spans="1:6" ht="30" customHeight="1" x14ac:dyDescent="0.55000000000000004">
      <c r="A594" s="527"/>
      <c r="B594" s="216" t="s">
        <v>918</v>
      </c>
      <c r="C594" s="225" t="s">
        <v>919</v>
      </c>
      <c r="D594" s="524"/>
      <c r="E594" s="524"/>
      <c r="F594" s="524"/>
    </row>
    <row r="595" spans="1:6" ht="30" customHeight="1" x14ac:dyDescent="0.55000000000000004">
      <c r="A595" s="527"/>
      <c r="B595" s="216" t="s">
        <v>920</v>
      </c>
      <c r="C595" s="225"/>
      <c r="D595" s="524"/>
      <c r="E595" s="524"/>
      <c r="F595" s="524"/>
    </row>
    <row r="596" spans="1:6" ht="30" customHeight="1" thickBot="1" x14ac:dyDescent="0.6">
      <c r="A596" s="527"/>
      <c r="B596" s="218" t="s">
        <v>921</v>
      </c>
      <c r="C596" s="311"/>
      <c r="D596" s="525"/>
      <c r="E596" s="525"/>
      <c r="F596" s="525"/>
    </row>
    <row r="597" spans="1:6" ht="30" customHeight="1" x14ac:dyDescent="0.55000000000000004">
      <c r="A597" s="527"/>
      <c r="B597" s="214" t="s">
        <v>922</v>
      </c>
      <c r="C597" s="532" t="s">
        <v>923</v>
      </c>
      <c r="D597" s="523" t="s">
        <v>287</v>
      </c>
      <c r="E597" s="523" t="s">
        <v>287</v>
      </c>
      <c r="F597" s="523" t="s">
        <v>287</v>
      </c>
    </row>
    <row r="598" spans="1:6" ht="30" customHeight="1" x14ac:dyDescent="0.55000000000000004">
      <c r="A598" s="527"/>
      <c r="B598" s="214" t="s">
        <v>924</v>
      </c>
      <c r="C598" s="533"/>
      <c r="D598" s="524"/>
      <c r="E598" s="524"/>
      <c r="F598" s="524"/>
    </row>
    <row r="599" spans="1:6" ht="30" customHeight="1" x14ac:dyDescent="0.55000000000000004">
      <c r="A599" s="527"/>
      <c r="B599" s="214" t="s">
        <v>925</v>
      </c>
      <c r="C599" s="227"/>
      <c r="D599" s="524"/>
      <c r="E599" s="524"/>
      <c r="F599" s="524"/>
    </row>
    <row r="600" spans="1:6" ht="30" customHeight="1" x14ac:dyDescent="0.55000000000000004">
      <c r="A600" s="527"/>
      <c r="B600" s="214" t="s">
        <v>926</v>
      </c>
      <c r="C600" s="533" t="s">
        <v>927</v>
      </c>
      <c r="D600" s="524"/>
      <c r="E600" s="524"/>
      <c r="F600" s="524"/>
    </row>
    <row r="601" spans="1:6" ht="30" customHeight="1" thickBot="1" x14ac:dyDescent="0.6">
      <c r="A601" s="527"/>
      <c r="B601" s="232" t="s">
        <v>928</v>
      </c>
      <c r="C601" s="537"/>
      <c r="D601" s="525"/>
      <c r="E601" s="525"/>
      <c r="F601" s="525"/>
    </row>
    <row r="602" spans="1:6" ht="30" customHeight="1" x14ac:dyDescent="0.55000000000000004">
      <c r="A602" s="527"/>
      <c r="B602" s="248" t="s">
        <v>929</v>
      </c>
      <c r="C602" s="532" t="s">
        <v>930</v>
      </c>
      <c r="D602" s="523" t="s">
        <v>287</v>
      </c>
      <c r="E602" s="523" t="s">
        <v>287</v>
      </c>
      <c r="F602" s="523" t="s">
        <v>287</v>
      </c>
    </row>
    <row r="603" spans="1:6" ht="30" customHeight="1" x14ac:dyDescent="0.55000000000000004">
      <c r="A603" s="527"/>
      <c r="B603" s="214" t="s">
        <v>931</v>
      </c>
      <c r="C603" s="533"/>
      <c r="D603" s="524"/>
      <c r="E603" s="524"/>
      <c r="F603" s="524"/>
    </row>
    <row r="604" spans="1:6" ht="30" customHeight="1" x14ac:dyDescent="0.55000000000000004">
      <c r="A604" s="527"/>
      <c r="B604" s="214" t="s">
        <v>932</v>
      </c>
      <c r="C604" s="227"/>
      <c r="D604" s="524"/>
      <c r="E604" s="524"/>
      <c r="F604" s="524"/>
    </row>
    <row r="605" spans="1:6" ht="30" customHeight="1" x14ac:dyDescent="0.55000000000000004">
      <c r="A605" s="527"/>
      <c r="B605" s="214" t="s">
        <v>933</v>
      </c>
      <c r="C605" s="533" t="s">
        <v>934</v>
      </c>
      <c r="D605" s="524"/>
      <c r="E605" s="524"/>
      <c r="F605" s="524"/>
    </row>
    <row r="606" spans="1:6" ht="30" customHeight="1" x14ac:dyDescent="0.55000000000000004">
      <c r="A606" s="527"/>
      <c r="B606" s="214" t="s">
        <v>935</v>
      </c>
      <c r="C606" s="533"/>
      <c r="D606" s="524"/>
      <c r="E606" s="524"/>
      <c r="F606" s="524"/>
    </row>
    <row r="607" spans="1:6" ht="30" customHeight="1" x14ac:dyDescent="0.55000000000000004">
      <c r="A607" s="527"/>
      <c r="B607" s="214" t="s">
        <v>936</v>
      </c>
      <c r="C607" s="533"/>
      <c r="D607" s="524"/>
      <c r="E607" s="524"/>
      <c r="F607" s="524"/>
    </row>
    <row r="608" spans="1:6" ht="30" customHeight="1" x14ac:dyDescent="0.55000000000000004">
      <c r="A608" s="527"/>
      <c r="B608" s="214" t="s">
        <v>937</v>
      </c>
      <c r="C608" s="215"/>
      <c r="D608" s="524"/>
      <c r="E608" s="524"/>
      <c r="F608" s="524"/>
    </row>
    <row r="609" spans="1:6" ht="30" customHeight="1" x14ac:dyDescent="0.55000000000000004">
      <c r="A609" s="527"/>
      <c r="B609" s="214" t="s">
        <v>938</v>
      </c>
      <c r="C609" s="215"/>
      <c r="D609" s="524"/>
      <c r="E609" s="524"/>
      <c r="F609" s="524"/>
    </row>
    <row r="610" spans="1:6" ht="30" customHeight="1" x14ac:dyDescent="0.55000000000000004">
      <c r="A610" s="527"/>
      <c r="B610" s="214" t="s">
        <v>939</v>
      </c>
      <c r="C610" s="215"/>
      <c r="D610" s="524"/>
      <c r="E610" s="524"/>
      <c r="F610" s="524"/>
    </row>
    <row r="611" spans="1:6" ht="30" customHeight="1" x14ac:dyDescent="0.55000000000000004">
      <c r="A611" s="527"/>
      <c r="B611" s="214" t="s">
        <v>940</v>
      </c>
      <c r="C611" s="215"/>
      <c r="D611" s="524"/>
      <c r="E611" s="524"/>
      <c r="F611" s="524"/>
    </row>
    <row r="612" spans="1:6" ht="30" customHeight="1" x14ac:dyDescent="0.55000000000000004">
      <c r="A612" s="527"/>
      <c r="B612" s="214" t="s">
        <v>941</v>
      </c>
      <c r="C612" s="215"/>
      <c r="D612" s="524"/>
      <c r="E612" s="524"/>
      <c r="F612" s="524"/>
    </row>
    <row r="613" spans="1:6" ht="30" customHeight="1" x14ac:dyDescent="0.55000000000000004">
      <c r="A613" s="527"/>
      <c r="B613" s="214" t="s">
        <v>942</v>
      </c>
      <c r="C613" s="215"/>
      <c r="D613" s="524"/>
      <c r="E613" s="524"/>
      <c r="F613" s="524"/>
    </row>
    <row r="614" spans="1:6" ht="30" customHeight="1" x14ac:dyDescent="0.55000000000000004">
      <c r="A614" s="527"/>
      <c r="B614" s="214" t="s">
        <v>943</v>
      </c>
      <c r="C614" s="215"/>
      <c r="D614" s="524"/>
      <c r="E614" s="524"/>
      <c r="F614" s="524"/>
    </row>
    <row r="615" spans="1:6" ht="30" customHeight="1" x14ac:dyDescent="0.55000000000000004">
      <c r="A615" s="527"/>
      <c r="B615" s="214" t="s">
        <v>944</v>
      </c>
      <c r="C615" s="215"/>
      <c r="D615" s="524"/>
      <c r="E615" s="524"/>
      <c r="F615" s="524"/>
    </row>
    <row r="616" spans="1:6" ht="30" customHeight="1" x14ac:dyDescent="0.55000000000000004">
      <c r="A616" s="527"/>
      <c r="B616" s="214" t="s">
        <v>945</v>
      </c>
      <c r="C616" s="215"/>
      <c r="D616" s="524"/>
      <c r="E616" s="524"/>
      <c r="F616" s="524"/>
    </row>
    <row r="617" spans="1:6" ht="30" customHeight="1" x14ac:dyDescent="0.55000000000000004">
      <c r="A617" s="527"/>
      <c r="B617" s="214" t="s">
        <v>946</v>
      </c>
      <c r="C617" s="235"/>
      <c r="D617" s="524"/>
      <c r="E617" s="524"/>
      <c r="F617" s="524"/>
    </row>
    <row r="618" spans="1:6" ht="30" customHeight="1" x14ac:dyDescent="0.55000000000000004">
      <c r="A618" s="527"/>
      <c r="B618" s="214" t="s">
        <v>947</v>
      </c>
      <c r="C618" s="235"/>
      <c r="D618" s="524"/>
      <c r="E618" s="524"/>
      <c r="F618" s="524"/>
    </row>
    <row r="619" spans="1:6" ht="30" customHeight="1" x14ac:dyDescent="0.55000000000000004">
      <c r="A619" s="527"/>
      <c r="B619" s="214" t="s">
        <v>948</v>
      </c>
      <c r="C619" s="235"/>
      <c r="D619" s="524"/>
      <c r="E619" s="524"/>
      <c r="F619" s="524"/>
    </row>
    <row r="620" spans="1:6" ht="30" customHeight="1" x14ac:dyDescent="0.55000000000000004">
      <c r="A620" s="527"/>
      <c r="B620" s="214" t="s">
        <v>949</v>
      </c>
      <c r="C620" s="235"/>
      <c r="D620" s="524"/>
      <c r="E620" s="524"/>
      <c r="F620" s="524"/>
    </row>
    <row r="621" spans="1:6" ht="30" customHeight="1" x14ac:dyDescent="0.55000000000000004">
      <c r="A621" s="527"/>
      <c r="B621" s="327" t="s">
        <v>950</v>
      </c>
      <c r="C621" s="235"/>
      <c r="D621" s="524"/>
      <c r="E621" s="524"/>
      <c r="F621" s="524"/>
    </row>
    <row r="622" spans="1:6" ht="30" customHeight="1" x14ac:dyDescent="0.55000000000000004">
      <c r="A622" s="527"/>
      <c r="B622" s="214" t="s">
        <v>951</v>
      </c>
      <c r="C622" s="235"/>
      <c r="D622" s="524"/>
      <c r="E622" s="524"/>
      <c r="F622" s="524"/>
    </row>
    <row r="623" spans="1:6" ht="30" customHeight="1" x14ac:dyDescent="0.55000000000000004">
      <c r="A623" s="527"/>
      <c r="B623" s="214" t="s">
        <v>952</v>
      </c>
      <c r="C623" s="235"/>
      <c r="D623" s="524"/>
      <c r="E623" s="524"/>
      <c r="F623" s="524"/>
    </row>
    <row r="624" spans="1:6" ht="30" customHeight="1" x14ac:dyDescent="0.55000000000000004">
      <c r="A624" s="527"/>
      <c r="B624" s="214" t="s">
        <v>953</v>
      </c>
      <c r="C624" s="235"/>
      <c r="D624" s="524"/>
      <c r="E624" s="524"/>
      <c r="F624" s="524"/>
    </row>
    <row r="625" spans="1:6" ht="30" customHeight="1" x14ac:dyDescent="0.55000000000000004">
      <c r="A625" s="527"/>
      <c r="B625" s="214" t="s">
        <v>954</v>
      </c>
      <c r="C625" s="235"/>
      <c r="D625" s="524"/>
      <c r="E625" s="524"/>
      <c r="F625" s="524"/>
    </row>
    <row r="626" spans="1:6" ht="30" customHeight="1" x14ac:dyDescent="0.55000000000000004">
      <c r="A626" s="527"/>
      <c r="B626" s="214" t="s">
        <v>955</v>
      </c>
      <c r="C626" s="235"/>
      <c r="D626" s="524"/>
      <c r="E626" s="524"/>
      <c r="F626" s="524"/>
    </row>
    <row r="627" spans="1:6" ht="30" customHeight="1" x14ac:dyDescent="0.55000000000000004">
      <c r="A627" s="527"/>
      <c r="B627" s="214" t="s">
        <v>956</v>
      </c>
      <c r="C627" s="235"/>
      <c r="D627" s="524"/>
      <c r="E627" s="524"/>
      <c r="F627" s="524"/>
    </row>
    <row r="628" spans="1:6" ht="30" customHeight="1" x14ac:dyDescent="0.55000000000000004">
      <c r="A628" s="527"/>
      <c r="B628" s="214" t="s">
        <v>957</v>
      </c>
      <c r="C628" s="235"/>
      <c r="D628" s="524"/>
      <c r="E628" s="524"/>
      <c r="F628" s="524"/>
    </row>
    <row r="629" spans="1:6" ht="30" customHeight="1" x14ac:dyDescent="0.55000000000000004">
      <c r="A629" s="527"/>
      <c r="B629" s="214" t="s">
        <v>958</v>
      </c>
      <c r="C629" s="235"/>
      <c r="D629" s="524"/>
      <c r="E629" s="524"/>
      <c r="F629" s="524"/>
    </row>
    <row r="630" spans="1:6" ht="30" customHeight="1" x14ac:dyDescent="0.55000000000000004">
      <c r="A630" s="527"/>
      <c r="B630" s="214" t="s">
        <v>959</v>
      </c>
      <c r="C630" s="235"/>
      <c r="D630" s="524"/>
      <c r="E630" s="524"/>
      <c r="F630" s="524"/>
    </row>
    <row r="631" spans="1:6" ht="30" customHeight="1" x14ac:dyDescent="0.55000000000000004">
      <c r="A631" s="527"/>
      <c r="B631" s="214" t="s">
        <v>960</v>
      </c>
      <c r="C631" s="235"/>
      <c r="D631" s="524"/>
      <c r="E631" s="524"/>
      <c r="F631" s="524"/>
    </row>
    <row r="632" spans="1:6" ht="30" customHeight="1" x14ac:dyDescent="0.55000000000000004">
      <c r="A632" s="527"/>
      <c r="B632" s="214" t="s">
        <v>961</v>
      </c>
      <c r="C632" s="235"/>
      <c r="D632" s="524"/>
      <c r="E632" s="524"/>
      <c r="F632" s="524"/>
    </row>
    <row r="633" spans="1:6" ht="30" customHeight="1" x14ac:dyDescent="0.55000000000000004">
      <c r="A633" s="527"/>
      <c r="B633" s="214" t="s">
        <v>962</v>
      </c>
      <c r="C633" s="235"/>
      <c r="D633" s="524"/>
      <c r="E633" s="524"/>
      <c r="F633" s="524"/>
    </row>
    <row r="634" spans="1:6" ht="30" customHeight="1" thickBot="1" x14ac:dyDescent="0.6">
      <c r="A634" s="527"/>
      <c r="B634" s="236" t="s">
        <v>963</v>
      </c>
      <c r="C634" s="237"/>
      <c r="D634" s="525"/>
      <c r="E634" s="525"/>
      <c r="F634" s="525"/>
    </row>
    <row r="635" spans="1:6" ht="30" customHeight="1" x14ac:dyDescent="0.55000000000000004">
      <c r="A635" s="527"/>
      <c r="B635" s="214" t="s">
        <v>964</v>
      </c>
      <c r="C635" s="529" t="s">
        <v>965</v>
      </c>
      <c r="D635" s="523" t="s">
        <v>287</v>
      </c>
      <c r="E635" s="523" t="s">
        <v>287</v>
      </c>
      <c r="F635" s="523" t="s">
        <v>287</v>
      </c>
    </row>
    <row r="636" spans="1:6" ht="30" customHeight="1" x14ac:dyDescent="0.55000000000000004">
      <c r="A636" s="527"/>
      <c r="B636" s="214" t="s">
        <v>966</v>
      </c>
      <c r="C636" s="530"/>
      <c r="D636" s="524"/>
      <c r="E636" s="524"/>
      <c r="F636" s="524"/>
    </row>
    <row r="637" spans="1:6" ht="30" customHeight="1" x14ac:dyDescent="0.55000000000000004">
      <c r="A637" s="527"/>
      <c r="B637" s="214" t="s">
        <v>967</v>
      </c>
      <c r="C637" s="530"/>
      <c r="D637" s="524"/>
      <c r="E637" s="524"/>
      <c r="F637" s="524"/>
    </row>
    <row r="638" spans="1:6" ht="30" customHeight="1" x14ac:dyDescent="0.55000000000000004">
      <c r="A638" s="527"/>
      <c r="B638" s="214" t="s">
        <v>968</v>
      </c>
      <c r="C638" s="530"/>
      <c r="D638" s="524"/>
      <c r="E638" s="524"/>
      <c r="F638" s="524"/>
    </row>
    <row r="639" spans="1:6" ht="30" customHeight="1" x14ac:dyDescent="0.55000000000000004">
      <c r="A639" s="527"/>
      <c r="B639" s="214" t="s">
        <v>969</v>
      </c>
      <c r="C639" s="530"/>
      <c r="D639" s="524"/>
      <c r="E639" s="524"/>
      <c r="F639" s="524"/>
    </row>
    <row r="640" spans="1:6" ht="30" customHeight="1" x14ac:dyDescent="0.55000000000000004">
      <c r="A640" s="527"/>
      <c r="B640" s="214" t="s">
        <v>970</v>
      </c>
      <c r="C640" s="530"/>
      <c r="D640" s="524"/>
      <c r="E640" s="524"/>
      <c r="F640" s="524"/>
    </row>
    <row r="641" spans="1:6" ht="30" customHeight="1" x14ac:dyDescent="0.55000000000000004">
      <c r="A641" s="527"/>
      <c r="B641" s="214" t="s">
        <v>971</v>
      </c>
      <c r="C641" s="530"/>
      <c r="D641" s="524"/>
      <c r="E641" s="524"/>
      <c r="F641" s="524"/>
    </row>
    <row r="642" spans="1:6" ht="30" customHeight="1" x14ac:dyDescent="0.55000000000000004">
      <c r="A642" s="527"/>
      <c r="B642" s="214" t="s">
        <v>972</v>
      </c>
      <c r="C642" s="530"/>
      <c r="D642" s="524"/>
      <c r="E642" s="524"/>
      <c r="F642" s="524"/>
    </row>
    <row r="643" spans="1:6" ht="30" customHeight="1" x14ac:dyDescent="0.55000000000000004">
      <c r="A643" s="527"/>
      <c r="B643" s="214" t="s">
        <v>973</v>
      </c>
      <c r="C643" s="530"/>
      <c r="D643" s="524"/>
      <c r="E643" s="524"/>
      <c r="F643" s="524"/>
    </row>
    <row r="644" spans="1:6" ht="30" customHeight="1" x14ac:dyDescent="0.55000000000000004">
      <c r="A644" s="527"/>
      <c r="B644" s="214" t="s">
        <v>974</v>
      </c>
      <c r="C644" s="530"/>
      <c r="D644" s="524"/>
      <c r="E644" s="524"/>
      <c r="F644" s="524"/>
    </row>
    <row r="645" spans="1:6" ht="30" customHeight="1" x14ac:dyDescent="0.55000000000000004">
      <c r="A645" s="527"/>
      <c r="B645" s="214" t="s">
        <v>975</v>
      </c>
      <c r="C645" s="530"/>
      <c r="D645" s="524"/>
      <c r="E645" s="524"/>
      <c r="F645" s="524"/>
    </row>
    <row r="646" spans="1:6" ht="30" customHeight="1" x14ac:dyDescent="0.55000000000000004">
      <c r="A646" s="527"/>
      <c r="B646" s="214" t="s">
        <v>976</v>
      </c>
      <c r="C646" s="530"/>
      <c r="D646" s="524"/>
      <c r="E646" s="524"/>
      <c r="F646" s="524"/>
    </row>
    <row r="647" spans="1:6" ht="30" customHeight="1" thickBot="1" x14ac:dyDescent="0.6">
      <c r="A647" s="528"/>
      <c r="B647" s="236" t="s">
        <v>926</v>
      </c>
      <c r="C647" s="531"/>
      <c r="D647" s="525"/>
      <c r="E647" s="525"/>
      <c r="F647" s="525"/>
    </row>
    <row r="648" spans="1:6" ht="30" customHeight="1" thickBot="1" x14ac:dyDescent="0.6">
      <c r="A648" s="281"/>
    </row>
    <row r="649" spans="1:6" s="247" customFormat="1" ht="88" customHeight="1" thickBot="1" x14ac:dyDescent="0.6">
      <c r="A649" s="211" t="s">
        <v>277</v>
      </c>
      <c r="B649" s="212" t="s">
        <v>278</v>
      </c>
      <c r="C649" s="212" t="s">
        <v>279</v>
      </c>
      <c r="D649" s="213" t="s">
        <v>280</v>
      </c>
      <c r="E649" s="213" t="s">
        <v>281</v>
      </c>
      <c r="F649" s="213" t="s">
        <v>282</v>
      </c>
    </row>
    <row r="650" spans="1:6" ht="30" customHeight="1" x14ac:dyDescent="0.55000000000000004">
      <c r="A650" s="526" t="s">
        <v>977</v>
      </c>
      <c r="B650" s="214" t="s">
        <v>978</v>
      </c>
      <c r="C650" s="532" t="s">
        <v>979</v>
      </c>
      <c r="D650" s="523" t="s">
        <v>287</v>
      </c>
      <c r="E650" s="523" t="s">
        <v>287</v>
      </c>
      <c r="F650" s="523" t="s">
        <v>287</v>
      </c>
    </row>
    <row r="651" spans="1:6" ht="30" customHeight="1" x14ac:dyDescent="0.55000000000000004">
      <c r="A651" s="527"/>
      <c r="B651" s="214" t="s">
        <v>980</v>
      </c>
      <c r="C651" s="533"/>
      <c r="D651" s="524"/>
      <c r="E651" s="524"/>
      <c r="F651" s="524"/>
    </row>
    <row r="652" spans="1:6" ht="30" customHeight="1" x14ac:dyDescent="0.55000000000000004">
      <c r="A652" s="527"/>
      <c r="B652" s="214" t="s">
        <v>981</v>
      </c>
      <c r="C652" s="533"/>
      <c r="D652" s="524"/>
      <c r="E652" s="524"/>
      <c r="F652" s="524"/>
    </row>
    <row r="653" spans="1:6" ht="30" customHeight="1" thickBot="1" x14ac:dyDescent="0.6">
      <c r="A653" s="527"/>
      <c r="B653" s="236" t="s">
        <v>982</v>
      </c>
      <c r="C653" s="249" t="s">
        <v>983</v>
      </c>
      <c r="D653" s="525"/>
      <c r="E653" s="525"/>
      <c r="F653" s="525"/>
    </row>
    <row r="654" spans="1:6" ht="30" customHeight="1" x14ac:dyDescent="0.3">
      <c r="A654" s="527"/>
      <c r="B654" s="220" t="s">
        <v>984</v>
      </c>
      <c r="C654" s="532" t="s">
        <v>985</v>
      </c>
      <c r="D654" s="328"/>
      <c r="E654" s="328"/>
      <c r="F654" s="328"/>
    </row>
    <row r="655" spans="1:6" ht="30" customHeight="1" x14ac:dyDescent="0.3">
      <c r="A655" s="527"/>
      <c r="B655" s="222" t="s">
        <v>986</v>
      </c>
      <c r="C655" s="533"/>
      <c r="D655" s="271"/>
      <c r="E655" s="271"/>
      <c r="F655" s="271"/>
    </row>
    <row r="656" spans="1:6" ht="30" customHeight="1" x14ac:dyDescent="0.3">
      <c r="A656" s="527"/>
      <c r="B656" s="222" t="s">
        <v>987</v>
      </c>
      <c r="C656" s="227"/>
      <c r="D656" s="271"/>
      <c r="E656" s="271"/>
      <c r="F656" s="271"/>
    </row>
    <row r="657" spans="1:6" ht="30" customHeight="1" x14ac:dyDescent="0.3">
      <c r="A657" s="527"/>
      <c r="B657" s="222" t="s">
        <v>988</v>
      </c>
      <c r="C657" s="225" t="s">
        <v>989</v>
      </c>
      <c r="D657" s="271"/>
      <c r="E657" s="271"/>
      <c r="F657" s="271"/>
    </row>
    <row r="658" spans="1:6" ht="30" customHeight="1" x14ac:dyDescent="0.3">
      <c r="A658" s="527"/>
      <c r="B658" s="222" t="s">
        <v>990</v>
      </c>
      <c r="C658" s="225"/>
      <c r="D658" s="271"/>
      <c r="E658" s="271"/>
      <c r="F658" s="271"/>
    </row>
    <row r="659" spans="1:6" ht="30" customHeight="1" x14ac:dyDescent="0.3">
      <c r="A659" s="527"/>
      <c r="B659" s="222" t="s">
        <v>991</v>
      </c>
      <c r="C659" s="224"/>
      <c r="D659" s="271"/>
      <c r="E659" s="271"/>
      <c r="F659" s="271"/>
    </row>
    <row r="660" spans="1:6" ht="30" customHeight="1" x14ac:dyDescent="0.3">
      <c r="A660" s="527"/>
      <c r="B660" s="222" t="s">
        <v>992</v>
      </c>
      <c r="C660" s="224"/>
      <c r="D660" s="271"/>
      <c r="E660" s="271"/>
      <c r="F660" s="271"/>
    </row>
    <row r="661" spans="1:6" ht="30" customHeight="1" x14ac:dyDescent="0.85">
      <c r="A661" s="527"/>
      <c r="B661" s="329" t="s">
        <v>993</v>
      </c>
      <c r="C661" s="224"/>
      <c r="D661" s="330"/>
      <c r="E661" s="330"/>
      <c r="F661" s="330"/>
    </row>
    <row r="662" spans="1:6" ht="30" customHeight="1" x14ac:dyDescent="0.55000000000000004">
      <c r="A662" s="527"/>
      <c r="B662" s="216" t="s">
        <v>994</v>
      </c>
      <c r="C662" s="224"/>
      <c r="D662" s="230" t="s">
        <v>287</v>
      </c>
      <c r="E662" s="230" t="s">
        <v>287</v>
      </c>
      <c r="F662" s="230" t="s">
        <v>287</v>
      </c>
    </row>
    <row r="663" spans="1:6" ht="30" customHeight="1" x14ac:dyDescent="0.55000000000000004">
      <c r="A663" s="527"/>
      <c r="B663" s="222" t="s">
        <v>995</v>
      </c>
      <c r="C663" s="224"/>
      <c r="D663" s="269"/>
      <c r="E663" s="269"/>
      <c r="F663" s="269"/>
    </row>
    <row r="664" spans="1:6" ht="30" customHeight="1" x14ac:dyDescent="0.55000000000000004">
      <c r="A664" s="527"/>
      <c r="B664" s="222" t="s">
        <v>996</v>
      </c>
      <c r="C664" s="224"/>
      <c r="D664" s="269"/>
      <c r="E664" s="269"/>
      <c r="F664" s="269"/>
    </row>
    <row r="665" spans="1:6" ht="30" customHeight="1" x14ac:dyDescent="0.55000000000000004">
      <c r="A665" s="527"/>
      <c r="B665" s="216" t="s">
        <v>997</v>
      </c>
      <c r="C665" s="224"/>
      <c r="D665" s="230" t="s">
        <v>287</v>
      </c>
      <c r="E665" s="230" t="s">
        <v>287</v>
      </c>
      <c r="F665" s="230" t="s">
        <v>287</v>
      </c>
    </row>
    <row r="666" spans="1:6" ht="30" customHeight="1" x14ac:dyDescent="0.55000000000000004">
      <c r="A666" s="527"/>
      <c r="B666" s="222" t="s">
        <v>998</v>
      </c>
      <c r="C666" s="224"/>
      <c r="D666" s="269"/>
      <c r="E666" s="269"/>
      <c r="F666" s="269"/>
    </row>
    <row r="667" spans="1:6" ht="30" customHeight="1" x14ac:dyDescent="0.55000000000000004">
      <c r="A667" s="527"/>
      <c r="B667" s="222" t="s">
        <v>999</v>
      </c>
      <c r="C667" s="224"/>
      <c r="D667" s="269"/>
      <c r="E667" s="269"/>
      <c r="F667" s="269"/>
    </row>
    <row r="668" spans="1:6" ht="30" customHeight="1" x14ac:dyDescent="0.85">
      <c r="A668" s="527"/>
      <c r="B668" s="222" t="s">
        <v>1000</v>
      </c>
      <c r="C668" s="224"/>
      <c r="D668" s="330"/>
      <c r="E668" s="330"/>
      <c r="F668" s="330"/>
    </row>
    <row r="669" spans="1:6" ht="30" customHeight="1" x14ac:dyDescent="0.85">
      <c r="A669" s="527"/>
      <c r="B669" s="222" t="s">
        <v>1001</v>
      </c>
      <c r="C669" s="224"/>
      <c r="D669" s="330"/>
      <c r="E669" s="330"/>
      <c r="F669" s="330"/>
    </row>
    <row r="670" spans="1:6" ht="30" customHeight="1" x14ac:dyDescent="0.85">
      <c r="A670" s="527"/>
      <c r="B670" s="222" t="s">
        <v>1002</v>
      </c>
      <c r="C670" s="224"/>
      <c r="D670" s="330"/>
      <c r="E670" s="330"/>
      <c r="F670" s="330"/>
    </row>
    <row r="671" spans="1:6" ht="30" customHeight="1" x14ac:dyDescent="0.85">
      <c r="A671" s="527"/>
      <c r="B671" s="222" t="s">
        <v>1003</v>
      </c>
      <c r="C671" s="224"/>
      <c r="D671" s="330"/>
      <c r="E671" s="330"/>
      <c r="F671" s="330"/>
    </row>
    <row r="672" spans="1:6" ht="30" customHeight="1" x14ac:dyDescent="0.55000000000000004">
      <c r="A672" s="527"/>
      <c r="B672" s="216" t="s">
        <v>1004</v>
      </c>
      <c r="C672" s="224"/>
      <c r="D672" s="230" t="s">
        <v>287</v>
      </c>
      <c r="E672" s="230" t="s">
        <v>287</v>
      </c>
      <c r="F672" s="230" t="s">
        <v>287</v>
      </c>
    </row>
    <row r="673" spans="1:6" ht="30" customHeight="1" x14ac:dyDescent="0.55000000000000004">
      <c r="A673" s="527"/>
      <c r="B673" s="222" t="s">
        <v>1005</v>
      </c>
      <c r="C673" s="224"/>
      <c r="D673" s="269"/>
      <c r="E673" s="269"/>
      <c r="F673" s="269"/>
    </row>
    <row r="674" spans="1:6" ht="30" customHeight="1" x14ac:dyDescent="0.55000000000000004">
      <c r="A674" s="527"/>
      <c r="B674" s="222" t="s">
        <v>1006</v>
      </c>
      <c r="C674" s="224"/>
      <c r="D674" s="269"/>
      <c r="E674" s="269"/>
      <c r="F674" s="269"/>
    </row>
    <row r="675" spans="1:6" ht="30" customHeight="1" x14ac:dyDescent="0.85">
      <c r="A675" s="527"/>
      <c r="B675" s="222" t="s">
        <v>1007</v>
      </c>
      <c r="C675" s="224"/>
      <c r="D675" s="330"/>
      <c r="E675" s="330"/>
      <c r="F675" s="330"/>
    </row>
    <row r="676" spans="1:6" ht="30" customHeight="1" x14ac:dyDescent="0.55000000000000004">
      <c r="A676" s="527"/>
      <c r="B676" s="222" t="s">
        <v>1008</v>
      </c>
      <c r="C676" s="224"/>
      <c r="D676" s="269"/>
      <c r="E676" s="269"/>
      <c r="F676" s="269"/>
    </row>
    <row r="677" spans="1:6" ht="30" customHeight="1" x14ac:dyDescent="0.55000000000000004">
      <c r="A677" s="527"/>
      <c r="B677" s="222" t="s">
        <v>1009</v>
      </c>
      <c r="C677" s="224"/>
      <c r="D677" s="269"/>
      <c r="E677" s="269"/>
      <c r="F677" s="269"/>
    </row>
    <row r="678" spans="1:6" ht="30" customHeight="1" x14ac:dyDescent="0.55000000000000004">
      <c r="A678" s="527"/>
      <c r="B678" s="222" t="s">
        <v>1010</v>
      </c>
      <c r="C678" s="224"/>
      <c r="D678" s="269"/>
      <c r="E678" s="269"/>
      <c r="F678" s="269"/>
    </row>
    <row r="679" spans="1:6" ht="30" customHeight="1" x14ac:dyDescent="0.55000000000000004">
      <c r="A679" s="527"/>
      <c r="B679" s="222" t="s">
        <v>1011</v>
      </c>
      <c r="C679" s="224"/>
      <c r="D679" s="230" t="s">
        <v>287</v>
      </c>
      <c r="E679" s="230" t="s">
        <v>287</v>
      </c>
      <c r="F679" s="230" t="s">
        <v>287</v>
      </c>
    </row>
    <row r="680" spans="1:6" ht="30" customHeight="1" x14ac:dyDescent="0.55000000000000004">
      <c r="A680" s="527"/>
      <c r="B680" s="222" t="s">
        <v>1012</v>
      </c>
      <c r="C680" s="224"/>
      <c r="D680" s="269"/>
      <c r="E680" s="269"/>
      <c r="F680" s="269"/>
    </row>
    <row r="681" spans="1:6" ht="30" customHeight="1" x14ac:dyDescent="0.55000000000000004">
      <c r="A681" s="527"/>
      <c r="B681" s="222" t="s">
        <v>1013</v>
      </c>
      <c r="C681" s="224"/>
      <c r="D681" s="269"/>
      <c r="E681" s="269"/>
      <c r="F681" s="269"/>
    </row>
    <row r="682" spans="1:6" ht="30" customHeight="1" x14ac:dyDescent="0.55000000000000004">
      <c r="A682" s="527"/>
      <c r="B682" s="216" t="s">
        <v>1014</v>
      </c>
      <c r="C682" s="224"/>
      <c r="D682" s="230" t="s">
        <v>287</v>
      </c>
      <c r="E682" s="230" t="s">
        <v>287</v>
      </c>
      <c r="F682" s="230" t="s">
        <v>287</v>
      </c>
    </row>
    <row r="683" spans="1:6" ht="30" customHeight="1" x14ac:dyDescent="0.55000000000000004">
      <c r="A683" s="527"/>
      <c r="B683" s="216" t="s">
        <v>1015</v>
      </c>
      <c r="C683" s="224"/>
      <c r="D683" s="230"/>
      <c r="E683" s="230"/>
      <c r="F683" s="230"/>
    </row>
    <row r="684" spans="1:6" ht="30" customHeight="1" x14ac:dyDescent="0.55000000000000004">
      <c r="A684" s="527"/>
      <c r="B684" s="222" t="s">
        <v>1016</v>
      </c>
      <c r="C684" s="224"/>
      <c r="D684" s="269"/>
      <c r="E684" s="269"/>
      <c r="F684" s="269"/>
    </row>
    <row r="685" spans="1:6" ht="30" customHeight="1" x14ac:dyDescent="0.55000000000000004">
      <c r="A685" s="527"/>
      <c r="B685" s="222" t="s">
        <v>1017</v>
      </c>
      <c r="C685" s="224"/>
      <c r="D685" s="230" t="s">
        <v>287</v>
      </c>
      <c r="E685" s="230" t="s">
        <v>287</v>
      </c>
      <c r="F685" s="230" t="s">
        <v>287</v>
      </c>
    </row>
    <row r="686" spans="1:6" ht="30" customHeight="1" x14ac:dyDescent="0.55000000000000004">
      <c r="A686" s="527"/>
      <c r="B686" s="222" t="s">
        <v>1018</v>
      </c>
      <c r="C686" s="224"/>
      <c r="D686" s="230"/>
      <c r="E686" s="230"/>
      <c r="F686" s="230"/>
    </row>
    <row r="687" spans="1:6" ht="30" customHeight="1" thickBot="1" x14ac:dyDescent="0.9">
      <c r="A687" s="527"/>
      <c r="B687" s="232" t="s">
        <v>1019</v>
      </c>
      <c r="C687" s="294"/>
      <c r="D687" s="275"/>
      <c r="E687" s="275"/>
      <c r="F687" s="275"/>
    </row>
    <row r="688" spans="1:6" ht="30" customHeight="1" x14ac:dyDescent="0.55000000000000004">
      <c r="A688" s="527"/>
      <c r="B688" s="214" t="s">
        <v>1020</v>
      </c>
      <c r="C688" s="532" t="s">
        <v>1021</v>
      </c>
      <c r="D688" s="259"/>
      <c r="E688" s="259"/>
      <c r="F688" s="259"/>
    </row>
    <row r="689" spans="1:6" ht="30" customHeight="1" x14ac:dyDescent="0.55000000000000004">
      <c r="A689" s="527"/>
      <c r="B689" s="233" t="s">
        <v>1022</v>
      </c>
      <c r="C689" s="533"/>
      <c r="D689" s="524" t="s">
        <v>287</v>
      </c>
      <c r="E689" s="524" t="s">
        <v>287</v>
      </c>
      <c r="F689" s="524" t="s">
        <v>287</v>
      </c>
    </row>
    <row r="690" spans="1:6" ht="30" customHeight="1" x14ac:dyDescent="0.55000000000000004">
      <c r="A690" s="527"/>
      <c r="B690" s="233" t="s">
        <v>1023</v>
      </c>
      <c r="C690" s="227"/>
      <c r="D690" s="524"/>
      <c r="E690" s="524"/>
      <c r="F690" s="524"/>
    </row>
    <row r="691" spans="1:6" ht="30" customHeight="1" x14ac:dyDescent="0.55000000000000004">
      <c r="A691" s="527"/>
      <c r="B691" s="233" t="s">
        <v>1024</v>
      </c>
      <c r="C691" s="225" t="s">
        <v>1025</v>
      </c>
      <c r="D691" s="524"/>
      <c r="E691" s="524"/>
      <c r="F691" s="524"/>
    </row>
    <row r="692" spans="1:6" ht="30" customHeight="1" x14ac:dyDescent="0.55000000000000004">
      <c r="A692" s="527"/>
      <c r="B692" s="214" t="s">
        <v>1026</v>
      </c>
      <c r="C692" s="225" t="s">
        <v>1027</v>
      </c>
      <c r="D692" s="524"/>
      <c r="E692" s="524"/>
      <c r="F692" s="524"/>
    </row>
    <row r="693" spans="1:6" ht="30" customHeight="1" x14ac:dyDescent="0.55000000000000004">
      <c r="A693" s="527"/>
      <c r="B693" s="214" t="s">
        <v>1028</v>
      </c>
      <c r="C693" s="225"/>
      <c r="D693" s="524"/>
      <c r="E693" s="524"/>
      <c r="F693" s="524"/>
    </row>
    <row r="694" spans="1:6" ht="30" customHeight="1" thickBot="1" x14ac:dyDescent="0.6">
      <c r="A694" s="527"/>
      <c r="B694" s="233" t="s">
        <v>1029</v>
      </c>
      <c r="C694" s="224"/>
      <c r="D694" s="524"/>
      <c r="E694" s="524"/>
      <c r="F694" s="524"/>
    </row>
    <row r="695" spans="1:6" ht="30" customHeight="1" x14ac:dyDescent="0.55000000000000004">
      <c r="A695" s="527"/>
      <c r="B695" s="220" t="s">
        <v>1030</v>
      </c>
      <c r="C695" s="532" t="s">
        <v>1031</v>
      </c>
      <c r="D695" s="523" t="s">
        <v>287</v>
      </c>
      <c r="E695" s="523" t="s">
        <v>287</v>
      </c>
      <c r="F695" s="523" t="s">
        <v>287</v>
      </c>
    </row>
    <row r="696" spans="1:6" ht="30" customHeight="1" x14ac:dyDescent="0.55000000000000004">
      <c r="A696" s="527"/>
      <c r="B696" s="214" t="s">
        <v>1032</v>
      </c>
      <c r="C696" s="533"/>
      <c r="D696" s="524"/>
      <c r="E696" s="524"/>
      <c r="F696" s="524"/>
    </row>
    <row r="697" spans="1:6" ht="30" customHeight="1" x14ac:dyDescent="0.55000000000000004">
      <c r="A697" s="527"/>
      <c r="B697" s="214" t="s">
        <v>1033</v>
      </c>
      <c r="C697" s="227"/>
      <c r="D697" s="524"/>
      <c r="E697" s="524"/>
      <c r="F697" s="524"/>
    </row>
    <row r="698" spans="1:6" ht="30" customHeight="1" x14ac:dyDescent="0.55000000000000004">
      <c r="A698" s="527"/>
      <c r="B698" s="214" t="s">
        <v>1034</v>
      </c>
      <c r="C698" s="225" t="s">
        <v>1035</v>
      </c>
      <c r="D698" s="524"/>
      <c r="E698" s="524"/>
      <c r="F698" s="524"/>
    </row>
    <row r="699" spans="1:6" ht="30" customHeight="1" x14ac:dyDescent="0.55000000000000004">
      <c r="A699" s="527"/>
      <c r="B699" s="214" t="s">
        <v>1036</v>
      </c>
      <c r="C699" s="225"/>
      <c r="D699" s="524"/>
      <c r="E699" s="524"/>
      <c r="F699" s="524"/>
    </row>
    <row r="700" spans="1:6" ht="30" customHeight="1" thickBot="1" x14ac:dyDescent="0.6">
      <c r="A700" s="527"/>
      <c r="B700" s="214" t="s">
        <v>1037</v>
      </c>
      <c r="C700" s="224"/>
      <c r="D700" s="524"/>
      <c r="E700" s="524"/>
      <c r="F700" s="524"/>
    </row>
    <row r="701" spans="1:6" ht="30" customHeight="1" x14ac:dyDescent="0.55000000000000004">
      <c r="A701" s="527"/>
      <c r="B701" s="220" t="s">
        <v>1038</v>
      </c>
      <c r="C701" s="532" t="s">
        <v>1039</v>
      </c>
      <c r="D701" s="523" t="s">
        <v>287</v>
      </c>
      <c r="E701" s="523" t="s">
        <v>287</v>
      </c>
      <c r="F701" s="523" t="s">
        <v>287</v>
      </c>
    </row>
    <row r="702" spans="1:6" ht="30" customHeight="1" x14ac:dyDescent="0.55000000000000004">
      <c r="A702" s="527"/>
      <c r="B702" s="214" t="s">
        <v>1040</v>
      </c>
      <c r="C702" s="533"/>
      <c r="D702" s="524"/>
      <c r="E702" s="524"/>
      <c r="F702" s="524"/>
    </row>
    <row r="703" spans="1:6" ht="30" customHeight="1" x14ac:dyDescent="0.55000000000000004">
      <c r="A703" s="527"/>
      <c r="B703" s="214" t="s">
        <v>1041</v>
      </c>
      <c r="C703" s="227"/>
      <c r="D703" s="524"/>
      <c r="E703" s="524"/>
      <c r="F703" s="524"/>
    </row>
    <row r="704" spans="1:6" ht="30" customHeight="1" x14ac:dyDescent="0.55000000000000004">
      <c r="A704" s="527"/>
      <c r="B704" s="214" t="s">
        <v>1042</v>
      </c>
      <c r="C704" s="225" t="s">
        <v>1043</v>
      </c>
      <c r="D704" s="524"/>
      <c r="E704" s="524"/>
      <c r="F704" s="524"/>
    </row>
    <row r="705" spans="1:6" ht="30" customHeight="1" x14ac:dyDescent="0.55000000000000004">
      <c r="A705" s="527"/>
      <c r="B705" s="214" t="s">
        <v>1044</v>
      </c>
      <c r="C705" s="225"/>
      <c r="D705" s="524"/>
      <c r="E705" s="524"/>
      <c r="F705" s="524"/>
    </row>
    <row r="706" spans="1:6" ht="30" customHeight="1" x14ac:dyDescent="0.55000000000000004">
      <c r="A706" s="527"/>
      <c r="B706" s="214" t="s">
        <v>1045</v>
      </c>
      <c r="C706" s="225"/>
      <c r="D706" s="524"/>
      <c r="E706" s="524"/>
      <c r="F706" s="524"/>
    </row>
    <row r="707" spans="1:6" ht="30" customHeight="1" x14ac:dyDescent="0.55000000000000004">
      <c r="A707" s="527"/>
      <c r="B707" s="214" t="s">
        <v>939</v>
      </c>
      <c r="C707" s="225"/>
      <c r="D707" s="524"/>
      <c r="E707" s="524"/>
      <c r="F707" s="524"/>
    </row>
    <row r="708" spans="1:6" ht="30" customHeight="1" x14ac:dyDescent="0.55000000000000004">
      <c r="A708" s="527"/>
      <c r="B708" s="214" t="s">
        <v>1046</v>
      </c>
      <c r="C708" s="225"/>
      <c r="D708" s="524"/>
      <c r="E708" s="524"/>
      <c r="F708" s="524"/>
    </row>
    <row r="709" spans="1:6" ht="30" customHeight="1" x14ac:dyDescent="0.55000000000000004">
      <c r="A709" s="527"/>
      <c r="B709" s="331" t="s">
        <v>1047</v>
      </c>
      <c r="C709" s="225"/>
      <c r="D709" s="524"/>
      <c r="E709" s="524"/>
      <c r="F709" s="524"/>
    </row>
    <row r="710" spans="1:6" ht="30" customHeight="1" thickBot="1" x14ac:dyDescent="0.6">
      <c r="A710" s="528"/>
      <c r="B710" s="332" t="s">
        <v>1048</v>
      </c>
      <c r="C710" s="318"/>
      <c r="D710" s="525"/>
      <c r="E710" s="525"/>
      <c r="F710" s="525"/>
    </row>
    <row r="711" spans="1:6" ht="30" customHeight="1" thickBot="1" x14ac:dyDescent="0.6">
      <c r="A711" s="281"/>
    </row>
    <row r="712" spans="1:6" s="247" customFormat="1" ht="88" customHeight="1" thickBot="1" x14ac:dyDescent="0.6">
      <c r="A712" s="211" t="s">
        <v>277</v>
      </c>
      <c r="B712" s="212" t="s">
        <v>278</v>
      </c>
      <c r="C712" s="212" t="s">
        <v>279</v>
      </c>
      <c r="D712" s="213" t="s">
        <v>280</v>
      </c>
      <c r="E712" s="213" t="s">
        <v>281</v>
      </c>
      <c r="F712" s="213" t="s">
        <v>282</v>
      </c>
    </row>
    <row r="713" spans="1:6" ht="30" customHeight="1" x14ac:dyDescent="0.55000000000000004">
      <c r="A713" s="534" t="s">
        <v>977</v>
      </c>
      <c r="B713" s="214" t="s">
        <v>1049</v>
      </c>
      <c r="C713" s="529" t="s">
        <v>1050</v>
      </c>
      <c r="D713" s="523" t="s">
        <v>287</v>
      </c>
      <c r="E713" s="523" t="s">
        <v>287</v>
      </c>
      <c r="F713" s="523" t="s">
        <v>287</v>
      </c>
    </row>
    <row r="714" spans="1:6" ht="30" customHeight="1" x14ac:dyDescent="0.55000000000000004">
      <c r="A714" s="535"/>
      <c r="B714" s="214" t="s">
        <v>1051</v>
      </c>
      <c r="C714" s="530"/>
      <c r="D714" s="524"/>
      <c r="E714" s="524"/>
      <c r="F714" s="524"/>
    </row>
    <row r="715" spans="1:6" ht="30" customHeight="1" x14ac:dyDescent="0.55000000000000004">
      <c r="A715" s="535"/>
      <c r="B715" s="214" t="s">
        <v>1052</v>
      </c>
      <c r="C715" s="530"/>
      <c r="D715" s="524"/>
      <c r="E715" s="524"/>
      <c r="F715" s="524"/>
    </row>
    <row r="716" spans="1:6" ht="30" customHeight="1" x14ac:dyDescent="0.55000000000000004">
      <c r="A716" s="535"/>
      <c r="B716" s="214" t="s">
        <v>1053</v>
      </c>
      <c r="C716" s="530"/>
      <c r="D716" s="524"/>
      <c r="E716" s="524"/>
      <c r="F716" s="524"/>
    </row>
    <row r="717" spans="1:6" ht="30" customHeight="1" x14ac:dyDescent="0.55000000000000004">
      <c r="A717" s="535"/>
      <c r="B717" s="214" t="s">
        <v>1054</v>
      </c>
      <c r="C717" s="530"/>
      <c r="D717" s="524"/>
      <c r="E717" s="524"/>
      <c r="F717" s="524"/>
    </row>
    <row r="718" spans="1:6" ht="30" customHeight="1" thickBot="1" x14ac:dyDescent="0.6">
      <c r="A718" s="535"/>
      <c r="B718" s="236" t="s">
        <v>1055</v>
      </c>
      <c r="C718" s="531"/>
      <c r="D718" s="525"/>
      <c r="E718" s="525"/>
      <c r="F718" s="525"/>
    </row>
    <row r="719" spans="1:6" ht="30" customHeight="1" x14ac:dyDescent="0.55000000000000004">
      <c r="A719" s="535"/>
      <c r="B719" s="248" t="s">
        <v>1056</v>
      </c>
      <c r="C719" s="532" t="s">
        <v>1057</v>
      </c>
      <c r="D719" s="523" t="s">
        <v>287</v>
      </c>
      <c r="E719" s="523" t="s">
        <v>287</v>
      </c>
      <c r="F719" s="523" t="s">
        <v>287</v>
      </c>
    </row>
    <row r="720" spans="1:6" ht="30" customHeight="1" x14ac:dyDescent="0.55000000000000004">
      <c r="A720" s="535"/>
      <c r="B720" s="214" t="s">
        <v>1058</v>
      </c>
      <c r="C720" s="533"/>
      <c r="D720" s="524"/>
      <c r="E720" s="524"/>
      <c r="F720" s="524"/>
    </row>
    <row r="721" spans="1:6" ht="30" customHeight="1" x14ac:dyDescent="0.55000000000000004">
      <c r="A721" s="535"/>
      <c r="B721" s="214" t="s">
        <v>1059</v>
      </c>
      <c r="C721" s="227"/>
      <c r="D721" s="524"/>
      <c r="E721" s="524"/>
      <c r="F721" s="524"/>
    </row>
    <row r="722" spans="1:6" ht="30" customHeight="1" x14ac:dyDescent="0.55000000000000004">
      <c r="A722" s="535"/>
      <c r="B722" s="214" t="s">
        <v>1060</v>
      </c>
      <c r="C722" s="225" t="s">
        <v>1061</v>
      </c>
      <c r="D722" s="524"/>
      <c r="E722" s="524"/>
      <c r="F722" s="524"/>
    </row>
    <row r="723" spans="1:6" ht="30" customHeight="1" x14ac:dyDescent="0.55000000000000004">
      <c r="A723" s="535"/>
      <c r="B723" s="214" t="s">
        <v>1062</v>
      </c>
      <c r="C723" s="225"/>
      <c r="D723" s="524"/>
      <c r="E723" s="524"/>
      <c r="F723" s="524"/>
    </row>
    <row r="724" spans="1:6" ht="30" customHeight="1" x14ac:dyDescent="0.55000000000000004">
      <c r="A724" s="535"/>
      <c r="B724" s="214" t="s">
        <v>1063</v>
      </c>
      <c r="C724" s="225"/>
      <c r="D724" s="524"/>
      <c r="E724" s="524"/>
      <c r="F724" s="524"/>
    </row>
    <row r="725" spans="1:6" ht="30" customHeight="1" x14ac:dyDescent="0.55000000000000004">
      <c r="A725" s="535"/>
      <c r="B725" s="214" t="s">
        <v>1064</v>
      </c>
      <c r="C725" s="225"/>
      <c r="D725" s="524"/>
      <c r="E725" s="524"/>
      <c r="F725" s="524"/>
    </row>
    <row r="726" spans="1:6" ht="30" customHeight="1" x14ac:dyDescent="0.55000000000000004">
      <c r="A726" s="535"/>
      <c r="B726" s="214" t="s">
        <v>1065</v>
      </c>
      <c r="C726" s="225"/>
      <c r="D726" s="524"/>
      <c r="E726" s="524"/>
      <c r="F726" s="524"/>
    </row>
    <row r="727" spans="1:6" ht="30" customHeight="1" thickBot="1" x14ac:dyDescent="0.6">
      <c r="A727" s="535"/>
      <c r="B727" s="214" t="s">
        <v>1066</v>
      </c>
      <c r="C727" s="225"/>
      <c r="D727" s="524"/>
      <c r="E727" s="524"/>
      <c r="F727" s="524"/>
    </row>
    <row r="728" spans="1:6" ht="30" customHeight="1" x14ac:dyDescent="0.55000000000000004">
      <c r="A728" s="535"/>
      <c r="B728" s="333" t="s">
        <v>1067</v>
      </c>
      <c r="C728" s="529" t="s">
        <v>1068</v>
      </c>
      <c r="D728" s="523" t="s">
        <v>287</v>
      </c>
      <c r="E728" s="523" t="s">
        <v>287</v>
      </c>
      <c r="F728" s="523" t="s">
        <v>287</v>
      </c>
    </row>
    <row r="729" spans="1:6" ht="30" customHeight="1" x14ac:dyDescent="0.55000000000000004">
      <c r="A729" s="535"/>
      <c r="B729" s="233" t="s">
        <v>1069</v>
      </c>
      <c r="C729" s="530"/>
      <c r="D729" s="524"/>
      <c r="E729" s="524"/>
      <c r="F729" s="524"/>
    </row>
    <row r="730" spans="1:6" ht="30" customHeight="1" x14ac:dyDescent="0.55000000000000004">
      <c r="A730" s="535"/>
      <c r="B730" s="233" t="s">
        <v>1070</v>
      </c>
      <c r="C730" s="530"/>
      <c r="D730" s="524"/>
      <c r="E730" s="524"/>
      <c r="F730" s="524"/>
    </row>
    <row r="731" spans="1:6" ht="30" customHeight="1" thickBot="1" x14ac:dyDescent="0.6">
      <c r="A731" s="535"/>
      <c r="B731" s="334" t="s">
        <v>1071</v>
      </c>
      <c r="C731" s="531"/>
      <c r="D731" s="525"/>
      <c r="E731" s="525"/>
      <c r="F731" s="525"/>
    </row>
    <row r="732" spans="1:6" ht="30" customHeight="1" x14ac:dyDescent="0.55000000000000004">
      <c r="A732" s="535"/>
      <c r="B732" s="248" t="s">
        <v>1072</v>
      </c>
      <c r="C732" s="532" t="s">
        <v>1073</v>
      </c>
      <c r="D732" s="523" t="s">
        <v>287</v>
      </c>
      <c r="E732" s="523" t="s">
        <v>287</v>
      </c>
      <c r="F732" s="523" t="s">
        <v>287</v>
      </c>
    </row>
    <row r="733" spans="1:6" ht="30" customHeight="1" x14ac:dyDescent="0.55000000000000004">
      <c r="A733" s="535"/>
      <c r="B733" s="214" t="s">
        <v>1074</v>
      </c>
      <c r="C733" s="533"/>
      <c r="D733" s="524"/>
      <c r="E733" s="524"/>
      <c r="F733" s="524"/>
    </row>
    <row r="734" spans="1:6" ht="30" customHeight="1" x14ac:dyDescent="0.55000000000000004">
      <c r="A734" s="535"/>
      <c r="B734" s="214" t="s">
        <v>1075</v>
      </c>
      <c r="C734" s="227"/>
      <c r="D734" s="524"/>
      <c r="E734" s="524"/>
      <c r="F734" s="524"/>
    </row>
    <row r="735" spans="1:6" ht="30" customHeight="1" x14ac:dyDescent="0.55000000000000004">
      <c r="A735" s="535"/>
      <c r="B735" s="214" t="s">
        <v>1076</v>
      </c>
      <c r="C735" s="225" t="s">
        <v>1077</v>
      </c>
      <c r="D735" s="524"/>
      <c r="E735" s="524"/>
      <c r="F735" s="524"/>
    </row>
    <row r="736" spans="1:6" ht="30" customHeight="1" x14ac:dyDescent="0.55000000000000004">
      <c r="A736" s="535"/>
      <c r="B736" s="214" t="s">
        <v>1078</v>
      </c>
      <c r="C736" s="225"/>
      <c r="D736" s="524"/>
      <c r="E736" s="524"/>
      <c r="F736" s="524"/>
    </row>
    <row r="737" spans="1:6" ht="30" customHeight="1" x14ac:dyDescent="0.55000000000000004">
      <c r="A737" s="535"/>
      <c r="B737" s="327" t="s">
        <v>1079</v>
      </c>
      <c r="C737" s="225"/>
      <c r="D737" s="524"/>
      <c r="E737" s="524"/>
      <c r="F737" s="524"/>
    </row>
    <row r="738" spans="1:6" ht="30" customHeight="1" x14ac:dyDescent="0.55000000000000004">
      <c r="A738" s="535"/>
      <c r="B738" s="327" t="s">
        <v>1080</v>
      </c>
      <c r="C738" s="225"/>
      <c r="D738" s="524"/>
      <c r="E738" s="524"/>
      <c r="F738" s="524"/>
    </row>
    <row r="739" spans="1:6" ht="30" customHeight="1" x14ac:dyDescent="0.55000000000000004">
      <c r="A739" s="535"/>
      <c r="B739" s="327" t="s">
        <v>1081</v>
      </c>
      <c r="C739" s="225"/>
      <c r="D739" s="524"/>
      <c r="E739" s="524"/>
      <c r="F739" s="524"/>
    </row>
    <row r="740" spans="1:6" ht="30" customHeight="1" x14ac:dyDescent="0.55000000000000004">
      <c r="A740" s="535"/>
      <c r="B740" s="327" t="s">
        <v>1082</v>
      </c>
      <c r="C740" s="225"/>
      <c r="D740" s="524"/>
      <c r="E740" s="524"/>
      <c r="F740" s="524"/>
    </row>
    <row r="741" spans="1:6" ht="30" customHeight="1" thickBot="1" x14ac:dyDescent="0.6">
      <c r="A741" s="535"/>
      <c r="B741" s="236" t="s">
        <v>1083</v>
      </c>
      <c r="C741" s="318"/>
      <c r="D741" s="525"/>
      <c r="E741" s="525"/>
      <c r="F741" s="525"/>
    </row>
    <row r="742" spans="1:6" ht="30" customHeight="1" x14ac:dyDescent="0.55000000000000004">
      <c r="A742" s="535"/>
      <c r="B742" s="214" t="s">
        <v>1084</v>
      </c>
      <c r="C742" s="532" t="s">
        <v>1085</v>
      </c>
      <c r="D742" s="523" t="s">
        <v>287</v>
      </c>
      <c r="E742" s="523" t="s">
        <v>287</v>
      </c>
      <c r="F742" s="523" t="s">
        <v>287</v>
      </c>
    </row>
    <row r="743" spans="1:6" ht="30" customHeight="1" x14ac:dyDescent="0.55000000000000004">
      <c r="A743" s="535"/>
      <c r="B743" s="214" t="s">
        <v>1086</v>
      </c>
      <c r="C743" s="533"/>
      <c r="D743" s="524"/>
      <c r="E743" s="524"/>
      <c r="F743" s="524"/>
    </row>
    <row r="744" spans="1:6" ht="30" customHeight="1" x14ac:dyDescent="0.55000000000000004">
      <c r="A744" s="535"/>
      <c r="B744" s="214" t="s">
        <v>1087</v>
      </c>
      <c r="C744" s="227"/>
      <c r="D744" s="524"/>
      <c r="E744" s="524"/>
      <c r="F744" s="524"/>
    </row>
    <row r="745" spans="1:6" ht="30" customHeight="1" x14ac:dyDescent="0.55000000000000004">
      <c r="A745" s="535"/>
      <c r="B745" s="214" t="s">
        <v>1088</v>
      </c>
      <c r="C745" s="225" t="s">
        <v>1089</v>
      </c>
      <c r="D745" s="524"/>
      <c r="E745" s="524"/>
      <c r="F745" s="524"/>
    </row>
    <row r="746" spans="1:6" ht="30" customHeight="1" x14ac:dyDescent="0.55000000000000004">
      <c r="A746" s="535"/>
      <c r="B746" s="214" t="s">
        <v>1090</v>
      </c>
      <c r="C746" s="225"/>
      <c r="D746" s="524"/>
      <c r="E746" s="524"/>
      <c r="F746" s="524"/>
    </row>
    <row r="747" spans="1:6" ht="30" customHeight="1" x14ac:dyDescent="0.55000000000000004">
      <c r="A747" s="535"/>
      <c r="B747" s="214" t="s">
        <v>1091</v>
      </c>
      <c r="C747" s="225"/>
      <c r="D747" s="524"/>
      <c r="E747" s="524"/>
      <c r="F747" s="524"/>
    </row>
    <row r="748" spans="1:6" ht="30" customHeight="1" x14ac:dyDescent="0.55000000000000004">
      <c r="A748" s="535"/>
      <c r="B748" s="214" t="s">
        <v>1092</v>
      </c>
      <c r="C748" s="225"/>
      <c r="D748" s="524"/>
      <c r="E748" s="524"/>
      <c r="F748" s="524"/>
    </row>
    <row r="749" spans="1:6" ht="30" customHeight="1" x14ac:dyDescent="0.55000000000000004">
      <c r="A749" s="535"/>
      <c r="B749" s="214" t="s">
        <v>1065</v>
      </c>
      <c r="C749" s="225"/>
      <c r="D749" s="524"/>
      <c r="E749" s="524"/>
      <c r="F749" s="524"/>
    </row>
    <row r="750" spans="1:6" ht="30" customHeight="1" thickBot="1" x14ac:dyDescent="0.6">
      <c r="A750" s="535"/>
      <c r="B750" s="236" t="s">
        <v>1066</v>
      </c>
      <c r="C750" s="318"/>
      <c r="D750" s="525"/>
      <c r="E750" s="525"/>
      <c r="F750" s="525"/>
    </row>
    <row r="751" spans="1:6" ht="30" customHeight="1" x14ac:dyDescent="0.55000000000000004">
      <c r="A751" s="535"/>
      <c r="B751" s="214" t="s">
        <v>1093</v>
      </c>
      <c r="C751" s="529" t="s">
        <v>1094</v>
      </c>
      <c r="D751" s="523" t="s">
        <v>287</v>
      </c>
      <c r="E751" s="523" t="s">
        <v>287</v>
      </c>
      <c r="F751" s="523" t="s">
        <v>287</v>
      </c>
    </row>
    <row r="752" spans="1:6" ht="30" customHeight="1" x14ac:dyDescent="0.55000000000000004">
      <c r="A752" s="535"/>
      <c r="B752" s="214" t="s">
        <v>1095</v>
      </c>
      <c r="C752" s="530"/>
      <c r="D752" s="524"/>
      <c r="E752" s="524"/>
      <c r="F752" s="524"/>
    </row>
    <row r="753" spans="1:6" ht="30" customHeight="1" x14ac:dyDescent="0.55000000000000004">
      <c r="A753" s="535"/>
      <c r="B753" s="214" t="s">
        <v>1096</v>
      </c>
      <c r="C753" s="530"/>
      <c r="D753" s="524"/>
      <c r="E753" s="524"/>
      <c r="F753" s="524"/>
    </row>
    <row r="754" spans="1:6" ht="30" customHeight="1" thickBot="1" x14ac:dyDescent="0.6">
      <c r="A754" s="535"/>
      <c r="B754" s="214" t="s">
        <v>1097</v>
      </c>
      <c r="C754" s="530"/>
      <c r="D754" s="524"/>
      <c r="E754" s="524"/>
      <c r="F754" s="524"/>
    </row>
    <row r="755" spans="1:6" ht="30" customHeight="1" x14ac:dyDescent="0.55000000000000004">
      <c r="A755" s="535"/>
      <c r="B755" s="248" t="s">
        <v>1098</v>
      </c>
      <c r="C755" s="532" t="s">
        <v>1099</v>
      </c>
      <c r="D755" s="523" t="s">
        <v>287</v>
      </c>
      <c r="E755" s="523" t="s">
        <v>287</v>
      </c>
      <c r="F755" s="523" t="s">
        <v>287</v>
      </c>
    </row>
    <row r="756" spans="1:6" ht="30" customHeight="1" x14ac:dyDescent="0.55000000000000004">
      <c r="A756" s="535"/>
      <c r="B756" s="214" t="s">
        <v>1100</v>
      </c>
      <c r="C756" s="533"/>
      <c r="D756" s="524"/>
      <c r="E756" s="524"/>
      <c r="F756" s="524"/>
    </row>
    <row r="757" spans="1:6" ht="30" customHeight="1" x14ac:dyDescent="0.55000000000000004">
      <c r="A757" s="535"/>
      <c r="B757" s="214" t="s">
        <v>1101</v>
      </c>
      <c r="C757" s="227"/>
      <c r="D757" s="524"/>
      <c r="E757" s="524"/>
      <c r="F757" s="524"/>
    </row>
    <row r="758" spans="1:6" ht="30" customHeight="1" x14ac:dyDescent="0.55000000000000004">
      <c r="A758" s="535"/>
      <c r="B758" s="214" t="s">
        <v>1102</v>
      </c>
      <c r="C758" s="225" t="s">
        <v>1103</v>
      </c>
      <c r="D758" s="524"/>
      <c r="E758" s="524"/>
      <c r="F758" s="524"/>
    </row>
    <row r="759" spans="1:6" ht="30" customHeight="1" thickBot="1" x14ac:dyDescent="0.6">
      <c r="A759" s="535"/>
      <c r="B759" s="236" t="s">
        <v>1104</v>
      </c>
      <c r="C759" s="318"/>
      <c r="D759" s="525"/>
      <c r="E759" s="525"/>
      <c r="F759" s="525"/>
    </row>
    <row r="760" spans="1:6" ht="30" customHeight="1" x14ac:dyDescent="0.55000000000000004">
      <c r="A760" s="535"/>
      <c r="B760" s="214" t="s">
        <v>1105</v>
      </c>
      <c r="C760" s="532" t="s">
        <v>1106</v>
      </c>
      <c r="D760" s="523" t="s">
        <v>287</v>
      </c>
      <c r="E760" s="523" t="s">
        <v>287</v>
      </c>
      <c r="F760" s="523" t="s">
        <v>287</v>
      </c>
    </row>
    <row r="761" spans="1:6" ht="30" customHeight="1" x14ac:dyDescent="0.55000000000000004">
      <c r="A761" s="535"/>
      <c r="B761" s="214" t="s">
        <v>1107</v>
      </c>
      <c r="C761" s="533"/>
      <c r="D761" s="524"/>
      <c r="E761" s="524"/>
      <c r="F761" s="524"/>
    </row>
    <row r="762" spans="1:6" ht="30" customHeight="1" x14ac:dyDescent="0.55000000000000004">
      <c r="A762" s="535"/>
      <c r="B762" s="214" t="s">
        <v>1108</v>
      </c>
      <c r="C762" s="533"/>
      <c r="D762" s="524"/>
      <c r="E762" s="524"/>
      <c r="F762" s="524"/>
    </row>
    <row r="763" spans="1:6" ht="30" customHeight="1" thickBot="1" x14ac:dyDescent="0.6">
      <c r="A763" s="535"/>
      <c r="B763" s="214" t="s">
        <v>1109</v>
      </c>
      <c r="C763" s="225" t="s">
        <v>1110</v>
      </c>
      <c r="D763" s="524"/>
      <c r="E763" s="524"/>
      <c r="F763" s="524"/>
    </row>
    <row r="764" spans="1:6" ht="30" customHeight="1" x14ac:dyDescent="0.55000000000000004">
      <c r="A764" s="535"/>
      <c r="B764" s="335" t="s">
        <v>1111</v>
      </c>
      <c r="C764" s="532" t="s">
        <v>1112</v>
      </c>
      <c r="D764" s="523" t="s">
        <v>287</v>
      </c>
      <c r="E764" s="523" t="s">
        <v>287</v>
      </c>
      <c r="F764" s="523" t="s">
        <v>287</v>
      </c>
    </row>
    <row r="765" spans="1:6" ht="30" customHeight="1" x14ac:dyDescent="0.55000000000000004">
      <c r="A765" s="535"/>
      <c r="B765" s="327" t="s">
        <v>1113</v>
      </c>
      <c r="C765" s="533"/>
      <c r="D765" s="524"/>
      <c r="E765" s="524"/>
      <c r="F765" s="524"/>
    </row>
    <row r="766" spans="1:6" ht="30" customHeight="1" x14ac:dyDescent="0.55000000000000004">
      <c r="A766" s="535"/>
      <c r="B766" s="327" t="s">
        <v>1114</v>
      </c>
      <c r="C766" s="215"/>
      <c r="D766" s="524"/>
      <c r="E766" s="524"/>
      <c r="F766" s="524"/>
    </row>
    <row r="767" spans="1:6" ht="30" customHeight="1" x14ac:dyDescent="0.55000000000000004">
      <c r="A767" s="535"/>
      <c r="B767" s="327" t="s">
        <v>1115</v>
      </c>
      <c r="C767" s="215" t="s">
        <v>1116</v>
      </c>
      <c r="D767" s="524"/>
      <c r="E767" s="524"/>
      <c r="F767" s="524"/>
    </row>
    <row r="768" spans="1:6" ht="30" customHeight="1" x14ac:dyDescent="0.55000000000000004">
      <c r="A768" s="535"/>
      <c r="B768" s="327" t="s">
        <v>1117</v>
      </c>
      <c r="C768" s="215"/>
      <c r="D768" s="524"/>
      <c r="E768" s="524"/>
      <c r="F768" s="524"/>
    </row>
    <row r="769" spans="1:6" ht="30" customHeight="1" thickBot="1" x14ac:dyDescent="0.6">
      <c r="A769" s="536"/>
      <c r="B769" s="336" t="s">
        <v>1118</v>
      </c>
      <c r="C769" s="311"/>
      <c r="D769" s="525"/>
      <c r="E769" s="525"/>
      <c r="F769" s="525"/>
    </row>
    <row r="770" spans="1:6" ht="30" customHeight="1" thickBot="1" x14ac:dyDescent="0.6">
      <c r="A770" s="281"/>
    </row>
    <row r="771" spans="1:6" s="247" customFormat="1" ht="88" customHeight="1" thickBot="1" x14ac:dyDescent="0.6">
      <c r="A771" s="211" t="s">
        <v>277</v>
      </c>
      <c r="B771" s="212" t="s">
        <v>278</v>
      </c>
      <c r="C771" s="212" t="s">
        <v>279</v>
      </c>
      <c r="D771" s="213" t="s">
        <v>280</v>
      </c>
      <c r="E771" s="213" t="s">
        <v>281</v>
      </c>
      <c r="F771" s="213" t="s">
        <v>282</v>
      </c>
    </row>
    <row r="772" spans="1:6" ht="30" customHeight="1" x14ac:dyDescent="0.55000000000000004">
      <c r="A772" s="526" t="s">
        <v>1119</v>
      </c>
      <c r="B772" s="214" t="s">
        <v>1120</v>
      </c>
      <c r="C772" s="532" t="s">
        <v>1121</v>
      </c>
      <c r="D772" s="523" t="s">
        <v>287</v>
      </c>
      <c r="E772" s="523" t="s">
        <v>287</v>
      </c>
      <c r="F772" s="523" t="s">
        <v>287</v>
      </c>
    </row>
    <row r="773" spans="1:6" ht="30" customHeight="1" x14ac:dyDescent="0.55000000000000004">
      <c r="A773" s="527"/>
      <c r="B773" s="214" t="s">
        <v>1122</v>
      </c>
      <c r="C773" s="533"/>
      <c r="D773" s="524"/>
      <c r="E773" s="524"/>
      <c r="F773" s="524"/>
    </row>
    <row r="774" spans="1:6" ht="30" customHeight="1" x14ac:dyDescent="0.55000000000000004">
      <c r="A774" s="527"/>
      <c r="B774" s="214" t="s">
        <v>1123</v>
      </c>
      <c r="C774" s="215"/>
      <c r="D774" s="524"/>
      <c r="E774" s="524"/>
      <c r="F774" s="524"/>
    </row>
    <row r="775" spans="1:6" ht="30" customHeight="1" x14ac:dyDescent="0.55000000000000004">
      <c r="A775" s="527"/>
      <c r="B775" s="214" t="s">
        <v>1124</v>
      </c>
      <c r="C775" s="215" t="s">
        <v>1125</v>
      </c>
      <c r="D775" s="524"/>
      <c r="E775" s="524"/>
      <c r="F775" s="524"/>
    </row>
    <row r="776" spans="1:6" ht="30" customHeight="1" x14ac:dyDescent="0.55000000000000004">
      <c r="A776" s="527"/>
      <c r="B776" s="214" t="s">
        <v>1126</v>
      </c>
      <c r="C776" s="215"/>
      <c r="D776" s="524"/>
      <c r="E776" s="524"/>
      <c r="F776" s="524"/>
    </row>
    <row r="777" spans="1:6" ht="30" customHeight="1" x14ac:dyDescent="0.55000000000000004">
      <c r="A777" s="527"/>
      <c r="B777" s="214" t="s">
        <v>1127</v>
      </c>
      <c r="C777" s="215" t="s">
        <v>1128</v>
      </c>
      <c r="D777" s="524"/>
      <c r="E777" s="524"/>
      <c r="F777" s="524"/>
    </row>
    <row r="778" spans="1:6" ht="30" customHeight="1" x14ac:dyDescent="0.55000000000000004">
      <c r="A778" s="527"/>
      <c r="B778" s="214" t="s">
        <v>1129</v>
      </c>
      <c r="C778" s="215"/>
      <c r="D778" s="524"/>
      <c r="E778" s="524"/>
      <c r="F778" s="524"/>
    </row>
    <row r="779" spans="1:6" ht="30" customHeight="1" x14ac:dyDescent="0.55000000000000004">
      <c r="A779" s="527"/>
      <c r="B779" s="214" t="s">
        <v>1130</v>
      </c>
      <c r="C779" s="235"/>
      <c r="D779" s="524"/>
      <c r="E779" s="524"/>
      <c r="F779" s="524"/>
    </row>
    <row r="780" spans="1:6" ht="30" customHeight="1" x14ac:dyDescent="0.55000000000000004">
      <c r="A780" s="527"/>
      <c r="B780" s="214" t="s">
        <v>1131</v>
      </c>
      <c r="C780" s="235"/>
      <c r="D780" s="524"/>
      <c r="E780" s="524"/>
      <c r="F780" s="524"/>
    </row>
    <row r="781" spans="1:6" ht="30" customHeight="1" x14ac:dyDescent="0.55000000000000004">
      <c r="A781" s="527"/>
      <c r="B781" s="214" t="s">
        <v>1132</v>
      </c>
      <c r="C781" s="235"/>
      <c r="D781" s="524"/>
      <c r="E781" s="524"/>
      <c r="F781" s="524"/>
    </row>
    <row r="782" spans="1:6" ht="30" customHeight="1" thickBot="1" x14ac:dyDescent="0.6">
      <c r="A782" s="527"/>
      <c r="B782" s="232" t="s">
        <v>1133</v>
      </c>
      <c r="C782" s="237"/>
      <c r="D782" s="525"/>
      <c r="E782" s="525"/>
      <c r="F782" s="525"/>
    </row>
    <row r="783" spans="1:6" ht="30" customHeight="1" x14ac:dyDescent="0.55000000000000004">
      <c r="A783" s="527"/>
      <c r="B783" s="248" t="s">
        <v>1134</v>
      </c>
      <c r="C783" s="529" t="s">
        <v>1135</v>
      </c>
      <c r="D783" s="523" t="s">
        <v>287</v>
      </c>
      <c r="E783" s="523" t="s">
        <v>287</v>
      </c>
      <c r="F783" s="523" t="s">
        <v>287</v>
      </c>
    </row>
    <row r="784" spans="1:6" ht="30" customHeight="1" x14ac:dyDescent="0.55000000000000004">
      <c r="A784" s="527"/>
      <c r="B784" s="214" t="s">
        <v>1136</v>
      </c>
      <c r="C784" s="530"/>
      <c r="D784" s="524"/>
      <c r="E784" s="524"/>
      <c r="F784" s="524"/>
    </row>
    <row r="785" spans="1:6" ht="30" customHeight="1" x14ac:dyDescent="0.55000000000000004">
      <c r="A785" s="527"/>
      <c r="B785" s="214" t="s">
        <v>1137</v>
      </c>
      <c r="C785" s="530"/>
      <c r="D785" s="524"/>
      <c r="E785" s="524"/>
      <c r="F785" s="524"/>
    </row>
    <row r="786" spans="1:6" ht="30" customHeight="1" x14ac:dyDescent="0.55000000000000004">
      <c r="A786" s="527"/>
      <c r="B786" s="214" t="s">
        <v>1138</v>
      </c>
      <c r="C786" s="530"/>
      <c r="D786" s="524"/>
      <c r="E786" s="524"/>
      <c r="F786" s="524"/>
    </row>
    <row r="787" spans="1:6" ht="30" customHeight="1" x14ac:dyDescent="0.55000000000000004">
      <c r="A787" s="527"/>
      <c r="B787" s="214" t="s">
        <v>1139</v>
      </c>
      <c r="C787" s="530"/>
      <c r="D787" s="524"/>
      <c r="E787" s="524"/>
      <c r="F787" s="524"/>
    </row>
    <row r="788" spans="1:6" ht="30" customHeight="1" x14ac:dyDescent="0.55000000000000004">
      <c r="A788" s="527"/>
      <c r="B788" s="214" t="s">
        <v>1140</v>
      </c>
      <c r="C788" s="530"/>
      <c r="D788" s="524"/>
      <c r="E788" s="524"/>
      <c r="F788" s="524"/>
    </row>
    <row r="789" spans="1:6" ht="30" customHeight="1" x14ac:dyDescent="0.55000000000000004">
      <c r="A789" s="527"/>
      <c r="B789" s="214" t="s">
        <v>1141</v>
      </c>
      <c r="C789" s="530"/>
      <c r="D789" s="524"/>
      <c r="E789" s="524"/>
      <c r="F789" s="524"/>
    </row>
    <row r="790" spans="1:6" ht="30" customHeight="1" x14ac:dyDescent="0.55000000000000004">
      <c r="A790" s="527"/>
      <c r="B790" s="214" t="s">
        <v>1142</v>
      </c>
      <c r="C790" s="530"/>
      <c r="D790" s="524"/>
      <c r="E790" s="524"/>
      <c r="F790" s="524"/>
    </row>
    <row r="791" spans="1:6" ht="30" customHeight="1" x14ac:dyDescent="0.55000000000000004">
      <c r="A791" s="527"/>
      <c r="B791" s="214" t="s">
        <v>1143</v>
      </c>
      <c r="C791" s="530"/>
      <c r="D791" s="524"/>
      <c r="E791" s="524"/>
      <c r="F791" s="524"/>
    </row>
    <row r="792" spans="1:6" ht="30" customHeight="1" x14ac:dyDescent="0.55000000000000004">
      <c r="A792" s="527"/>
      <c r="B792" s="214" t="s">
        <v>1144</v>
      </c>
      <c r="C792" s="530"/>
      <c r="D792" s="524"/>
      <c r="E792" s="524"/>
      <c r="F792" s="524"/>
    </row>
    <row r="793" spans="1:6" ht="30" customHeight="1" x14ac:dyDescent="0.55000000000000004">
      <c r="A793" s="527"/>
      <c r="B793" s="214" t="s">
        <v>1145</v>
      </c>
      <c r="C793" s="530"/>
      <c r="D793" s="524"/>
      <c r="E793" s="524"/>
      <c r="F793" s="524"/>
    </row>
    <row r="794" spans="1:6" ht="30" customHeight="1" x14ac:dyDescent="0.55000000000000004">
      <c r="A794" s="527"/>
      <c r="B794" s="214" t="s">
        <v>1146</v>
      </c>
      <c r="C794" s="530"/>
      <c r="D794" s="524"/>
      <c r="E794" s="524"/>
      <c r="F794" s="524"/>
    </row>
    <row r="795" spans="1:6" ht="30" customHeight="1" thickBot="1" x14ac:dyDescent="0.6">
      <c r="A795" s="527"/>
      <c r="B795" s="236" t="s">
        <v>1147</v>
      </c>
      <c r="C795" s="531"/>
      <c r="D795" s="525"/>
      <c r="E795" s="525"/>
      <c r="F795" s="525"/>
    </row>
    <row r="796" spans="1:6" ht="30" customHeight="1" x14ac:dyDescent="0.55000000000000004">
      <c r="A796" s="527"/>
      <c r="B796" s="214" t="s">
        <v>1148</v>
      </c>
      <c r="C796" s="529" t="s">
        <v>1149</v>
      </c>
      <c r="D796" s="523" t="s">
        <v>287</v>
      </c>
      <c r="E796" s="523" t="s">
        <v>287</v>
      </c>
      <c r="F796" s="523" t="s">
        <v>287</v>
      </c>
    </row>
    <row r="797" spans="1:6" ht="30" customHeight="1" x14ac:dyDescent="0.55000000000000004">
      <c r="A797" s="527"/>
      <c r="B797" s="214" t="s">
        <v>1150</v>
      </c>
      <c r="C797" s="530"/>
      <c r="D797" s="524"/>
      <c r="E797" s="524"/>
      <c r="F797" s="524"/>
    </row>
    <row r="798" spans="1:6" ht="30" customHeight="1" x14ac:dyDescent="0.55000000000000004">
      <c r="A798" s="527"/>
      <c r="B798" s="214" t="s">
        <v>1151</v>
      </c>
      <c r="C798" s="278"/>
      <c r="D798" s="524"/>
      <c r="E798" s="524"/>
      <c r="F798" s="524"/>
    </row>
    <row r="799" spans="1:6" ht="30" customHeight="1" x14ac:dyDescent="0.55000000000000004">
      <c r="A799" s="527"/>
      <c r="B799" s="214" t="s">
        <v>1152</v>
      </c>
      <c r="C799" s="215" t="s">
        <v>1153</v>
      </c>
      <c r="D799" s="524"/>
      <c r="E799" s="524"/>
      <c r="F799" s="524"/>
    </row>
    <row r="800" spans="1:6" ht="30" customHeight="1" x14ac:dyDescent="0.55000000000000004">
      <c r="A800" s="527"/>
      <c r="B800" s="214" t="s">
        <v>1154</v>
      </c>
      <c r="C800" s="278"/>
      <c r="D800" s="524"/>
      <c r="E800" s="524"/>
      <c r="F800" s="524"/>
    </row>
    <row r="801" spans="1:6" ht="30" customHeight="1" x14ac:dyDescent="0.55000000000000004">
      <c r="A801" s="527"/>
      <c r="B801" s="214" t="s">
        <v>939</v>
      </c>
      <c r="C801" s="278"/>
      <c r="D801" s="524"/>
      <c r="E801" s="524"/>
      <c r="F801" s="524"/>
    </row>
    <row r="802" spans="1:6" ht="30" customHeight="1" x14ac:dyDescent="0.55000000000000004">
      <c r="A802" s="527"/>
      <c r="B802" s="214" t="s">
        <v>1155</v>
      </c>
      <c r="C802" s="278"/>
      <c r="D802" s="524"/>
      <c r="E802" s="524"/>
      <c r="F802" s="524"/>
    </row>
    <row r="803" spans="1:6" ht="30" customHeight="1" x14ac:dyDescent="0.55000000000000004">
      <c r="A803" s="527"/>
      <c r="B803" s="214" t="s">
        <v>1156</v>
      </c>
      <c r="C803" s="278"/>
      <c r="D803" s="524"/>
      <c r="E803" s="524"/>
      <c r="F803" s="524"/>
    </row>
    <row r="804" spans="1:6" ht="30" customHeight="1" x14ac:dyDescent="0.55000000000000004">
      <c r="A804" s="527"/>
      <c r="B804" s="214" t="s">
        <v>1157</v>
      </c>
      <c r="C804" s="278"/>
      <c r="D804" s="524"/>
      <c r="E804" s="524"/>
      <c r="F804" s="524"/>
    </row>
    <row r="805" spans="1:6" ht="30" customHeight="1" x14ac:dyDescent="0.55000000000000004">
      <c r="A805" s="527"/>
      <c r="B805" s="214" t="s">
        <v>1158</v>
      </c>
      <c r="C805" s="278"/>
      <c r="D805" s="524"/>
      <c r="E805" s="524"/>
      <c r="F805" s="524"/>
    </row>
    <row r="806" spans="1:6" ht="30" customHeight="1" x14ac:dyDescent="0.55000000000000004">
      <c r="A806" s="527"/>
      <c r="B806" s="214" t="s">
        <v>1159</v>
      </c>
      <c r="C806" s="278"/>
      <c r="D806" s="524"/>
      <c r="E806" s="524"/>
      <c r="F806" s="524"/>
    </row>
    <row r="807" spans="1:6" ht="30" customHeight="1" x14ac:dyDescent="0.55000000000000004">
      <c r="A807" s="527"/>
      <c r="B807" s="214" t="s">
        <v>1160</v>
      </c>
      <c r="C807" s="278"/>
      <c r="D807" s="524"/>
      <c r="E807" s="524"/>
      <c r="F807" s="524"/>
    </row>
    <row r="808" spans="1:6" ht="30" customHeight="1" x14ac:dyDescent="0.55000000000000004">
      <c r="A808" s="527"/>
      <c r="B808" s="214" t="s">
        <v>1161</v>
      </c>
      <c r="C808" s="278"/>
      <c r="D808" s="524"/>
      <c r="E808" s="524"/>
      <c r="F808" s="524"/>
    </row>
    <row r="809" spans="1:6" ht="30" customHeight="1" x14ac:dyDescent="0.55000000000000004">
      <c r="A809" s="527"/>
      <c r="B809" s="214" t="s">
        <v>1162</v>
      </c>
      <c r="C809" s="278"/>
      <c r="D809" s="524"/>
      <c r="E809" s="524"/>
      <c r="F809" s="524"/>
    </row>
    <row r="810" spans="1:6" ht="30" customHeight="1" x14ac:dyDescent="0.55000000000000004">
      <c r="A810" s="527"/>
      <c r="B810" s="214" t="s">
        <v>1163</v>
      </c>
      <c r="C810" s="278"/>
      <c r="D810" s="524"/>
      <c r="E810" s="524"/>
      <c r="F810" s="524"/>
    </row>
    <row r="811" spans="1:6" ht="30" customHeight="1" x14ac:dyDescent="0.55000000000000004">
      <c r="A811" s="527"/>
      <c r="B811" s="214" t="s">
        <v>1164</v>
      </c>
      <c r="C811" s="279"/>
      <c r="D811" s="524"/>
      <c r="E811" s="524"/>
      <c r="F811" s="524"/>
    </row>
    <row r="812" spans="1:6" ht="30" customHeight="1" x14ac:dyDescent="0.55000000000000004">
      <c r="A812" s="527"/>
      <c r="B812" s="214" t="s">
        <v>1165</v>
      </c>
      <c r="C812" s="279"/>
      <c r="D812" s="524"/>
      <c r="E812" s="524"/>
      <c r="F812" s="524"/>
    </row>
    <row r="813" spans="1:6" ht="30" customHeight="1" x14ac:dyDescent="0.55000000000000004">
      <c r="A813" s="527"/>
      <c r="B813" s="214" t="s">
        <v>1166</v>
      </c>
      <c r="C813" s="279"/>
      <c r="D813" s="524"/>
      <c r="E813" s="524"/>
      <c r="F813" s="524"/>
    </row>
    <row r="814" spans="1:6" ht="30" customHeight="1" x14ac:dyDescent="0.55000000000000004">
      <c r="A814" s="527"/>
      <c r="B814" s="214" t="s">
        <v>1167</v>
      </c>
      <c r="C814" s="279"/>
      <c r="D814" s="524"/>
      <c r="E814" s="524"/>
      <c r="F814" s="524"/>
    </row>
    <row r="815" spans="1:6" ht="30" customHeight="1" x14ac:dyDescent="0.55000000000000004">
      <c r="A815" s="527"/>
      <c r="B815" s="214" t="s">
        <v>1168</v>
      </c>
      <c r="C815" s="279"/>
      <c r="D815" s="524"/>
      <c r="E815" s="524"/>
      <c r="F815" s="524"/>
    </row>
    <row r="816" spans="1:6" ht="30" customHeight="1" x14ac:dyDescent="0.55000000000000004">
      <c r="A816" s="527"/>
      <c r="B816" s="214" t="s">
        <v>1169</v>
      </c>
      <c r="C816" s="279"/>
      <c r="D816" s="524"/>
      <c r="E816" s="524"/>
      <c r="F816" s="524"/>
    </row>
    <row r="817" spans="1:6" ht="30" customHeight="1" x14ac:dyDescent="0.55000000000000004">
      <c r="A817" s="527"/>
      <c r="B817" s="214" t="s">
        <v>1170</v>
      </c>
      <c r="C817" s="279"/>
      <c r="D817" s="524"/>
      <c r="E817" s="524"/>
      <c r="F817" s="524"/>
    </row>
    <row r="818" spans="1:6" ht="30" customHeight="1" x14ac:dyDescent="0.55000000000000004">
      <c r="A818" s="527"/>
      <c r="B818" s="214" t="s">
        <v>1171</v>
      </c>
      <c r="C818" s="279"/>
      <c r="D818" s="524"/>
      <c r="E818" s="524"/>
      <c r="F818" s="524"/>
    </row>
    <row r="819" spans="1:6" ht="30" customHeight="1" x14ac:dyDescent="0.55000000000000004">
      <c r="A819" s="527"/>
      <c r="B819" s="214" t="s">
        <v>1172</v>
      </c>
      <c r="C819" s="279"/>
      <c r="D819" s="524"/>
      <c r="E819" s="524"/>
      <c r="F819" s="524"/>
    </row>
    <row r="820" spans="1:6" ht="30" customHeight="1" thickBot="1" x14ac:dyDescent="0.6">
      <c r="A820" s="527"/>
      <c r="B820" s="236" t="s">
        <v>1173</v>
      </c>
      <c r="C820" s="279"/>
      <c r="D820" s="525"/>
      <c r="E820" s="525"/>
      <c r="F820" s="525"/>
    </row>
    <row r="821" spans="1:6" ht="30" customHeight="1" x14ac:dyDescent="0.55000000000000004">
      <c r="A821" s="527"/>
      <c r="B821" s="214" t="s">
        <v>1174</v>
      </c>
      <c r="C821" s="279"/>
      <c r="D821" s="523" t="s">
        <v>287</v>
      </c>
      <c r="E821" s="523" t="s">
        <v>287</v>
      </c>
      <c r="F821" s="523" t="s">
        <v>287</v>
      </c>
    </row>
    <row r="822" spans="1:6" ht="30" customHeight="1" x14ac:dyDescent="0.55000000000000004">
      <c r="A822" s="527"/>
      <c r="B822" s="214" t="s">
        <v>1175</v>
      </c>
      <c r="C822" s="279"/>
      <c r="D822" s="524"/>
      <c r="E822" s="524"/>
      <c r="F822" s="524"/>
    </row>
    <row r="823" spans="1:6" ht="30" customHeight="1" x14ac:dyDescent="0.55000000000000004">
      <c r="A823" s="527"/>
      <c r="B823" s="214" t="s">
        <v>1176</v>
      </c>
      <c r="C823" s="279"/>
      <c r="D823" s="524"/>
      <c r="E823" s="524"/>
      <c r="F823" s="524"/>
    </row>
    <row r="824" spans="1:6" ht="30" customHeight="1" x14ac:dyDescent="0.55000000000000004">
      <c r="A824" s="527"/>
      <c r="B824" s="214" t="s">
        <v>1177</v>
      </c>
      <c r="C824" s="279"/>
      <c r="D824" s="524"/>
      <c r="E824" s="524"/>
      <c r="F824" s="524"/>
    </row>
    <row r="825" spans="1:6" ht="30" customHeight="1" x14ac:dyDescent="0.55000000000000004">
      <c r="A825" s="527"/>
      <c r="B825" s="214" t="s">
        <v>1178</v>
      </c>
      <c r="C825" s="279"/>
      <c r="D825" s="524"/>
      <c r="E825" s="524"/>
      <c r="F825" s="524"/>
    </row>
    <row r="826" spans="1:6" ht="30" customHeight="1" x14ac:dyDescent="0.55000000000000004">
      <c r="A826" s="527"/>
      <c r="B826" s="214" t="s">
        <v>1179</v>
      </c>
      <c r="C826" s="279"/>
      <c r="D826" s="524"/>
      <c r="E826" s="524"/>
      <c r="F826" s="524"/>
    </row>
    <row r="827" spans="1:6" ht="30" customHeight="1" x14ac:dyDescent="0.55000000000000004">
      <c r="A827" s="527"/>
      <c r="B827" s="214" t="s">
        <v>1180</v>
      </c>
      <c r="C827" s="279"/>
      <c r="D827" s="524"/>
      <c r="E827" s="524"/>
      <c r="F827" s="524"/>
    </row>
    <row r="828" spans="1:6" ht="30" customHeight="1" x14ac:dyDescent="0.55000000000000004">
      <c r="A828" s="527"/>
      <c r="B828" s="214" t="s">
        <v>1181</v>
      </c>
      <c r="C828" s="279"/>
      <c r="D828" s="524"/>
      <c r="E828" s="524"/>
      <c r="F828" s="524"/>
    </row>
    <row r="829" spans="1:6" ht="30" customHeight="1" x14ac:dyDescent="0.55000000000000004">
      <c r="A829" s="527"/>
      <c r="B829" s="214" t="s">
        <v>1182</v>
      </c>
      <c r="C829" s="279"/>
      <c r="D829" s="524"/>
      <c r="E829" s="524"/>
      <c r="F829" s="524"/>
    </row>
    <row r="830" spans="1:6" ht="30" customHeight="1" x14ac:dyDescent="0.55000000000000004">
      <c r="A830" s="527"/>
      <c r="B830" s="214" t="s">
        <v>1183</v>
      </c>
      <c r="C830" s="279"/>
      <c r="D830" s="524"/>
      <c r="E830" s="524"/>
      <c r="F830" s="524"/>
    </row>
    <row r="831" spans="1:6" ht="30" customHeight="1" x14ac:dyDescent="0.55000000000000004">
      <c r="A831" s="527"/>
      <c r="B831" s="214" t="s">
        <v>1184</v>
      </c>
      <c r="C831" s="279"/>
      <c r="D831" s="524"/>
      <c r="E831" s="524"/>
      <c r="F831" s="524"/>
    </row>
    <row r="832" spans="1:6" ht="30" customHeight="1" thickBot="1" x14ac:dyDescent="0.6">
      <c r="A832" s="528"/>
      <c r="B832" s="236" t="s">
        <v>1185</v>
      </c>
      <c r="C832" s="280"/>
      <c r="D832" s="525"/>
      <c r="E832" s="525"/>
      <c r="F832" s="525"/>
    </row>
    <row r="833" spans="1:6" ht="30" customHeight="1" thickBot="1" x14ac:dyDescent="0.6">
      <c r="A833" s="281"/>
    </row>
    <row r="834" spans="1:6" s="337" customFormat="1" ht="88" customHeight="1" thickBot="1" x14ac:dyDescent="0.6">
      <c r="A834" s="211" t="s">
        <v>277</v>
      </c>
      <c r="B834" s="212" t="s">
        <v>278</v>
      </c>
      <c r="C834" s="212" t="s">
        <v>279</v>
      </c>
      <c r="D834" s="213" t="s">
        <v>280</v>
      </c>
      <c r="E834" s="213" t="s">
        <v>281</v>
      </c>
      <c r="F834" s="213" t="s">
        <v>282</v>
      </c>
    </row>
    <row r="835" spans="1:6" ht="30" customHeight="1" x14ac:dyDescent="0.55000000000000004">
      <c r="A835" s="526" t="s">
        <v>977</v>
      </c>
      <c r="B835" s="214" t="s">
        <v>1186</v>
      </c>
      <c r="C835" s="250" t="s">
        <v>1187</v>
      </c>
      <c r="D835" s="523" t="s">
        <v>287</v>
      </c>
      <c r="E835" s="523" t="s">
        <v>287</v>
      </c>
      <c r="F835" s="523" t="s">
        <v>287</v>
      </c>
    </row>
    <row r="836" spans="1:6" ht="30" customHeight="1" x14ac:dyDescent="0.55000000000000004">
      <c r="A836" s="527"/>
      <c r="B836" s="214" t="s">
        <v>1032</v>
      </c>
      <c r="C836" s="225"/>
      <c r="D836" s="524"/>
      <c r="E836" s="524"/>
      <c r="F836" s="524"/>
    </row>
    <row r="837" spans="1:6" ht="30" customHeight="1" x14ac:dyDescent="0.55000000000000004">
      <c r="A837" s="527"/>
      <c r="B837" s="214" t="s">
        <v>1188</v>
      </c>
      <c r="C837" s="215"/>
      <c r="D837" s="524"/>
      <c r="E837" s="524"/>
      <c r="F837" s="524"/>
    </row>
    <row r="838" spans="1:6" ht="30" customHeight="1" x14ac:dyDescent="0.55000000000000004">
      <c r="A838" s="527"/>
      <c r="B838" s="214" t="s">
        <v>1189</v>
      </c>
      <c r="C838" s="215" t="s">
        <v>1190</v>
      </c>
      <c r="D838" s="524"/>
      <c r="E838" s="524"/>
      <c r="F838" s="524"/>
    </row>
    <row r="839" spans="1:6" ht="30" customHeight="1" x14ac:dyDescent="0.55000000000000004">
      <c r="A839" s="527"/>
      <c r="B839" s="214" t="s">
        <v>1191</v>
      </c>
      <c r="C839" s="215"/>
      <c r="D839" s="524"/>
      <c r="E839" s="524"/>
      <c r="F839" s="524"/>
    </row>
    <row r="840" spans="1:6" ht="30" customHeight="1" x14ac:dyDescent="0.55000000000000004">
      <c r="A840" s="527"/>
      <c r="B840" s="214" t="s">
        <v>939</v>
      </c>
      <c r="C840" s="215"/>
      <c r="D840" s="524"/>
      <c r="E840" s="524"/>
      <c r="F840" s="524"/>
    </row>
    <row r="841" spans="1:6" ht="30" customHeight="1" x14ac:dyDescent="0.55000000000000004">
      <c r="A841" s="527"/>
      <c r="B841" s="214" t="s">
        <v>1046</v>
      </c>
      <c r="C841" s="235"/>
      <c r="D841" s="524"/>
      <c r="E841" s="524"/>
      <c r="F841" s="524"/>
    </row>
    <row r="842" spans="1:6" ht="30" customHeight="1" x14ac:dyDescent="0.55000000000000004">
      <c r="A842" s="527"/>
      <c r="B842" s="338" t="s">
        <v>1192</v>
      </c>
      <c r="C842" s="235"/>
      <c r="D842" s="524"/>
      <c r="E842" s="524"/>
      <c r="F842" s="524"/>
    </row>
    <row r="843" spans="1:6" ht="30" customHeight="1" thickBot="1" x14ac:dyDescent="0.6">
      <c r="A843" s="527"/>
      <c r="B843" s="339" t="s">
        <v>1193</v>
      </c>
      <c r="C843" s="237"/>
      <c r="D843" s="525"/>
      <c r="E843" s="525"/>
      <c r="F843" s="525"/>
    </row>
    <row r="844" spans="1:6" ht="30" customHeight="1" x14ac:dyDescent="0.3">
      <c r="A844" s="527"/>
      <c r="B844" s="214" t="s">
        <v>1194</v>
      </c>
      <c r="C844" s="529" t="s">
        <v>1195</v>
      </c>
      <c r="D844" s="271"/>
      <c r="E844" s="271"/>
      <c r="F844" s="271"/>
    </row>
    <row r="845" spans="1:6" ht="30" customHeight="1" x14ac:dyDescent="0.3">
      <c r="A845" s="527"/>
      <c r="B845" s="214" t="s">
        <v>1196</v>
      </c>
      <c r="C845" s="530"/>
      <c r="D845" s="271"/>
      <c r="E845" s="271"/>
      <c r="F845" s="271"/>
    </row>
    <row r="846" spans="1:6" ht="30" customHeight="1" x14ac:dyDescent="0.3">
      <c r="A846" s="527"/>
      <c r="B846" s="214" t="s">
        <v>1197</v>
      </c>
      <c r="C846" s="278"/>
      <c r="D846" s="271"/>
      <c r="E846" s="271"/>
      <c r="F846" s="271"/>
    </row>
    <row r="847" spans="1:6" ht="30" customHeight="1" x14ac:dyDescent="0.3">
      <c r="A847" s="527"/>
      <c r="B847" s="214" t="s">
        <v>1198</v>
      </c>
      <c r="C847" s="215" t="s">
        <v>1199</v>
      </c>
      <c r="D847" s="271"/>
      <c r="E847" s="271"/>
      <c r="F847" s="271"/>
    </row>
    <row r="848" spans="1:6" ht="30" customHeight="1" x14ac:dyDescent="0.55000000000000004">
      <c r="A848" s="527"/>
      <c r="B848" s="214" t="s">
        <v>1200</v>
      </c>
      <c r="C848" s="278"/>
      <c r="D848" s="230"/>
      <c r="E848" s="230"/>
      <c r="F848" s="230"/>
    </row>
    <row r="849" spans="1:6" ht="30" customHeight="1" x14ac:dyDescent="0.55000000000000004">
      <c r="A849" s="527"/>
      <c r="B849" s="214" t="s">
        <v>1201</v>
      </c>
      <c r="C849" s="278"/>
      <c r="D849" s="230"/>
      <c r="E849" s="230"/>
      <c r="F849" s="230"/>
    </row>
    <row r="850" spans="1:6" ht="30" customHeight="1" x14ac:dyDescent="0.55000000000000004">
      <c r="A850" s="527"/>
      <c r="B850" s="214" t="s">
        <v>1202</v>
      </c>
      <c r="C850" s="278"/>
      <c r="D850" s="230"/>
      <c r="E850" s="230"/>
      <c r="F850" s="230"/>
    </row>
    <row r="851" spans="1:6" ht="30" customHeight="1" x14ac:dyDescent="0.55000000000000004">
      <c r="A851" s="527"/>
      <c r="B851" s="338" t="s">
        <v>1203</v>
      </c>
      <c r="C851" s="279"/>
      <c r="D851" s="230"/>
      <c r="E851" s="230"/>
      <c r="F851" s="230"/>
    </row>
    <row r="852" spans="1:6" ht="30" customHeight="1" x14ac:dyDescent="0.55000000000000004">
      <c r="A852" s="527"/>
      <c r="B852" s="338" t="s">
        <v>1204</v>
      </c>
      <c r="C852" s="279"/>
      <c r="D852" s="230"/>
      <c r="E852" s="230"/>
      <c r="F852" s="230"/>
    </row>
    <row r="853" spans="1:6" ht="30" customHeight="1" x14ac:dyDescent="0.55000000000000004">
      <c r="A853" s="527"/>
      <c r="B853" s="338" t="s">
        <v>1205</v>
      </c>
      <c r="C853" s="279"/>
      <c r="D853" s="230"/>
      <c r="E853" s="230"/>
      <c r="F853" s="230"/>
    </row>
    <row r="854" spans="1:6" ht="30" customHeight="1" x14ac:dyDescent="0.85">
      <c r="A854" s="527"/>
      <c r="B854" s="214" t="s">
        <v>1206</v>
      </c>
      <c r="C854" s="279"/>
      <c r="D854" s="330"/>
      <c r="E854" s="330"/>
      <c r="F854" s="330"/>
    </row>
    <row r="855" spans="1:6" ht="30" customHeight="1" x14ac:dyDescent="0.55000000000000004">
      <c r="A855" s="527"/>
      <c r="B855" s="214" t="s">
        <v>1207</v>
      </c>
      <c r="C855" s="279"/>
      <c r="D855" s="230" t="s">
        <v>287</v>
      </c>
      <c r="E855" s="230" t="s">
        <v>287</v>
      </c>
      <c r="F855" s="230" t="s">
        <v>287</v>
      </c>
    </row>
    <row r="856" spans="1:6" ht="30" customHeight="1" x14ac:dyDescent="0.85">
      <c r="A856" s="527"/>
      <c r="B856" s="214" t="s">
        <v>1208</v>
      </c>
      <c r="C856" s="279"/>
      <c r="D856" s="330"/>
      <c r="E856" s="330"/>
      <c r="F856" s="330"/>
    </row>
    <row r="857" spans="1:6" ht="30" customHeight="1" x14ac:dyDescent="0.85">
      <c r="A857" s="527"/>
      <c r="B857" s="214" t="s">
        <v>1209</v>
      </c>
      <c r="C857" s="279"/>
      <c r="D857" s="330"/>
      <c r="E857" s="330"/>
      <c r="F857" s="330"/>
    </row>
    <row r="858" spans="1:6" ht="30" customHeight="1" x14ac:dyDescent="0.85">
      <c r="A858" s="527"/>
      <c r="B858" s="214" t="s">
        <v>1210</v>
      </c>
      <c r="C858" s="279"/>
      <c r="D858" s="330"/>
      <c r="E858" s="330"/>
      <c r="F858" s="330"/>
    </row>
    <row r="859" spans="1:6" ht="30" customHeight="1" x14ac:dyDescent="0.85">
      <c r="A859" s="527"/>
      <c r="B859" s="214" t="s">
        <v>1211</v>
      </c>
      <c r="C859" s="279"/>
      <c r="D859" s="330"/>
      <c r="E859" s="330"/>
      <c r="F859" s="330"/>
    </row>
    <row r="860" spans="1:6" ht="30" customHeight="1" x14ac:dyDescent="0.85">
      <c r="A860" s="527"/>
      <c r="B860" s="214" t="s">
        <v>1212</v>
      </c>
      <c r="C860" s="279"/>
      <c r="D860" s="330"/>
      <c r="E860" s="330"/>
      <c r="F860" s="330"/>
    </row>
    <row r="861" spans="1:6" ht="30" customHeight="1" x14ac:dyDescent="0.85">
      <c r="A861" s="527"/>
      <c r="B861" s="214" t="s">
        <v>1213</v>
      </c>
      <c r="C861" s="279"/>
      <c r="D861" s="330"/>
      <c r="E861" s="330"/>
      <c r="F861" s="330"/>
    </row>
    <row r="862" spans="1:6" ht="30" customHeight="1" x14ac:dyDescent="0.85">
      <c r="A862" s="527"/>
      <c r="B862" s="214" t="s">
        <v>1214</v>
      </c>
      <c r="C862" s="279"/>
      <c r="D862" s="330"/>
      <c r="E862" s="330"/>
      <c r="F862" s="330"/>
    </row>
    <row r="863" spans="1:6" ht="30" customHeight="1" x14ac:dyDescent="0.55000000000000004">
      <c r="A863" s="527"/>
      <c r="B863" s="214" t="s">
        <v>1215</v>
      </c>
      <c r="C863" s="279"/>
      <c r="D863" s="230" t="s">
        <v>287</v>
      </c>
      <c r="E863" s="230" t="s">
        <v>287</v>
      </c>
      <c r="F863" s="230" t="s">
        <v>287</v>
      </c>
    </row>
    <row r="864" spans="1:6" ht="30" customHeight="1" x14ac:dyDescent="0.85">
      <c r="A864" s="527"/>
      <c r="B864" s="214" t="s">
        <v>1216</v>
      </c>
      <c r="C864" s="279"/>
      <c r="D864" s="330"/>
      <c r="E864" s="330"/>
      <c r="F864" s="330"/>
    </row>
    <row r="865" spans="1:6" ht="30" customHeight="1" x14ac:dyDescent="0.85">
      <c r="A865" s="527"/>
      <c r="B865" s="214" t="s">
        <v>1217</v>
      </c>
      <c r="C865" s="279"/>
      <c r="D865" s="330"/>
      <c r="E865" s="330"/>
      <c r="F865" s="330"/>
    </row>
    <row r="866" spans="1:6" ht="30" customHeight="1" x14ac:dyDescent="0.85">
      <c r="A866" s="527"/>
      <c r="B866" s="214" t="s">
        <v>1218</v>
      </c>
      <c r="C866" s="279"/>
      <c r="D866" s="330"/>
      <c r="E866" s="330"/>
      <c r="F866" s="330"/>
    </row>
    <row r="867" spans="1:6" ht="30" customHeight="1" x14ac:dyDescent="0.85">
      <c r="A867" s="527"/>
      <c r="B867" s="214" t="s">
        <v>1214</v>
      </c>
      <c r="C867" s="279"/>
      <c r="D867" s="330"/>
      <c r="E867" s="330"/>
      <c r="F867" s="330"/>
    </row>
    <row r="868" spans="1:6" ht="30" customHeight="1" x14ac:dyDescent="0.55000000000000004">
      <c r="A868" s="527"/>
      <c r="B868" s="214" t="s">
        <v>1219</v>
      </c>
      <c r="C868" s="279"/>
      <c r="D868" s="230" t="s">
        <v>287</v>
      </c>
      <c r="E868" s="230" t="s">
        <v>287</v>
      </c>
      <c r="F868" s="230" t="s">
        <v>287</v>
      </c>
    </row>
    <row r="869" spans="1:6" ht="30" customHeight="1" x14ac:dyDescent="0.85">
      <c r="A869" s="527"/>
      <c r="B869" s="214" t="s">
        <v>1208</v>
      </c>
      <c r="C869" s="279"/>
      <c r="D869" s="330"/>
      <c r="E869" s="330"/>
      <c r="F869" s="330"/>
    </row>
    <row r="870" spans="1:6" ht="30" customHeight="1" x14ac:dyDescent="0.85">
      <c r="A870" s="527"/>
      <c r="B870" s="214" t="s">
        <v>1209</v>
      </c>
      <c r="C870" s="279"/>
      <c r="D870" s="330"/>
      <c r="E870" s="330"/>
      <c r="F870" s="330"/>
    </row>
    <row r="871" spans="1:6" ht="30" customHeight="1" x14ac:dyDescent="0.85">
      <c r="A871" s="527"/>
      <c r="B871" s="214" t="s">
        <v>1220</v>
      </c>
      <c r="C871" s="279"/>
      <c r="D871" s="330"/>
      <c r="E871" s="330"/>
      <c r="F871" s="330"/>
    </row>
    <row r="872" spans="1:6" ht="30" customHeight="1" x14ac:dyDescent="0.85">
      <c r="A872" s="527"/>
      <c r="B872" s="214" t="s">
        <v>1221</v>
      </c>
      <c r="C872" s="279"/>
      <c r="D872" s="330"/>
      <c r="E872" s="330"/>
      <c r="F872" s="330"/>
    </row>
    <row r="873" spans="1:6" ht="30" customHeight="1" x14ac:dyDescent="0.85">
      <c r="A873" s="527"/>
      <c r="B873" s="214" t="s">
        <v>1222</v>
      </c>
      <c r="C873" s="279"/>
      <c r="D873" s="330"/>
      <c r="E873" s="330"/>
      <c r="F873" s="330"/>
    </row>
    <row r="874" spans="1:6" ht="30" customHeight="1" x14ac:dyDescent="0.85">
      <c r="A874" s="527"/>
      <c r="B874" s="214" t="s">
        <v>1223</v>
      </c>
      <c r="C874" s="279"/>
      <c r="D874" s="330"/>
      <c r="E874" s="330"/>
      <c r="F874" s="330"/>
    </row>
    <row r="875" spans="1:6" ht="30" customHeight="1" x14ac:dyDescent="0.85">
      <c r="A875" s="527"/>
      <c r="B875" s="214" t="s">
        <v>1224</v>
      </c>
      <c r="C875" s="279"/>
      <c r="D875" s="330"/>
      <c r="E875" s="330"/>
      <c r="F875" s="330"/>
    </row>
    <row r="876" spans="1:6" ht="30" customHeight="1" x14ac:dyDescent="0.85">
      <c r="A876" s="527"/>
      <c r="B876" s="214" t="s">
        <v>1225</v>
      </c>
      <c r="C876" s="279"/>
      <c r="D876" s="330"/>
      <c r="E876" s="330"/>
      <c r="F876" s="330"/>
    </row>
    <row r="877" spans="1:6" ht="30" customHeight="1" x14ac:dyDescent="0.85">
      <c r="A877" s="527"/>
      <c r="B877" s="214" t="s">
        <v>1226</v>
      </c>
      <c r="C877" s="279"/>
      <c r="D877" s="330"/>
      <c r="E877" s="330"/>
      <c r="F877" s="330"/>
    </row>
    <row r="878" spans="1:6" ht="30" customHeight="1" thickBot="1" x14ac:dyDescent="0.9">
      <c r="A878" s="528"/>
      <c r="B878" s="236" t="s">
        <v>1227</v>
      </c>
      <c r="C878" s="280"/>
      <c r="D878" s="275"/>
      <c r="E878" s="275"/>
      <c r="F878" s="275"/>
    </row>
    <row r="879" spans="1:6" ht="30" customHeight="1" thickBot="1" x14ac:dyDescent="0.6">
      <c r="A879" s="281"/>
    </row>
    <row r="880" spans="1:6" s="337" customFormat="1" ht="88" customHeight="1" thickBot="1" x14ac:dyDescent="0.6">
      <c r="A880" s="211" t="s">
        <v>277</v>
      </c>
      <c r="B880" s="212" t="s">
        <v>278</v>
      </c>
      <c r="C880" s="212" t="s">
        <v>279</v>
      </c>
      <c r="D880" s="213" t="s">
        <v>280</v>
      </c>
      <c r="E880" s="213" t="s">
        <v>281</v>
      </c>
      <c r="F880" s="213" t="s">
        <v>282</v>
      </c>
    </row>
    <row r="881" spans="1:6" ht="30" customHeight="1" x14ac:dyDescent="0.55000000000000004">
      <c r="A881" s="526" t="s">
        <v>1228</v>
      </c>
      <c r="B881" s="214" t="s">
        <v>1229</v>
      </c>
      <c r="C881" s="529" t="s">
        <v>1230</v>
      </c>
      <c r="D881" s="523" t="s">
        <v>287</v>
      </c>
      <c r="E881" s="523" t="s">
        <v>287</v>
      </c>
      <c r="F881" s="523" t="s">
        <v>287</v>
      </c>
    </row>
    <row r="882" spans="1:6" ht="30" customHeight="1" x14ac:dyDescent="0.55000000000000004">
      <c r="A882" s="527"/>
      <c r="B882" s="214" t="s">
        <v>1231</v>
      </c>
      <c r="C882" s="530"/>
      <c r="D882" s="524"/>
      <c r="E882" s="524"/>
      <c r="F882" s="524"/>
    </row>
    <row r="883" spans="1:6" ht="30" customHeight="1" x14ac:dyDescent="0.55000000000000004">
      <c r="A883" s="527"/>
      <c r="B883" s="214" t="s">
        <v>1232</v>
      </c>
      <c r="C883" s="530"/>
      <c r="D883" s="524"/>
      <c r="E883" s="524"/>
      <c r="F883" s="524"/>
    </row>
    <row r="884" spans="1:6" ht="30" customHeight="1" x14ac:dyDescent="0.55000000000000004">
      <c r="A884" s="527"/>
      <c r="B884" s="214" t="s">
        <v>1233</v>
      </c>
      <c r="C884" s="530"/>
      <c r="D884" s="524"/>
      <c r="E884" s="524"/>
      <c r="F884" s="524"/>
    </row>
    <row r="885" spans="1:6" ht="30" customHeight="1" x14ac:dyDescent="0.55000000000000004">
      <c r="A885" s="527"/>
      <c r="B885" s="214" t="s">
        <v>1234</v>
      </c>
      <c r="C885" s="530"/>
      <c r="D885" s="524"/>
      <c r="E885" s="524"/>
      <c r="F885" s="524"/>
    </row>
    <row r="886" spans="1:6" ht="30" customHeight="1" x14ac:dyDescent="0.55000000000000004">
      <c r="A886" s="527"/>
      <c r="B886" s="214" t="s">
        <v>939</v>
      </c>
      <c r="C886" s="530"/>
      <c r="D886" s="524"/>
      <c r="E886" s="524"/>
      <c r="F886" s="524"/>
    </row>
    <row r="887" spans="1:6" ht="30" customHeight="1" x14ac:dyDescent="0.55000000000000004">
      <c r="A887" s="527"/>
      <c r="B887" s="214" t="s">
        <v>1235</v>
      </c>
      <c r="C887" s="530"/>
      <c r="D887" s="524"/>
      <c r="E887" s="524"/>
      <c r="F887" s="524"/>
    </row>
    <row r="888" spans="1:6" ht="30" customHeight="1" x14ac:dyDescent="0.55000000000000004">
      <c r="A888" s="527"/>
      <c r="B888" s="214" t="s">
        <v>1236</v>
      </c>
      <c r="C888" s="530"/>
      <c r="D888" s="524"/>
      <c r="E888" s="524"/>
      <c r="F888" s="524"/>
    </row>
    <row r="889" spans="1:6" ht="30" customHeight="1" x14ac:dyDescent="0.55000000000000004">
      <c r="A889" s="527"/>
      <c r="B889" s="214" t="s">
        <v>1237</v>
      </c>
      <c r="C889" s="530"/>
      <c r="D889" s="524"/>
      <c r="E889" s="524"/>
      <c r="F889" s="524"/>
    </row>
    <row r="890" spans="1:6" ht="30" customHeight="1" x14ac:dyDescent="0.55000000000000004">
      <c r="A890" s="527"/>
      <c r="B890" s="214" t="s">
        <v>1238</v>
      </c>
      <c r="C890" s="530"/>
      <c r="D890" s="524"/>
      <c r="E890" s="524"/>
      <c r="F890" s="524"/>
    </row>
    <row r="891" spans="1:6" ht="30" customHeight="1" x14ac:dyDescent="0.55000000000000004">
      <c r="A891" s="527"/>
      <c r="B891" s="214" t="s">
        <v>1239</v>
      </c>
      <c r="C891" s="530"/>
      <c r="D891" s="524"/>
      <c r="E891" s="524"/>
      <c r="F891" s="524"/>
    </row>
    <row r="892" spans="1:6" ht="30" customHeight="1" x14ac:dyDescent="0.55000000000000004">
      <c r="A892" s="527"/>
      <c r="B892" s="214" t="s">
        <v>1240</v>
      </c>
      <c r="C892" s="530"/>
      <c r="D892" s="524"/>
      <c r="E892" s="524"/>
      <c r="F892" s="524"/>
    </row>
    <row r="893" spans="1:6" ht="30" customHeight="1" x14ac:dyDescent="0.55000000000000004">
      <c r="A893" s="527"/>
      <c r="B893" s="214" t="s">
        <v>1241</v>
      </c>
      <c r="C893" s="530"/>
      <c r="D893" s="524"/>
      <c r="E893" s="524"/>
      <c r="F893" s="524"/>
    </row>
    <row r="894" spans="1:6" ht="30" customHeight="1" x14ac:dyDescent="0.55000000000000004">
      <c r="A894" s="527"/>
      <c r="B894" s="214" t="s">
        <v>1242</v>
      </c>
      <c r="C894" s="530"/>
      <c r="D894" s="524"/>
      <c r="E894" s="524"/>
      <c r="F894" s="524"/>
    </row>
    <row r="895" spans="1:6" ht="30" customHeight="1" thickBot="1" x14ac:dyDescent="0.6">
      <c r="A895" s="527"/>
      <c r="B895" s="236" t="s">
        <v>1243</v>
      </c>
      <c r="C895" s="530"/>
      <c r="D895" s="525"/>
      <c r="E895" s="525"/>
      <c r="F895" s="525"/>
    </row>
    <row r="896" spans="1:6" ht="30" customHeight="1" x14ac:dyDescent="0.55000000000000004">
      <c r="A896" s="527"/>
      <c r="B896" s="214" t="s">
        <v>1244</v>
      </c>
      <c r="C896" s="530"/>
      <c r="D896" s="523" t="s">
        <v>287</v>
      </c>
      <c r="E896" s="523" t="s">
        <v>287</v>
      </c>
      <c r="F896" s="523" t="s">
        <v>287</v>
      </c>
    </row>
    <row r="897" spans="1:6" ht="30" customHeight="1" x14ac:dyDescent="0.55000000000000004">
      <c r="A897" s="527"/>
      <c r="B897" s="214" t="s">
        <v>1245</v>
      </c>
      <c r="C897" s="530"/>
      <c r="D897" s="524"/>
      <c r="E897" s="524"/>
      <c r="F897" s="524"/>
    </row>
    <row r="898" spans="1:6" ht="30" customHeight="1" x14ac:dyDescent="0.55000000000000004">
      <c r="A898" s="527"/>
      <c r="B898" s="214" t="s">
        <v>1246</v>
      </c>
      <c r="C898" s="530"/>
      <c r="D898" s="524"/>
      <c r="E898" s="524"/>
      <c r="F898" s="524"/>
    </row>
    <row r="899" spans="1:6" ht="30" customHeight="1" x14ac:dyDescent="0.55000000000000004">
      <c r="A899" s="527"/>
      <c r="B899" s="214" t="s">
        <v>1247</v>
      </c>
      <c r="C899" s="530"/>
      <c r="D899" s="524"/>
      <c r="E899" s="524"/>
      <c r="F899" s="524"/>
    </row>
    <row r="900" spans="1:6" ht="30" customHeight="1" x14ac:dyDescent="0.55000000000000004">
      <c r="A900" s="527"/>
      <c r="B900" s="214" t="s">
        <v>1248</v>
      </c>
      <c r="C900" s="530"/>
      <c r="D900" s="524"/>
      <c r="E900" s="524"/>
      <c r="F900" s="524"/>
    </row>
    <row r="901" spans="1:6" ht="30" customHeight="1" x14ac:dyDescent="0.55000000000000004">
      <c r="A901" s="527"/>
      <c r="B901" s="214" t="s">
        <v>939</v>
      </c>
      <c r="C901" s="530"/>
      <c r="D901" s="524"/>
      <c r="E901" s="524"/>
      <c r="F901" s="524"/>
    </row>
    <row r="902" spans="1:6" ht="30" customHeight="1" x14ac:dyDescent="0.55000000000000004">
      <c r="A902" s="527"/>
      <c r="B902" s="214" t="s">
        <v>1249</v>
      </c>
      <c r="C902" s="530"/>
      <c r="D902" s="524"/>
      <c r="E902" s="524"/>
      <c r="F902" s="524"/>
    </row>
    <row r="903" spans="1:6" ht="30" customHeight="1" x14ac:dyDescent="0.55000000000000004">
      <c r="A903" s="527"/>
      <c r="B903" s="214" t="s">
        <v>1250</v>
      </c>
      <c r="C903" s="530"/>
      <c r="D903" s="524"/>
      <c r="E903" s="524"/>
      <c r="F903" s="524"/>
    </row>
    <row r="904" spans="1:6" ht="30" customHeight="1" x14ac:dyDescent="0.55000000000000004">
      <c r="A904" s="527"/>
      <c r="B904" s="214" t="s">
        <v>1251</v>
      </c>
      <c r="C904" s="530"/>
      <c r="D904" s="524"/>
      <c r="E904" s="524"/>
      <c r="F904" s="524"/>
    </row>
    <row r="905" spans="1:6" ht="30" customHeight="1" x14ac:dyDescent="0.55000000000000004">
      <c r="A905" s="527"/>
      <c r="B905" s="214" t="s">
        <v>1252</v>
      </c>
      <c r="C905" s="530"/>
      <c r="D905" s="524"/>
      <c r="E905" s="524"/>
      <c r="F905" s="524"/>
    </row>
    <row r="906" spans="1:6" ht="30" customHeight="1" x14ac:dyDescent="0.55000000000000004">
      <c r="A906" s="527"/>
      <c r="B906" s="214" t="s">
        <v>1253</v>
      </c>
      <c r="C906" s="530"/>
      <c r="D906" s="524"/>
      <c r="E906" s="524"/>
      <c r="F906" s="524"/>
    </row>
    <row r="907" spans="1:6" ht="30" customHeight="1" x14ac:dyDescent="0.55000000000000004">
      <c r="A907" s="527"/>
      <c r="B907" s="214" t="s">
        <v>1254</v>
      </c>
      <c r="C907" s="530"/>
      <c r="D907" s="524"/>
      <c r="E907" s="524"/>
      <c r="F907" s="524"/>
    </row>
    <row r="908" spans="1:6" ht="30" customHeight="1" x14ac:dyDescent="0.55000000000000004">
      <c r="A908" s="527"/>
      <c r="B908" s="214" t="s">
        <v>1255</v>
      </c>
      <c r="C908" s="530"/>
      <c r="D908" s="524"/>
      <c r="E908" s="524"/>
      <c r="F908" s="524"/>
    </row>
    <row r="909" spans="1:6" ht="30" customHeight="1" x14ac:dyDescent="0.55000000000000004">
      <c r="A909" s="527"/>
      <c r="B909" s="214" t="s">
        <v>1256</v>
      </c>
      <c r="C909" s="530"/>
      <c r="D909" s="524"/>
      <c r="E909" s="524"/>
      <c r="F909" s="524"/>
    </row>
    <row r="910" spans="1:6" ht="30" customHeight="1" x14ac:dyDescent="0.55000000000000004">
      <c r="A910" s="527"/>
      <c r="B910" s="214" t="s">
        <v>1241</v>
      </c>
      <c r="C910" s="530"/>
      <c r="D910" s="524"/>
      <c r="E910" s="524"/>
      <c r="F910" s="524"/>
    </row>
    <row r="911" spans="1:6" ht="30" customHeight="1" x14ac:dyDescent="0.55000000000000004">
      <c r="A911" s="527"/>
      <c r="B911" s="214" t="s">
        <v>1257</v>
      </c>
      <c r="C911" s="530"/>
      <c r="D911" s="524"/>
      <c r="E911" s="524"/>
      <c r="F911" s="524"/>
    </row>
    <row r="912" spans="1:6" ht="30" customHeight="1" x14ac:dyDescent="0.55000000000000004">
      <c r="A912" s="527"/>
      <c r="B912" s="214" t="s">
        <v>1258</v>
      </c>
      <c r="C912" s="530"/>
      <c r="D912" s="524"/>
      <c r="E912" s="524"/>
      <c r="F912" s="524"/>
    </row>
    <row r="913" spans="1:6" ht="30" customHeight="1" x14ac:dyDescent="0.55000000000000004">
      <c r="A913" s="527"/>
      <c r="B913" s="214" t="s">
        <v>1259</v>
      </c>
      <c r="C913" s="530"/>
      <c r="D913" s="524"/>
      <c r="E913" s="524"/>
      <c r="F913" s="524"/>
    </row>
    <row r="914" spans="1:6" ht="30" customHeight="1" x14ac:dyDescent="0.55000000000000004">
      <c r="A914" s="527"/>
      <c r="B914" s="214" t="s">
        <v>1260</v>
      </c>
      <c r="C914" s="530"/>
      <c r="D914" s="524"/>
      <c r="E914" s="524"/>
      <c r="F914" s="524"/>
    </row>
    <row r="915" spans="1:6" ht="30" customHeight="1" x14ac:dyDescent="0.55000000000000004">
      <c r="A915" s="527"/>
      <c r="B915" s="214" t="s">
        <v>1261</v>
      </c>
      <c r="C915" s="530"/>
      <c r="D915" s="524"/>
      <c r="E915" s="524"/>
      <c r="F915" s="524"/>
    </row>
    <row r="916" spans="1:6" ht="30" customHeight="1" x14ac:dyDescent="0.55000000000000004">
      <c r="A916" s="527"/>
      <c r="B916" s="214" t="s">
        <v>1243</v>
      </c>
      <c r="C916" s="530"/>
      <c r="D916" s="524"/>
      <c r="E916" s="524"/>
      <c r="F916" s="524"/>
    </row>
    <row r="917" spans="1:6" ht="30" customHeight="1" x14ac:dyDescent="0.55000000000000004">
      <c r="A917" s="527"/>
      <c r="B917" s="214" t="s">
        <v>1262</v>
      </c>
      <c r="C917" s="530"/>
      <c r="D917" s="524"/>
      <c r="E917" s="524"/>
      <c r="F917" s="524"/>
    </row>
    <row r="918" spans="1:6" ht="30" customHeight="1" x14ac:dyDescent="0.55000000000000004">
      <c r="A918" s="527"/>
      <c r="B918" s="214" t="s">
        <v>1260</v>
      </c>
      <c r="C918" s="530"/>
      <c r="D918" s="524"/>
      <c r="E918" s="524"/>
      <c r="F918" s="524"/>
    </row>
    <row r="919" spans="1:6" ht="30" customHeight="1" x14ac:dyDescent="0.55000000000000004">
      <c r="A919" s="527"/>
      <c r="B919" s="214" t="s">
        <v>1263</v>
      </c>
      <c r="C919" s="530"/>
      <c r="D919" s="524"/>
      <c r="E919" s="524"/>
      <c r="F919" s="524"/>
    </row>
    <row r="920" spans="1:6" ht="30" customHeight="1" x14ac:dyDescent="0.55000000000000004">
      <c r="A920" s="527"/>
      <c r="B920" s="214" t="s">
        <v>1264</v>
      </c>
      <c r="C920" s="530"/>
      <c r="D920" s="524"/>
      <c r="E920" s="524"/>
      <c r="F920" s="524"/>
    </row>
    <row r="921" spans="1:6" ht="30" customHeight="1" x14ac:dyDescent="0.55000000000000004">
      <c r="A921" s="527"/>
      <c r="B921" s="214" t="s">
        <v>1265</v>
      </c>
      <c r="C921" s="530"/>
      <c r="D921" s="524"/>
      <c r="E921" s="524"/>
      <c r="F921" s="524"/>
    </row>
    <row r="922" spans="1:6" ht="30" customHeight="1" x14ac:dyDescent="0.55000000000000004">
      <c r="A922" s="527"/>
      <c r="B922" s="214" t="s">
        <v>1266</v>
      </c>
      <c r="C922" s="530"/>
      <c r="D922" s="524"/>
      <c r="E922" s="524"/>
      <c r="F922" s="524"/>
    </row>
    <row r="923" spans="1:6" ht="30" customHeight="1" x14ac:dyDescent="0.55000000000000004">
      <c r="A923" s="527"/>
      <c r="B923" s="214" t="s">
        <v>1267</v>
      </c>
      <c r="C923" s="530"/>
      <c r="D923" s="524"/>
      <c r="E923" s="524"/>
      <c r="F923" s="524"/>
    </row>
    <row r="924" spans="1:6" ht="30" customHeight="1" x14ac:dyDescent="0.55000000000000004">
      <c r="A924" s="527"/>
      <c r="B924" s="214" t="s">
        <v>1266</v>
      </c>
      <c r="C924" s="530"/>
      <c r="D924" s="524"/>
      <c r="E924" s="524"/>
      <c r="F924" s="524"/>
    </row>
    <row r="925" spans="1:6" ht="30" customHeight="1" x14ac:dyDescent="0.55000000000000004">
      <c r="A925" s="527"/>
      <c r="B925" s="214" t="s">
        <v>1268</v>
      </c>
      <c r="C925" s="530"/>
      <c r="D925" s="524"/>
      <c r="E925" s="524"/>
      <c r="F925" s="524"/>
    </row>
    <row r="926" spans="1:6" ht="30" customHeight="1" x14ac:dyDescent="0.55000000000000004">
      <c r="A926" s="527"/>
      <c r="B926" s="214" t="s">
        <v>1269</v>
      </c>
      <c r="C926" s="530"/>
      <c r="D926" s="524"/>
      <c r="E926" s="524"/>
      <c r="F926" s="524"/>
    </row>
    <row r="927" spans="1:6" ht="30" customHeight="1" x14ac:dyDescent="0.55000000000000004">
      <c r="A927" s="527"/>
      <c r="B927" s="214" t="s">
        <v>1270</v>
      </c>
      <c r="C927" s="530"/>
      <c r="D927" s="524"/>
      <c r="E927" s="524"/>
      <c r="F927" s="524"/>
    </row>
    <row r="928" spans="1:6" ht="30" customHeight="1" x14ac:dyDescent="0.55000000000000004">
      <c r="A928" s="527"/>
      <c r="B928" s="214" t="s">
        <v>1269</v>
      </c>
      <c r="C928" s="530"/>
      <c r="D928" s="524"/>
      <c r="E928" s="524"/>
      <c r="F928" s="524"/>
    </row>
    <row r="929" spans="1:6" ht="30" customHeight="1" x14ac:dyDescent="0.55000000000000004">
      <c r="A929" s="527"/>
      <c r="B929" s="214" t="s">
        <v>1271</v>
      </c>
      <c r="C929" s="530"/>
      <c r="D929" s="524"/>
      <c r="E929" s="524"/>
      <c r="F929" s="524"/>
    </row>
    <row r="930" spans="1:6" ht="30" customHeight="1" thickBot="1" x14ac:dyDescent="0.6">
      <c r="A930" s="527"/>
      <c r="B930" s="236" t="s">
        <v>1272</v>
      </c>
      <c r="C930" s="531"/>
      <c r="D930" s="525"/>
      <c r="E930" s="525"/>
      <c r="F930" s="525"/>
    </row>
    <row r="931" spans="1:6" ht="30" customHeight="1" x14ac:dyDescent="0.55000000000000004">
      <c r="A931" s="527"/>
      <c r="B931" s="214" t="s">
        <v>1273</v>
      </c>
      <c r="C931" s="529" t="s">
        <v>1274</v>
      </c>
      <c r="D931" s="523" t="s">
        <v>287</v>
      </c>
      <c r="E931" s="523" t="s">
        <v>287</v>
      </c>
      <c r="F931" s="523" t="s">
        <v>287</v>
      </c>
    </row>
    <row r="932" spans="1:6" ht="30" customHeight="1" x14ac:dyDescent="0.55000000000000004">
      <c r="A932" s="527"/>
      <c r="B932" s="214" t="s">
        <v>1275</v>
      </c>
      <c r="C932" s="530"/>
      <c r="D932" s="524"/>
      <c r="E932" s="524"/>
      <c r="F932" s="524"/>
    </row>
    <row r="933" spans="1:6" ht="30" customHeight="1" x14ac:dyDescent="0.55000000000000004">
      <c r="A933" s="527"/>
      <c r="B933" s="214" t="s">
        <v>1276</v>
      </c>
      <c r="C933" s="530"/>
      <c r="D933" s="524"/>
      <c r="E933" s="524"/>
      <c r="F933" s="524"/>
    </row>
    <row r="934" spans="1:6" ht="30" customHeight="1" thickBot="1" x14ac:dyDescent="0.6">
      <c r="A934" s="528"/>
      <c r="B934" s="236" t="s">
        <v>1277</v>
      </c>
      <c r="C934" s="531"/>
      <c r="D934" s="525"/>
      <c r="E934" s="525"/>
      <c r="F934" s="525"/>
    </row>
    <row r="935" spans="1:6" ht="35" x14ac:dyDescent="0.55000000000000004">
      <c r="A935" s="340"/>
    </row>
  </sheetData>
  <mergeCells count="492">
    <mergeCell ref="A1:F1"/>
    <mergeCell ref="A3:A8"/>
    <mergeCell ref="D3:D8"/>
    <mergeCell ref="E3:E8"/>
    <mergeCell ref="F3:F8"/>
    <mergeCell ref="C4:C5"/>
    <mergeCell ref="F41:F43"/>
    <mergeCell ref="C44:C45"/>
    <mergeCell ref="D44:D46"/>
    <mergeCell ref="E44:E46"/>
    <mergeCell ref="F44:F46"/>
    <mergeCell ref="D47:D52"/>
    <mergeCell ref="E47:E52"/>
    <mergeCell ref="F47:F52"/>
    <mergeCell ref="A9:A52"/>
    <mergeCell ref="C9:C10"/>
    <mergeCell ref="D9:D12"/>
    <mergeCell ref="E9:E12"/>
    <mergeCell ref="F9:F12"/>
    <mergeCell ref="C11:C12"/>
    <mergeCell ref="C14:C15"/>
    <mergeCell ref="C41:C43"/>
    <mergeCell ref="D41:D43"/>
    <mergeCell ref="E41:E43"/>
    <mergeCell ref="F90:F91"/>
    <mergeCell ref="D92:D93"/>
    <mergeCell ref="E92:E93"/>
    <mergeCell ref="F92:F93"/>
    <mergeCell ref="B94:B95"/>
    <mergeCell ref="D94:D95"/>
    <mergeCell ref="E94:E95"/>
    <mergeCell ref="F94:F95"/>
    <mergeCell ref="A57:A95"/>
    <mergeCell ref="C57:C58"/>
    <mergeCell ref="D57:D59"/>
    <mergeCell ref="E57:E59"/>
    <mergeCell ref="F57:F59"/>
    <mergeCell ref="D88:D89"/>
    <mergeCell ref="E88:E89"/>
    <mergeCell ref="F88:F89"/>
    <mergeCell ref="D90:D91"/>
    <mergeCell ref="E90:E91"/>
    <mergeCell ref="C125:C127"/>
    <mergeCell ref="D125:D129"/>
    <mergeCell ref="E125:E129"/>
    <mergeCell ref="F125:F129"/>
    <mergeCell ref="D130:D134"/>
    <mergeCell ref="E130:E134"/>
    <mergeCell ref="F130:F134"/>
    <mergeCell ref="E108:E120"/>
    <mergeCell ref="F108:F120"/>
    <mergeCell ref="C111:C112"/>
    <mergeCell ref="C121:C124"/>
    <mergeCell ref="D121:D124"/>
    <mergeCell ref="E121:E124"/>
    <mergeCell ref="F121:F124"/>
    <mergeCell ref="C108:C109"/>
    <mergeCell ref="D108:D120"/>
    <mergeCell ref="C147:C148"/>
    <mergeCell ref="D147:D151"/>
    <mergeCell ref="E147:E151"/>
    <mergeCell ref="F147:F151"/>
    <mergeCell ref="D152:D154"/>
    <mergeCell ref="E152:E154"/>
    <mergeCell ref="F152:F154"/>
    <mergeCell ref="D135:D140"/>
    <mergeCell ref="E135:E140"/>
    <mergeCell ref="F135:F140"/>
    <mergeCell ref="D141:D146"/>
    <mergeCell ref="E141:E146"/>
    <mergeCell ref="F141:F146"/>
    <mergeCell ref="D155:D156"/>
    <mergeCell ref="E155:E156"/>
    <mergeCell ref="F155:F156"/>
    <mergeCell ref="A159:A218"/>
    <mergeCell ref="C159:C160"/>
    <mergeCell ref="D159:D164"/>
    <mergeCell ref="E159:E164"/>
    <mergeCell ref="F159:F164"/>
    <mergeCell ref="D165:D169"/>
    <mergeCell ref="E165:E169"/>
    <mergeCell ref="A100:A156"/>
    <mergeCell ref="C100:C102"/>
    <mergeCell ref="D100:D104"/>
    <mergeCell ref="E100:E104"/>
    <mergeCell ref="F100:F104"/>
    <mergeCell ref="D105:D107"/>
    <mergeCell ref="E105:E107"/>
    <mergeCell ref="F105:F107"/>
    <mergeCell ref="D177:D192"/>
    <mergeCell ref="E177:E192"/>
    <mergeCell ref="F177:F192"/>
    <mergeCell ref="C193:C195"/>
    <mergeCell ref="D193:D195"/>
    <mergeCell ref="E193:E195"/>
    <mergeCell ref="F193:F195"/>
    <mergeCell ref="F165:F169"/>
    <mergeCell ref="C170:C171"/>
    <mergeCell ref="D170:D176"/>
    <mergeCell ref="E170:E176"/>
    <mergeCell ref="F170:F176"/>
    <mergeCell ref="C173:C175"/>
    <mergeCell ref="D206:D208"/>
    <mergeCell ref="E206:E208"/>
    <mergeCell ref="F206:F208"/>
    <mergeCell ref="C209:C211"/>
    <mergeCell ref="D209:D213"/>
    <mergeCell ref="E209:E213"/>
    <mergeCell ref="F209:F213"/>
    <mergeCell ref="C196:C201"/>
    <mergeCell ref="D196:D201"/>
    <mergeCell ref="E196:E201"/>
    <mergeCell ref="F196:F201"/>
    <mergeCell ref="C202:C204"/>
    <mergeCell ref="D202:D205"/>
    <mergeCell ref="E202:E205"/>
    <mergeCell ref="F202:F205"/>
    <mergeCell ref="D214:D218"/>
    <mergeCell ref="E214:E218"/>
    <mergeCell ref="F214:F218"/>
    <mergeCell ref="A221:A266"/>
    <mergeCell ref="C221:C225"/>
    <mergeCell ref="D221:D225"/>
    <mergeCell ref="E221:E225"/>
    <mergeCell ref="F221:F225"/>
    <mergeCell ref="C226:C228"/>
    <mergeCell ref="D226:D228"/>
    <mergeCell ref="C240:C241"/>
    <mergeCell ref="D240:D244"/>
    <mergeCell ref="E240:E244"/>
    <mergeCell ref="F240:F244"/>
    <mergeCell ref="E226:E228"/>
    <mergeCell ref="F226:F228"/>
    <mergeCell ref="C229:C231"/>
    <mergeCell ref="D229:D235"/>
    <mergeCell ref="E229:E235"/>
    <mergeCell ref="F229:F235"/>
    <mergeCell ref="D245:D256"/>
    <mergeCell ref="E245:E256"/>
    <mergeCell ref="F245:F256"/>
    <mergeCell ref="D257:D262"/>
    <mergeCell ref="E257:E262"/>
    <mergeCell ref="F257:F262"/>
    <mergeCell ref="D236:D239"/>
    <mergeCell ref="E236:E239"/>
    <mergeCell ref="F236:F239"/>
    <mergeCell ref="D263:D266"/>
    <mergeCell ref="E263:E266"/>
    <mergeCell ref="F263:F266"/>
    <mergeCell ref="A274:A332"/>
    <mergeCell ref="D274:D281"/>
    <mergeCell ref="E274:E281"/>
    <mergeCell ref="F274:F281"/>
    <mergeCell ref="C282:C286"/>
    <mergeCell ref="D282:D286"/>
    <mergeCell ref="E282:E286"/>
    <mergeCell ref="D295:D296"/>
    <mergeCell ref="E295:E296"/>
    <mergeCell ref="F295:F296"/>
    <mergeCell ref="D297:D301"/>
    <mergeCell ref="E297:E301"/>
    <mergeCell ref="F297:F301"/>
    <mergeCell ref="F282:F286"/>
    <mergeCell ref="C287:C289"/>
    <mergeCell ref="D287:D290"/>
    <mergeCell ref="E287:E290"/>
    <mergeCell ref="F287:F290"/>
    <mergeCell ref="D291:D294"/>
    <mergeCell ref="E291:E294"/>
    <mergeCell ref="F291:F294"/>
    <mergeCell ref="D312:D313"/>
    <mergeCell ref="E312:E313"/>
    <mergeCell ref="F312:F313"/>
    <mergeCell ref="D314:D315"/>
    <mergeCell ref="E314:E315"/>
    <mergeCell ref="F314:F315"/>
    <mergeCell ref="D302:D304"/>
    <mergeCell ref="E302:E304"/>
    <mergeCell ref="F302:F304"/>
    <mergeCell ref="D305:D307"/>
    <mergeCell ref="E305:E307"/>
    <mergeCell ref="F305:F307"/>
    <mergeCell ref="D327:D329"/>
    <mergeCell ref="E327:E329"/>
    <mergeCell ref="F327:F329"/>
    <mergeCell ref="D330:D332"/>
    <mergeCell ref="E330:E332"/>
    <mergeCell ref="F330:F332"/>
    <mergeCell ref="C316:C318"/>
    <mergeCell ref="D316:D324"/>
    <mergeCell ref="E316:E324"/>
    <mergeCell ref="F316:F324"/>
    <mergeCell ref="C320:C322"/>
    <mergeCell ref="D325:D326"/>
    <mergeCell ref="E325:E326"/>
    <mergeCell ref="F325:F326"/>
    <mergeCell ref="A335:A390"/>
    <mergeCell ref="D335:D336"/>
    <mergeCell ref="E335:E336"/>
    <mergeCell ref="F335:F336"/>
    <mergeCell ref="D337:D339"/>
    <mergeCell ref="E337:E339"/>
    <mergeCell ref="F337:F339"/>
    <mergeCell ref="D340:D343"/>
    <mergeCell ref="E340:E343"/>
    <mergeCell ref="F340:F343"/>
    <mergeCell ref="D354:D355"/>
    <mergeCell ref="E354:E355"/>
    <mergeCell ref="F354:F355"/>
    <mergeCell ref="D356:D358"/>
    <mergeCell ref="E356:E358"/>
    <mergeCell ref="F356:F358"/>
    <mergeCell ref="C344:C358"/>
    <mergeCell ref="D344:D346"/>
    <mergeCell ref="E344:E346"/>
    <mergeCell ref="F344:F346"/>
    <mergeCell ref="D347:D350"/>
    <mergeCell ref="E347:E350"/>
    <mergeCell ref="F347:F350"/>
    <mergeCell ref="D351:D353"/>
    <mergeCell ref="E351:E353"/>
    <mergeCell ref="F351:F353"/>
    <mergeCell ref="C367:C368"/>
    <mergeCell ref="D367:D369"/>
    <mergeCell ref="E367:E369"/>
    <mergeCell ref="F367:F369"/>
    <mergeCell ref="C370:C371"/>
    <mergeCell ref="D370:D373"/>
    <mergeCell ref="E370:E373"/>
    <mergeCell ref="F370:F373"/>
    <mergeCell ref="C359:C360"/>
    <mergeCell ref="D359:D362"/>
    <mergeCell ref="E359:E362"/>
    <mergeCell ref="F359:F362"/>
    <mergeCell ref="C363:C364"/>
    <mergeCell ref="D363:D366"/>
    <mergeCell ref="E363:E366"/>
    <mergeCell ref="F363:F366"/>
    <mergeCell ref="C380:C385"/>
    <mergeCell ref="D380:D385"/>
    <mergeCell ref="E380:E385"/>
    <mergeCell ref="F380:F385"/>
    <mergeCell ref="C386:C387"/>
    <mergeCell ref="D386:D390"/>
    <mergeCell ref="E386:E390"/>
    <mergeCell ref="F386:F390"/>
    <mergeCell ref="C374:C375"/>
    <mergeCell ref="D374:D377"/>
    <mergeCell ref="E374:E377"/>
    <mergeCell ref="F374:F377"/>
    <mergeCell ref="D378:D379"/>
    <mergeCell ref="E378:E379"/>
    <mergeCell ref="F378:F379"/>
    <mergeCell ref="C419:C420"/>
    <mergeCell ref="D419:D422"/>
    <mergeCell ref="E419:E422"/>
    <mergeCell ref="F419:F422"/>
    <mergeCell ref="D423:D431"/>
    <mergeCell ref="E423:E431"/>
    <mergeCell ref="F423:F431"/>
    <mergeCell ref="C403:C404"/>
    <mergeCell ref="C411:C412"/>
    <mergeCell ref="D411:D414"/>
    <mergeCell ref="E411:E414"/>
    <mergeCell ref="F411:F414"/>
    <mergeCell ref="D415:D418"/>
    <mergeCell ref="E415:E418"/>
    <mergeCell ref="F415:F418"/>
    <mergeCell ref="D399:D410"/>
    <mergeCell ref="E399:E410"/>
    <mergeCell ref="F399:F410"/>
    <mergeCell ref="F447:F448"/>
    <mergeCell ref="C449:C451"/>
    <mergeCell ref="D449:D451"/>
    <mergeCell ref="E449:E451"/>
    <mergeCell ref="F449:F451"/>
    <mergeCell ref="D452:D454"/>
    <mergeCell ref="E452:E454"/>
    <mergeCell ref="F452:F454"/>
    <mergeCell ref="C432:C433"/>
    <mergeCell ref="D432:D438"/>
    <mergeCell ref="E432:E438"/>
    <mergeCell ref="F432:F438"/>
    <mergeCell ref="C439:C448"/>
    <mergeCell ref="D439:D446"/>
    <mergeCell ref="E439:E446"/>
    <mergeCell ref="F439:F446"/>
    <mergeCell ref="D447:D448"/>
    <mergeCell ref="E447:E448"/>
    <mergeCell ref="D455:D458"/>
    <mergeCell ref="E455:E458"/>
    <mergeCell ref="F455:F458"/>
    <mergeCell ref="A460:A523"/>
    <mergeCell ref="C460:C461"/>
    <mergeCell ref="D460:D463"/>
    <mergeCell ref="E460:E463"/>
    <mergeCell ref="F460:F463"/>
    <mergeCell ref="C464:C465"/>
    <mergeCell ref="D464:D467"/>
    <mergeCell ref="A393:A458"/>
    <mergeCell ref="C393:C394"/>
    <mergeCell ref="D393:D398"/>
    <mergeCell ref="E393:E398"/>
    <mergeCell ref="F393:F398"/>
    <mergeCell ref="C395:C396"/>
    <mergeCell ref="C398:C399"/>
    <mergeCell ref="D472:D473"/>
    <mergeCell ref="E472:E473"/>
    <mergeCell ref="F472:F473"/>
    <mergeCell ref="D474:D476"/>
    <mergeCell ref="E474:E476"/>
    <mergeCell ref="F474:F476"/>
    <mergeCell ref="E464:E467"/>
    <mergeCell ref="F464:F467"/>
    <mergeCell ref="C468:C470"/>
    <mergeCell ref="D468:D471"/>
    <mergeCell ref="E468:E471"/>
    <mergeCell ref="F468:F471"/>
    <mergeCell ref="C492:C493"/>
    <mergeCell ref="D492:D497"/>
    <mergeCell ref="E492:E497"/>
    <mergeCell ref="F492:F497"/>
    <mergeCell ref="D498:D500"/>
    <mergeCell ref="E498:E500"/>
    <mergeCell ref="F498:F500"/>
    <mergeCell ref="D477:D484"/>
    <mergeCell ref="E477:E484"/>
    <mergeCell ref="F477:F484"/>
    <mergeCell ref="D485:D491"/>
    <mergeCell ref="E485:E491"/>
    <mergeCell ref="F485:F491"/>
    <mergeCell ref="C513:C516"/>
    <mergeCell ref="D513:D516"/>
    <mergeCell ref="E513:E516"/>
    <mergeCell ref="F513:F516"/>
    <mergeCell ref="C517:C519"/>
    <mergeCell ref="D517:D523"/>
    <mergeCell ref="E517:E523"/>
    <mergeCell ref="F517:F523"/>
    <mergeCell ref="D501:D502"/>
    <mergeCell ref="E501:E502"/>
    <mergeCell ref="F501:F502"/>
    <mergeCell ref="C503:C504"/>
    <mergeCell ref="D503:D512"/>
    <mergeCell ref="E503:E512"/>
    <mergeCell ref="F503:F512"/>
    <mergeCell ref="A544:A551"/>
    <mergeCell ref="D544:D548"/>
    <mergeCell ref="E544:E548"/>
    <mergeCell ref="F544:F548"/>
    <mergeCell ref="D549:D551"/>
    <mergeCell ref="E549:E551"/>
    <mergeCell ref="F549:F551"/>
    <mergeCell ref="A526:A543"/>
    <mergeCell ref="C526:C527"/>
    <mergeCell ref="D526:D528"/>
    <mergeCell ref="E526:E528"/>
    <mergeCell ref="F526:F528"/>
    <mergeCell ref="D529:D543"/>
    <mergeCell ref="E529:E543"/>
    <mergeCell ref="F529:F543"/>
    <mergeCell ref="A584:A647"/>
    <mergeCell ref="C584:C585"/>
    <mergeCell ref="D584:D590"/>
    <mergeCell ref="E584:E590"/>
    <mergeCell ref="F584:F590"/>
    <mergeCell ref="C591:C592"/>
    <mergeCell ref="D591:D596"/>
    <mergeCell ref="C564:C575"/>
    <mergeCell ref="D564:D572"/>
    <mergeCell ref="E564:E572"/>
    <mergeCell ref="F564:F572"/>
    <mergeCell ref="D573:D575"/>
    <mergeCell ref="E573:E575"/>
    <mergeCell ref="F573:F575"/>
    <mergeCell ref="A552:A581"/>
    <mergeCell ref="D552:D558"/>
    <mergeCell ref="E552:E558"/>
    <mergeCell ref="F552:F558"/>
    <mergeCell ref="D559:D561"/>
    <mergeCell ref="E559:E561"/>
    <mergeCell ref="F559:F561"/>
    <mergeCell ref="D562:D563"/>
    <mergeCell ref="E562:E563"/>
    <mergeCell ref="F562:F563"/>
    <mergeCell ref="E591:E596"/>
    <mergeCell ref="F591:F596"/>
    <mergeCell ref="C597:C598"/>
    <mergeCell ref="D597:D601"/>
    <mergeCell ref="E597:E601"/>
    <mergeCell ref="F597:F601"/>
    <mergeCell ref="C600:C601"/>
    <mergeCell ref="D576:D581"/>
    <mergeCell ref="E576:E581"/>
    <mergeCell ref="F576:F581"/>
    <mergeCell ref="C602:C603"/>
    <mergeCell ref="D602:D634"/>
    <mergeCell ref="E602:E634"/>
    <mergeCell ref="F602:F634"/>
    <mergeCell ref="C605:C607"/>
    <mergeCell ref="C635:C647"/>
    <mergeCell ref="D635:D647"/>
    <mergeCell ref="E635:E647"/>
    <mergeCell ref="F635:F647"/>
    <mergeCell ref="C695:C696"/>
    <mergeCell ref="D695:D700"/>
    <mergeCell ref="E695:E700"/>
    <mergeCell ref="F695:F700"/>
    <mergeCell ref="C701:C702"/>
    <mergeCell ref="D701:D710"/>
    <mergeCell ref="E701:E710"/>
    <mergeCell ref="F701:F710"/>
    <mergeCell ref="A650:A710"/>
    <mergeCell ref="C650:C652"/>
    <mergeCell ref="D650:D653"/>
    <mergeCell ref="E650:E653"/>
    <mergeCell ref="F650:F653"/>
    <mergeCell ref="C654:C655"/>
    <mergeCell ref="C688:C689"/>
    <mergeCell ref="D689:D694"/>
    <mergeCell ref="E689:E694"/>
    <mergeCell ref="F689:F694"/>
    <mergeCell ref="D728:D731"/>
    <mergeCell ref="E728:E731"/>
    <mergeCell ref="F728:F731"/>
    <mergeCell ref="C732:C733"/>
    <mergeCell ref="D732:D741"/>
    <mergeCell ref="E732:E741"/>
    <mergeCell ref="F732:F741"/>
    <mergeCell ref="A713:A769"/>
    <mergeCell ref="C713:C718"/>
    <mergeCell ref="D713:D718"/>
    <mergeCell ref="E713:E718"/>
    <mergeCell ref="F713:F718"/>
    <mergeCell ref="C719:C720"/>
    <mergeCell ref="D719:D727"/>
    <mergeCell ref="E719:E727"/>
    <mergeCell ref="F719:F727"/>
    <mergeCell ref="C728:C731"/>
    <mergeCell ref="C755:C756"/>
    <mergeCell ref="D755:D759"/>
    <mergeCell ref="E755:E759"/>
    <mergeCell ref="F755:F759"/>
    <mergeCell ref="C760:C762"/>
    <mergeCell ref="D760:D763"/>
    <mergeCell ref="E760:E763"/>
    <mergeCell ref="F760:F763"/>
    <mergeCell ref="C742:C743"/>
    <mergeCell ref="D742:D750"/>
    <mergeCell ref="E742:E750"/>
    <mergeCell ref="F742:F750"/>
    <mergeCell ref="C751:C754"/>
    <mergeCell ref="D751:D754"/>
    <mergeCell ref="E751:E754"/>
    <mergeCell ref="F751:F754"/>
    <mergeCell ref="C764:C765"/>
    <mergeCell ref="D764:D769"/>
    <mergeCell ref="E764:E769"/>
    <mergeCell ref="F764:F769"/>
    <mergeCell ref="A772:A832"/>
    <mergeCell ref="C772:C773"/>
    <mergeCell ref="D772:D782"/>
    <mergeCell ref="E772:E782"/>
    <mergeCell ref="F772:F782"/>
    <mergeCell ref="C783:C795"/>
    <mergeCell ref="D821:D832"/>
    <mergeCell ref="E821:E832"/>
    <mergeCell ref="F821:F832"/>
    <mergeCell ref="A835:A878"/>
    <mergeCell ref="D835:D843"/>
    <mergeCell ref="E835:E843"/>
    <mergeCell ref="F835:F843"/>
    <mergeCell ref="C844:C845"/>
    <mergeCell ref="D783:D795"/>
    <mergeCell ref="E783:E795"/>
    <mergeCell ref="F783:F795"/>
    <mergeCell ref="C796:C797"/>
    <mergeCell ref="D796:D820"/>
    <mergeCell ref="E796:E820"/>
    <mergeCell ref="F796:F820"/>
    <mergeCell ref="E931:E934"/>
    <mergeCell ref="F931:F934"/>
    <mergeCell ref="A881:A934"/>
    <mergeCell ref="C881:C930"/>
    <mergeCell ref="D881:D895"/>
    <mergeCell ref="E881:E895"/>
    <mergeCell ref="F881:F895"/>
    <mergeCell ref="D896:D930"/>
    <mergeCell ref="E896:E930"/>
    <mergeCell ref="F896:F930"/>
    <mergeCell ref="C931:C934"/>
    <mergeCell ref="D931:D93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20</vt:i4>
      </vt:variant>
    </vt:vector>
  </HeadingPairs>
  <TitlesOfParts>
    <vt:vector size="28" baseType="lpstr">
      <vt:lpstr>名簿兼勤務表</vt:lpstr>
      <vt:lpstr>【記載例】短期入所生活介護</vt:lpstr>
      <vt:lpstr>【記載例】シフト記号表（勤務時間帯）</vt:lpstr>
      <vt:lpstr>短期入所生活介護</vt:lpstr>
      <vt:lpstr>シフト記号表</vt:lpstr>
      <vt:lpstr>記入方法</vt:lpstr>
      <vt:lpstr>プルダウン・リスト</vt:lpstr>
      <vt:lpstr>自己点検票</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【記載例】短期入所生活介護!Print_Area</vt:lpstr>
      <vt:lpstr>シフト記号表!Print_Area</vt:lpstr>
      <vt:lpstr>記入方法!Print_Area</vt:lpstr>
      <vt:lpstr>短期入所生活介護!Print_Area</vt:lpstr>
      <vt:lpstr>【記載例】短期入所生活介護!Print_Titles</vt:lpstr>
      <vt:lpstr>短期入所生活介護!Print_Titles</vt:lpstr>
      <vt:lpstr>シフト記号表</vt:lpstr>
      <vt:lpstr>栄養士</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test</cp:lastModifiedBy>
  <cp:lastPrinted>2024-11-19T01:32:41Z</cp:lastPrinted>
  <dcterms:created xsi:type="dcterms:W3CDTF">2020-01-28T01:12:50Z</dcterms:created>
  <dcterms:modified xsi:type="dcterms:W3CDTF">2024-11-21T00:29:11Z</dcterms:modified>
</cp:coreProperties>
</file>