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tfs02\fs02_shr01\Sosiki_28\介護保険課\☀☀施設整備・事業者指定係☀☀\400_地域密着型サービス\13　様式等\01　指定、更新時\"/>
    </mc:Choice>
  </mc:AlternateContent>
  <bookViews>
    <workbookView xWindow="0" yWindow="0" windowWidth="20490" windowHeight="7770" tabRatio="928"/>
  </bookViews>
  <sheets>
    <sheet name="添付書類一覧（新規指定）" sheetId="122" r:id="rId1"/>
    <sheet name="添付書類一覧 (指定更新)" sheetId="157" r:id="rId2"/>
    <sheet name="添付書類一覧 【共生型（申出無）】" sheetId="144" r:id="rId3"/>
    <sheet name="添付書類一覧 【共生型（申出有）】" sheetId="145" r:id="rId4"/>
    <sheet name="申請書(第1号様式）" sheetId="138" r:id="rId5"/>
    <sheet name="申請書(第5号様式）" sheetId="139" r:id="rId6"/>
    <sheet name="付表３ " sheetId="127" r:id="rId7"/>
    <sheet name="付表３（別紙）" sheetId="128" r:id="rId8"/>
    <sheet name="付表３-２" sheetId="147" r:id="rId9"/>
    <sheet name="付表３-２（別紙） " sheetId="148" r:id="rId10"/>
    <sheet name="勤務形態一覧表（参考様式1）" sheetId="153" r:id="rId11"/>
    <sheet name="シフト記号表（勤務時間帯）" sheetId="154" r:id="rId12"/>
    <sheet name="勤務形態一覧表（記載例）" sheetId="155" r:id="rId13"/>
    <sheet name="シフト記号表（記載例）" sheetId="156" r:id="rId14"/>
    <sheet name="平面図（参考用様式3）" sheetId="93" r:id="rId15"/>
    <sheet name="在籍証明書" sheetId="137" r:id="rId16"/>
    <sheet name="苦情処理（参考様式7）" sheetId="140" r:id="rId17"/>
    <sheet name="介護給付費算定に係る届出書（加算様式１－３）" sheetId="158" r:id="rId18"/>
    <sheet name="誓約書（参考様式9-１） " sheetId="142" r:id="rId19"/>
    <sheet name="社会保険及び労働保険への加入状況にかかる確認票" sheetId="136" r:id="rId20"/>
    <sheet name="別段の申出" sheetId="146" r:id="rId21"/>
    <sheet name="建築物等に係る関係法令確認書 " sheetId="149" r:id="rId22"/>
  </sheets>
  <externalReferences>
    <externalReference r:id="rId23"/>
    <externalReference r:id="rId24"/>
    <externalReference r:id="rId25"/>
    <externalReference r:id="rId26"/>
    <externalReference r:id="rId27"/>
    <externalReference r:id="rId28"/>
  </externalReferences>
  <definedNames>
    <definedName name="______xlfn_COUNTIFS">#N/A</definedName>
    <definedName name="_____xlfn_COUNTIFS">#N/A</definedName>
    <definedName name="____xlfn_COUNTIFS">#N/A</definedName>
    <definedName name="___xlfn_COUNTIFS">#N/A</definedName>
    <definedName name="__xlfn_COUNTIFS">#N/A</definedName>
    <definedName name="_new1">[1]【参考】サービス名一覧!$A$4:$A$27</definedName>
    <definedName name="erea" localSheetId="13">#REF!</definedName>
    <definedName name="erea" localSheetId="11">#REF!</definedName>
    <definedName name="erea" localSheetId="17">#REF!</definedName>
    <definedName name="erea" localSheetId="12">#REF!</definedName>
    <definedName name="erea" localSheetId="10">#REF!</definedName>
    <definedName name="erea">#REF!</definedName>
    <definedName name="new" localSheetId="13">#REF!</definedName>
    <definedName name="new" localSheetId="11">#REF!</definedName>
    <definedName name="new" localSheetId="17">#REF!</definedName>
    <definedName name="new" localSheetId="12">#REF!</definedName>
    <definedName name="new" localSheetId="10">#REF!</definedName>
    <definedName name="new">#REF!</definedName>
    <definedName name="ooo" localSheetId="13">#REF!</definedName>
    <definedName name="ooo" localSheetId="11">#REF!</definedName>
    <definedName name="ooo" localSheetId="17">#REF!</definedName>
    <definedName name="ooo" localSheetId="12">#REF!</definedName>
    <definedName name="ooo" localSheetId="10">#REF!</definedName>
    <definedName name="ooo">#REF!</definedName>
    <definedName name="_xlnm.Print_Area" localSheetId="17">'介護給付費算定に係る届出書（加算様式１－３）'!$A$1:$AM$276</definedName>
    <definedName name="_xlnm.Print_Area" localSheetId="12">'勤務形態一覧表（記載例）'!$A$1:$BH$75</definedName>
    <definedName name="_xlnm.Print_Area" localSheetId="10">'勤務形態一覧表（参考様式1）'!$A$1:$BH$75</definedName>
    <definedName name="_xlnm.Print_Area" localSheetId="21">'建築物等に係る関係法令確認書 '!$A$1:$E$43</definedName>
    <definedName name="_xlnm.Print_Area" localSheetId="15">在籍証明書!$A$2:$D$26</definedName>
    <definedName name="_xlnm.Print_Area" localSheetId="19">社会保険及び労働保険への加入状況にかかる確認票!$A$1:$R$49</definedName>
    <definedName name="_xlnm.Print_Area" localSheetId="4">'申請書(第1号様式）'!$A$1:$AH$95</definedName>
    <definedName name="_xlnm.Print_Area" localSheetId="5">'申請書(第5号様式）'!$A$1:$AH$59</definedName>
    <definedName name="_xlnm.Print_Area" localSheetId="18">'誓約書（参考様式9-１） '!$A$1:$H$39</definedName>
    <definedName name="_xlnm.Print_Area" localSheetId="1">'添付書類一覧 (指定更新)'!$A$1:$E$33</definedName>
    <definedName name="_xlnm.Print_Area" localSheetId="2">'添付書類一覧 【共生型（申出無）】'!$A$1:$E$40</definedName>
    <definedName name="_xlnm.Print_Area" localSheetId="3">'添付書類一覧 【共生型（申出有）】'!$A$1:$E$44</definedName>
    <definedName name="_xlnm.Print_Area" localSheetId="0">'添付書類一覧（新規指定）'!$A$1:$E$37</definedName>
    <definedName name="_xlnm.Print_Area" localSheetId="6">'付表３ '!$A$1:$Z$47</definedName>
    <definedName name="_xlnm.Print_Area" localSheetId="8">'付表３-２'!$A$1:$Z$47</definedName>
    <definedName name="_xlnm.Print_Area" localSheetId="14">'平面図（参考用様式3）'!$A$1:$T$31</definedName>
    <definedName name="_xlnm.Print_Area" localSheetId="20">別段の申出!$A$1:$AU$31</definedName>
    <definedName name="www" localSheetId="13">#REF!</definedName>
    <definedName name="www" localSheetId="11">#REF!</definedName>
    <definedName name="www" localSheetId="17">#REF!</definedName>
    <definedName name="www" localSheetId="12">#REF!</definedName>
    <definedName name="www" localSheetId="10">#REF!</definedName>
    <definedName name="www">#REF!</definedName>
    <definedName name="あ" localSheetId="13">#REF!</definedName>
    <definedName name="あ" localSheetId="11">#REF!</definedName>
    <definedName name="あ" localSheetId="17">#REF!</definedName>
    <definedName name="あ" localSheetId="12">#REF!</definedName>
    <definedName name="あ" localSheetId="10">#REF!</definedName>
    <definedName name="あ">#REF!</definedName>
    <definedName name="サービス" localSheetId="13">#REF!</definedName>
    <definedName name="サービス" localSheetId="17">#REF!</definedName>
    <definedName name="サービス" localSheetId="12">#REF!</definedName>
    <definedName name="サービス">#REF!</definedName>
    <definedName name="サービス種別">[2]サービス種類一覧!$B$4:$B$20</definedName>
    <definedName name="サービス種類" localSheetId="13">[3]サービス種類一覧!#REF!</definedName>
    <definedName name="サービス種類" localSheetId="11">[3]サービス種類一覧!#REF!</definedName>
    <definedName name="サービス種類" localSheetId="17">[3]サービス種類一覧!#REF!</definedName>
    <definedName name="サービス種類" localSheetId="12">[3]サービス種類一覧!#REF!</definedName>
    <definedName name="サービス種類" localSheetId="10">[3]サービス種類一覧!#REF!</definedName>
    <definedName name="サービス種類">[3]サービス種類一覧!#REF!</definedName>
    <definedName name="サービス名２">[4]交付率一覧!$A$5:$A$21</definedName>
    <definedName name="サービス名称" localSheetId="13">#REF!</definedName>
    <definedName name="サービス名称" localSheetId="11">#REF!</definedName>
    <definedName name="サービス名称" localSheetId="17">#REF!</definedName>
    <definedName name="サービス名称" localSheetId="12">#REF!</definedName>
    <definedName name="サービス名称" localSheetId="10">#REF!</definedName>
    <definedName name="サービス名称">#REF!</definedName>
    <definedName name="一覧">[5]加算率一覧!$A$4:$A$25</definedName>
    <definedName name="種類">[6]サービス種類一覧!$A$4:$A$20</definedName>
    <definedName name="特定" localSheetId="13">#REF!</definedName>
    <definedName name="特定" localSheetId="11">#REF!</definedName>
    <definedName name="特定" localSheetId="17">#REF!</definedName>
    <definedName name="特定" localSheetId="12">#REF!</definedName>
    <definedName name="特定" localSheetId="10">#REF!</definedName>
    <definedName name="特定">#REF!</definedName>
  </definedNames>
  <calcPr calcId="162913"/>
</workbook>
</file>

<file path=xl/calcChain.xml><?xml version="1.0" encoding="utf-8"?>
<calcChain xmlns="http://schemas.openxmlformats.org/spreadsheetml/2006/main">
  <c r="AW51" i="155" l="1"/>
  <c r="AV51" i="155"/>
  <c r="AU51" i="155"/>
  <c r="AT51" i="155"/>
  <c r="AS51" i="155"/>
  <c r="AR51" i="155"/>
  <c r="AQ51" i="155"/>
  <c r="AP51" i="155"/>
  <c r="AO51" i="155"/>
  <c r="AN51" i="155"/>
  <c r="AM51" i="155"/>
  <c r="AL51" i="155"/>
  <c r="AK51" i="155"/>
  <c r="AJ51" i="155"/>
  <c r="AI51" i="155"/>
  <c r="AH51" i="155"/>
  <c r="AG51" i="155"/>
  <c r="AF51" i="155"/>
  <c r="AE51" i="155"/>
  <c r="AD51" i="155"/>
  <c r="AC51" i="155"/>
  <c r="AB51" i="155"/>
  <c r="AA51" i="155"/>
  <c r="Z51" i="155"/>
  <c r="Y51" i="155"/>
  <c r="X51" i="155"/>
  <c r="W51" i="155"/>
  <c r="V51" i="155"/>
  <c r="U51" i="155"/>
  <c r="T51" i="155"/>
  <c r="S51" i="155"/>
  <c r="AW50" i="155"/>
  <c r="AV50" i="155"/>
  <c r="AU50" i="155"/>
  <c r="AT50" i="155"/>
  <c r="AS50" i="155"/>
  <c r="AR50" i="155"/>
  <c r="AQ50" i="155"/>
  <c r="AP50" i="155"/>
  <c r="AO50" i="155"/>
  <c r="AN50" i="155"/>
  <c r="AM50" i="155"/>
  <c r="AL50" i="155"/>
  <c r="AK50" i="155"/>
  <c r="AJ50" i="155"/>
  <c r="AI50" i="155"/>
  <c r="AH50" i="155"/>
  <c r="AG50" i="155"/>
  <c r="AF50" i="155"/>
  <c r="AE50" i="155"/>
  <c r="AD50" i="155"/>
  <c r="AC50" i="155"/>
  <c r="AB50" i="155"/>
  <c r="AA50" i="155"/>
  <c r="Z50" i="155"/>
  <c r="Y50" i="155"/>
  <c r="X50" i="155"/>
  <c r="W50" i="155"/>
  <c r="V50" i="155"/>
  <c r="U50" i="155"/>
  <c r="T50" i="155"/>
  <c r="S50" i="155"/>
  <c r="AW48" i="155"/>
  <c r="AV48" i="155"/>
  <c r="AU48" i="155"/>
  <c r="AT48" i="155"/>
  <c r="AS48" i="155"/>
  <c r="AR48" i="155"/>
  <c r="AQ48" i="155"/>
  <c r="AP48" i="155"/>
  <c r="AO48" i="155"/>
  <c r="AN48" i="155"/>
  <c r="AM48" i="155"/>
  <c r="AL48" i="155"/>
  <c r="AK48" i="155"/>
  <c r="AJ48" i="155"/>
  <c r="AI48" i="155"/>
  <c r="AH48" i="155"/>
  <c r="AG48" i="155"/>
  <c r="AF48" i="155"/>
  <c r="AE48" i="155"/>
  <c r="AD48" i="155"/>
  <c r="AC48" i="155"/>
  <c r="AB48" i="155"/>
  <c r="AA48" i="155"/>
  <c r="Z48" i="155"/>
  <c r="Y48" i="155"/>
  <c r="X48" i="155"/>
  <c r="W48" i="155"/>
  <c r="V48" i="155"/>
  <c r="U48" i="155"/>
  <c r="T48" i="155"/>
  <c r="S48" i="155"/>
  <c r="AW47" i="155"/>
  <c r="AV47" i="155"/>
  <c r="AU47" i="155"/>
  <c r="AT47" i="155"/>
  <c r="AS47" i="155"/>
  <c r="AR47" i="155"/>
  <c r="AQ47" i="155"/>
  <c r="AP47" i="155"/>
  <c r="AO47" i="155"/>
  <c r="AN47" i="155"/>
  <c r="AM47" i="155"/>
  <c r="AL47" i="155"/>
  <c r="AK47" i="155"/>
  <c r="AJ47" i="155"/>
  <c r="AI47" i="155"/>
  <c r="AH47" i="155"/>
  <c r="AG47" i="155"/>
  <c r="AF47" i="155"/>
  <c r="AE47" i="155"/>
  <c r="AD47" i="155"/>
  <c r="AC47" i="155"/>
  <c r="AB47" i="155"/>
  <c r="AA47" i="155"/>
  <c r="Z47" i="155"/>
  <c r="Y47" i="155"/>
  <c r="X47" i="155"/>
  <c r="W47" i="155"/>
  <c r="AX47" i="155" s="1"/>
  <c r="AZ47" i="155" s="1"/>
  <c r="V47" i="155"/>
  <c r="U47" i="155"/>
  <c r="T47" i="155"/>
  <c r="S47" i="155"/>
  <c r="AW45" i="155"/>
  <c r="AV45" i="155"/>
  <c r="AU45" i="155"/>
  <c r="AT45" i="155"/>
  <c r="AS45" i="155"/>
  <c r="AR45" i="155"/>
  <c r="AQ45" i="155"/>
  <c r="AP45" i="155"/>
  <c r="AO45" i="155"/>
  <c r="AN45" i="155"/>
  <c r="AM45" i="155"/>
  <c r="AL45" i="155"/>
  <c r="AK45" i="155"/>
  <c r="AJ45" i="155"/>
  <c r="AI45" i="155"/>
  <c r="AH45" i="155"/>
  <c r="AG45" i="155"/>
  <c r="AF45" i="155"/>
  <c r="AE45" i="155"/>
  <c r="AD45" i="155"/>
  <c r="AC45" i="155"/>
  <c r="AB45" i="155"/>
  <c r="AA45" i="155"/>
  <c r="Z45" i="155"/>
  <c r="Y45" i="155"/>
  <c r="X45" i="155"/>
  <c r="W45" i="155"/>
  <c r="V45" i="155"/>
  <c r="U45" i="155"/>
  <c r="T45" i="155"/>
  <c r="S45" i="155"/>
  <c r="AW44" i="155"/>
  <c r="AV44" i="155"/>
  <c r="AU44" i="155"/>
  <c r="AT44" i="155"/>
  <c r="AS44" i="155"/>
  <c r="AR44" i="155"/>
  <c r="AQ44" i="155"/>
  <c r="AP44" i="155"/>
  <c r="AO44" i="155"/>
  <c r="AN44" i="155"/>
  <c r="AM44" i="155"/>
  <c r="AL44" i="155"/>
  <c r="AK44" i="155"/>
  <c r="AJ44" i="155"/>
  <c r="AI44" i="155"/>
  <c r="AH44" i="155"/>
  <c r="AG44" i="155"/>
  <c r="AF44" i="155"/>
  <c r="AE44" i="155"/>
  <c r="AD44" i="155"/>
  <c r="AC44" i="155"/>
  <c r="AB44" i="155"/>
  <c r="AA44" i="155"/>
  <c r="Z44" i="155"/>
  <c r="Y44" i="155"/>
  <c r="X44" i="155"/>
  <c r="W44" i="155"/>
  <c r="V44" i="155"/>
  <c r="U44" i="155"/>
  <c r="AX44" i="155" s="1"/>
  <c r="AZ44" i="155" s="1"/>
  <c r="T44" i="155"/>
  <c r="S44" i="155"/>
  <c r="AW42" i="155"/>
  <c r="AV42" i="155"/>
  <c r="AU42" i="155"/>
  <c r="AT42" i="155"/>
  <c r="AS42" i="155"/>
  <c r="AR42" i="155"/>
  <c r="AQ42" i="155"/>
  <c r="AP42" i="155"/>
  <c r="AO42" i="155"/>
  <c r="AN42" i="155"/>
  <c r="AM42" i="155"/>
  <c r="AL42" i="155"/>
  <c r="AK42" i="155"/>
  <c r="AJ42" i="155"/>
  <c r="AI42" i="155"/>
  <c r="AH42" i="155"/>
  <c r="AG42" i="155"/>
  <c r="AF42" i="155"/>
  <c r="AE42" i="155"/>
  <c r="AD42" i="155"/>
  <c r="AC42" i="155"/>
  <c r="AB42" i="155"/>
  <c r="AA42" i="155"/>
  <c r="Z42" i="155"/>
  <c r="Y42" i="155"/>
  <c r="X42" i="155"/>
  <c r="W42" i="155"/>
  <c r="V42" i="155"/>
  <c r="U42" i="155"/>
  <c r="T42" i="155"/>
  <c r="S42" i="155"/>
  <c r="AW41" i="155"/>
  <c r="AV41" i="155"/>
  <c r="AU41" i="155"/>
  <c r="AT41" i="155"/>
  <c r="AS41" i="155"/>
  <c r="AR41" i="155"/>
  <c r="AQ41" i="155"/>
  <c r="AP41" i="155"/>
  <c r="AO41" i="155"/>
  <c r="AN41" i="155"/>
  <c r="AM41" i="155"/>
  <c r="AL41" i="155"/>
  <c r="AK41" i="155"/>
  <c r="AJ41" i="155"/>
  <c r="AI41" i="155"/>
  <c r="AH41" i="155"/>
  <c r="AG41" i="155"/>
  <c r="AF41" i="155"/>
  <c r="AE41" i="155"/>
  <c r="AD41" i="155"/>
  <c r="AC41" i="155"/>
  <c r="AB41" i="155"/>
  <c r="AA41" i="155"/>
  <c r="Z41" i="155"/>
  <c r="Y41" i="155"/>
  <c r="X41" i="155"/>
  <c r="W41" i="155"/>
  <c r="V41" i="155"/>
  <c r="U41" i="155"/>
  <c r="T41" i="155"/>
  <c r="S41" i="155"/>
  <c r="AW39" i="155"/>
  <c r="AV39" i="155"/>
  <c r="AU39" i="155"/>
  <c r="AT39" i="155"/>
  <c r="AS39" i="155"/>
  <c r="AR39" i="155"/>
  <c r="AQ39" i="155"/>
  <c r="AP39" i="155"/>
  <c r="AO39" i="155"/>
  <c r="AN39" i="155"/>
  <c r="AM39" i="155"/>
  <c r="AL39" i="155"/>
  <c r="AK39" i="155"/>
  <c r="AJ39" i="155"/>
  <c r="AI39" i="155"/>
  <c r="AH39" i="155"/>
  <c r="AG39" i="155"/>
  <c r="AF39" i="155"/>
  <c r="AE39" i="155"/>
  <c r="AD39" i="155"/>
  <c r="AC39" i="155"/>
  <c r="AB39" i="155"/>
  <c r="AA39" i="155"/>
  <c r="Z39" i="155"/>
  <c r="Y39" i="155"/>
  <c r="X39" i="155"/>
  <c r="W39" i="155"/>
  <c r="V39" i="155"/>
  <c r="U39" i="155"/>
  <c r="T39" i="155"/>
  <c r="S39" i="155"/>
  <c r="AW38" i="155"/>
  <c r="AV38" i="155"/>
  <c r="AU38" i="155"/>
  <c r="AT38" i="155"/>
  <c r="AS38" i="155"/>
  <c r="AR38" i="155"/>
  <c r="AQ38" i="155"/>
  <c r="AP38" i="155"/>
  <c r="AO38" i="155"/>
  <c r="AN38" i="155"/>
  <c r="AM38" i="155"/>
  <c r="AL38" i="155"/>
  <c r="AK38" i="155"/>
  <c r="AJ38" i="155"/>
  <c r="AI38" i="155"/>
  <c r="AH38" i="155"/>
  <c r="AG38" i="155"/>
  <c r="AF38" i="155"/>
  <c r="AE38" i="155"/>
  <c r="AD38" i="155"/>
  <c r="AC38" i="155"/>
  <c r="AB38" i="155"/>
  <c r="AA38" i="155"/>
  <c r="Z38" i="155"/>
  <c r="Y38" i="155"/>
  <c r="X38" i="155"/>
  <c r="W38" i="155"/>
  <c r="V38" i="155"/>
  <c r="U38" i="155"/>
  <c r="T38" i="155"/>
  <c r="S38" i="155"/>
  <c r="AW36" i="155"/>
  <c r="AV36" i="155"/>
  <c r="AU36" i="155"/>
  <c r="AT36" i="155"/>
  <c r="AS36" i="155"/>
  <c r="AR36" i="155"/>
  <c r="AQ36" i="155"/>
  <c r="AP36" i="155"/>
  <c r="AO36" i="155"/>
  <c r="AN36" i="155"/>
  <c r="AM36" i="155"/>
  <c r="AL36" i="155"/>
  <c r="AK36" i="155"/>
  <c r="AJ36" i="155"/>
  <c r="AI36" i="155"/>
  <c r="AH36" i="155"/>
  <c r="AG36" i="155"/>
  <c r="AF36" i="155"/>
  <c r="AE36" i="155"/>
  <c r="AD36" i="155"/>
  <c r="AC36" i="155"/>
  <c r="AB36" i="155"/>
  <c r="AA36" i="155"/>
  <c r="Z36" i="155"/>
  <c r="Y36" i="155"/>
  <c r="X36" i="155"/>
  <c r="W36" i="155"/>
  <c r="V36" i="155"/>
  <c r="U36" i="155"/>
  <c r="T36" i="155"/>
  <c r="S36" i="155"/>
  <c r="AW35" i="155"/>
  <c r="AV35" i="155"/>
  <c r="AU35" i="155"/>
  <c r="AT35" i="155"/>
  <c r="AS35" i="155"/>
  <c r="AR35" i="155"/>
  <c r="AQ35" i="155"/>
  <c r="AP35" i="155"/>
  <c r="AO35" i="155"/>
  <c r="AN35" i="155"/>
  <c r="AM35" i="155"/>
  <c r="AL35" i="155"/>
  <c r="AK35" i="155"/>
  <c r="AJ35" i="155"/>
  <c r="AI35" i="155"/>
  <c r="AH35" i="155"/>
  <c r="AG35" i="155"/>
  <c r="AF35" i="155"/>
  <c r="AE35" i="155"/>
  <c r="AD35" i="155"/>
  <c r="AC35" i="155"/>
  <c r="AB35" i="155"/>
  <c r="AA35" i="155"/>
  <c r="Z35" i="155"/>
  <c r="Y35" i="155"/>
  <c r="X35" i="155"/>
  <c r="W35" i="155"/>
  <c r="AX35" i="155" s="1"/>
  <c r="AZ35" i="155" s="1"/>
  <c r="V35" i="155"/>
  <c r="U35" i="155"/>
  <c r="T35" i="155"/>
  <c r="S35" i="155"/>
  <c r="AW33" i="155"/>
  <c r="AV33" i="155"/>
  <c r="AU33" i="155"/>
  <c r="AT33" i="155"/>
  <c r="AS33" i="155"/>
  <c r="AM33" i="155"/>
  <c r="AL33" i="155"/>
  <c r="AF33" i="155"/>
  <c r="AE33" i="155"/>
  <c r="AD33" i="155"/>
  <c r="Y33" i="155"/>
  <c r="X33" i="155"/>
  <c r="V33" i="155"/>
  <c r="AW32" i="155"/>
  <c r="AV32" i="155"/>
  <c r="AU32" i="155"/>
  <c r="AT32" i="155"/>
  <c r="AS32" i="155"/>
  <c r="AM32" i="155"/>
  <c r="AL32" i="155"/>
  <c r="AK32" i="155"/>
  <c r="AF32" i="155"/>
  <c r="AE32" i="155"/>
  <c r="AC32" i="155"/>
  <c r="Y32" i="155"/>
  <c r="X32" i="155"/>
  <c r="U32" i="155"/>
  <c r="AW30" i="155"/>
  <c r="AV30" i="155"/>
  <c r="AU30" i="155"/>
  <c r="AT30" i="155"/>
  <c r="AS30" i="155"/>
  <c r="AR30" i="155"/>
  <c r="AQ30" i="155"/>
  <c r="AO30" i="155"/>
  <c r="AM30" i="155"/>
  <c r="AL30" i="155"/>
  <c r="AJ30" i="155"/>
  <c r="AH30" i="155"/>
  <c r="AF30" i="155"/>
  <c r="AE30" i="155"/>
  <c r="AC30" i="155"/>
  <c r="AB30" i="155"/>
  <c r="AA30" i="155"/>
  <c r="Y30" i="155"/>
  <c r="X30" i="155"/>
  <c r="V30" i="155"/>
  <c r="T30" i="155"/>
  <c r="AW29" i="155"/>
  <c r="AV29" i="155"/>
  <c r="AU29" i="155"/>
  <c r="AT29" i="155"/>
  <c r="AS29" i="155"/>
  <c r="AQ29" i="155"/>
  <c r="AO29" i="155"/>
  <c r="AM29" i="155"/>
  <c r="AL29" i="155"/>
  <c r="AJ29" i="155"/>
  <c r="AI29" i="155"/>
  <c r="AH29" i="155"/>
  <c r="AF29" i="155"/>
  <c r="AE29" i="155"/>
  <c r="AC29" i="155"/>
  <c r="AA29" i="155"/>
  <c r="Y29" i="155"/>
  <c r="X29" i="155"/>
  <c r="V29" i="155"/>
  <c r="T29" i="155"/>
  <c r="S29" i="155"/>
  <c r="AW27" i="155"/>
  <c r="AV27" i="155"/>
  <c r="AU27" i="155"/>
  <c r="AT27" i="155"/>
  <c r="AS27" i="155"/>
  <c r="AP27" i="155"/>
  <c r="AM27" i="155"/>
  <c r="AL27" i="155"/>
  <c r="AH27" i="155"/>
  <c r="AF27" i="155"/>
  <c r="AE27" i="155"/>
  <c r="Z27" i="155"/>
  <c r="Y27" i="155"/>
  <c r="X27" i="155"/>
  <c r="AW26" i="155"/>
  <c r="AV26" i="155"/>
  <c r="AU26" i="155"/>
  <c r="AT26" i="155"/>
  <c r="AS26" i="155"/>
  <c r="AO26" i="155"/>
  <c r="AM26" i="155"/>
  <c r="AL26" i="155"/>
  <c r="AG26" i="155"/>
  <c r="AF26" i="155"/>
  <c r="AE26" i="155"/>
  <c r="Y26" i="155"/>
  <c r="X26" i="155"/>
  <c r="AW24" i="155"/>
  <c r="AV24" i="155"/>
  <c r="AU24" i="155"/>
  <c r="AT24" i="155"/>
  <c r="AS24" i="155"/>
  <c r="AM24" i="155"/>
  <c r="AL24" i="155"/>
  <c r="AF24" i="155"/>
  <c r="AE24" i="155"/>
  <c r="Y24" i="155"/>
  <c r="X24" i="155"/>
  <c r="AW23" i="155"/>
  <c r="AV23" i="155"/>
  <c r="AU23" i="155"/>
  <c r="AT23" i="155"/>
  <c r="AS23" i="155"/>
  <c r="AM23" i="155"/>
  <c r="AL23" i="155"/>
  <c r="AF23" i="155"/>
  <c r="AE23" i="155"/>
  <c r="Y23" i="155"/>
  <c r="X23" i="155"/>
  <c r="W23" i="155"/>
  <c r="AW21" i="155"/>
  <c r="AV21" i="155"/>
  <c r="AU21" i="155"/>
  <c r="AT21" i="155"/>
  <c r="AS21" i="155"/>
  <c r="AM21" i="155"/>
  <c r="AL21" i="155"/>
  <c r="AF21" i="155"/>
  <c r="AE21" i="155"/>
  <c r="Y21" i="155"/>
  <c r="X21" i="155"/>
  <c r="AW20" i="155"/>
  <c r="AV20" i="155"/>
  <c r="AU20" i="155"/>
  <c r="AT20" i="155"/>
  <c r="AS20" i="155"/>
  <c r="AM20" i="155"/>
  <c r="AL20" i="155"/>
  <c r="AK20" i="155"/>
  <c r="AF20" i="155"/>
  <c r="AE20" i="155"/>
  <c r="AC20" i="155"/>
  <c r="Y20" i="155"/>
  <c r="X20" i="155"/>
  <c r="U20" i="155"/>
  <c r="X17" i="155"/>
  <c r="Y17" i="155"/>
  <c r="AE17" i="155"/>
  <c r="AF17" i="155"/>
  <c r="AG17" i="155"/>
  <c r="AL17" i="155"/>
  <c r="AM17" i="155"/>
  <c r="AO17" i="155"/>
  <c r="AS17" i="155"/>
  <c r="AT17" i="155"/>
  <c r="AU17" i="155"/>
  <c r="AV17" i="155"/>
  <c r="AW17" i="155"/>
  <c r="X18" i="155"/>
  <c r="Y18" i="155"/>
  <c r="AE18" i="155"/>
  <c r="AF18" i="155"/>
  <c r="AL18" i="155"/>
  <c r="AM18" i="155"/>
  <c r="AS18" i="155"/>
  <c r="AT18" i="155"/>
  <c r="AU18" i="155"/>
  <c r="AV18" i="155"/>
  <c r="AW18" i="155"/>
  <c r="S17" i="155"/>
  <c r="S35" i="156"/>
  <c r="Q35" i="156"/>
  <c r="K35" i="156"/>
  <c r="S34" i="156"/>
  <c r="U34" i="156" s="1"/>
  <c r="Q34" i="156"/>
  <c r="K34" i="156"/>
  <c r="S33" i="156"/>
  <c r="Q33" i="156"/>
  <c r="K33" i="156"/>
  <c r="S32" i="156"/>
  <c r="U32" i="156" s="1"/>
  <c r="Q32" i="156"/>
  <c r="K32" i="156"/>
  <c r="S31" i="156"/>
  <c r="Q31" i="156"/>
  <c r="K31" i="156"/>
  <c r="S30" i="156"/>
  <c r="U30" i="156" s="1"/>
  <c r="Q30" i="156"/>
  <c r="K30" i="156"/>
  <c r="S29" i="156"/>
  <c r="Q29" i="156"/>
  <c r="K29" i="156"/>
  <c r="S28" i="156"/>
  <c r="Q28" i="156"/>
  <c r="K28" i="156"/>
  <c r="S27" i="156"/>
  <c r="Q27" i="156"/>
  <c r="K27" i="156"/>
  <c r="S26" i="156"/>
  <c r="U26" i="156" s="1"/>
  <c r="Q26" i="156"/>
  <c r="K26" i="156"/>
  <c r="S25" i="156"/>
  <c r="Q25" i="156"/>
  <c r="K25" i="156"/>
  <c r="S24" i="156"/>
  <c r="U24" i="156" s="1"/>
  <c r="Q24" i="156"/>
  <c r="K24" i="156"/>
  <c r="S23" i="156"/>
  <c r="U23" i="156" s="1"/>
  <c r="Q23" i="156"/>
  <c r="K23" i="156"/>
  <c r="S22" i="156"/>
  <c r="U22" i="156" s="1"/>
  <c r="Q22" i="156"/>
  <c r="K22" i="156"/>
  <c r="S21" i="156"/>
  <c r="Q21" i="156"/>
  <c r="K21" i="156"/>
  <c r="S20" i="156"/>
  <c r="Q20" i="156"/>
  <c r="K20" i="156"/>
  <c r="S19" i="156"/>
  <c r="Q19" i="156"/>
  <c r="K19" i="156"/>
  <c r="S18" i="156"/>
  <c r="U18" i="156" s="1"/>
  <c r="Q18" i="156"/>
  <c r="K18" i="156"/>
  <c r="S17" i="156"/>
  <c r="Q17" i="156"/>
  <c r="K17" i="156"/>
  <c r="S16" i="156"/>
  <c r="U16" i="156" s="1"/>
  <c r="Q16" i="156"/>
  <c r="K16" i="156"/>
  <c r="S15" i="156"/>
  <c r="U15" i="156" s="1"/>
  <c r="Q15" i="156"/>
  <c r="K15" i="156"/>
  <c r="S14" i="156"/>
  <c r="U14" i="156" s="1"/>
  <c r="Q14" i="156"/>
  <c r="K14" i="156"/>
  <c r="S13" i="156"/>
  <c r="Q13" i="156"/>
  <c r="K13" i="156"/>
  <c r="S12" i="156"/>
  <c r="U12" i="156" s="1"/>
  <c r="Q12" i="156"/>
  <c r="K12" i="156"/>
  <c r="S11" i="156"/>
  <c r="Q11" i="156"/>
  <c r="K11" i="156"/>
  <c r="S10" i="156"/>
  <c r="U10" i="156" s="1"/>
  <c r="AK33" i="155" s="1"/>
  <c r="Q10" i="156"/>
  <c r="K10" i="156"/>
  <c r="AR32" i="155" s="1"/>
  <c r="S9" i="156"/>
  <c r="Q9" i="156"/>
  <c r="K9" i="156"/>
  <c r="AD23" i="155" s="1"/>
  <c r="S8" i="156"/>
  <c r="U8" i="156" s="1"/>
  <c r="AI30" i="155" s="1"/>
  <c r="Q8" i="156"/>
  <c r="K8" i="156"/>
  <c r="AP29" i="155" s="1"/>
  <c r="S7" i="156"/>
  <c r="Q7" i="156"/>
  <c r="K7" i="156"/>
  <c r="AR20" i="155" s="1"/>
  <c r="S6" i="156"/>
  <c r="U6" i="156" s="1"/>
  <c r="T18" i="155" s="1"/>
  <c r="Q6" i="156"/>
  <c r="K6" i="156"/>
  <c r="Z17" i="155" s="1"/>
  <c r="S62" i="155"/>
  <c r="AW57" i="155"/>
  <c r="AV57" i="155"/>
  <c r="AU57" i="155"/>
  <c r="AT57" i="155"/>
  <c r="AS57" i="155"/>
  <c r="AR57" i="155"/>
  <c r="AQ57" i="155"/>
  <c r="AP57" i="155"/>
  <c r="AO57" i="155"/>
  <c r="AN57" i="155"/>
  <c r="AM57" i="155"/>
  <c r="AL57" i="155"/>
  <c r="AK57" i="155"/>
  <c r="AJ57" i="155"/>
  <c r="AI57" i="155"/>
  <c r="AH57" i="155"/>
  <c r="AG57" i="155"/>
  <c r="AF57" i="155"/>
  <c r="AE57" i="155"/>
  <c r="AD57" i="155"/>
  <c r="AC57" i="155"/>
  <c r="AB57" i="155"/>
  <c r="AA57" i="155"/>
  <c r="Z57" i="155"/>
  <c r="Y57" i="155"/>
  <c r="X57" i="155"/>
  <c r="W57" i="155"/>
  <c r="V57" i="155"/>
  <c r="U57" i="155"/>
  <c r="T57" i="155"/>
  <c r="S57" i="155"/>
  <c r="G51" i="155"/>
  <c r="G48" i="155"/>
  <c r="G45" i="155"/>
  <c r="G42" i="155"/>
  <c r="G39" i="155"/>
  <c r="G36" i="155"/>
  <c r="G33" i="155"/>
  <c r="G30" i="155"/>
  <c r="G27" i="155"/>
  <c r="G24" i="155"/>
  <c r="AV53" i="155"/>
  <c r="AF53" i="155"/>
  <c r="X53" i="155"/>
  <c r="G21" i="155"/>
  <c r="G18" i="155"/>
  <c r="AW13" i="155"/>
  <c r="AW14" i="155" s="1"/>
  <c r="AW15" i="155" s="1"/>
  <c r="AV13" i="155"/>
  <c r="AV14" i="155" s="1"/>
  <c r="AV15" i="155" s="1"/>
  <c r="AU13" i="155"/>
  <c r="AU14" i="155" s="1"/>
  <c r="AU15" i="155" s="1"/>
  <c r="AX12" i="155"/>
  <c r="AU12" i="155"/>
  <c r="BB10" i="155"/>
  <c r="AC1" i="155"/>
  <c r="AR14" i="155" s="1"/>
  <c r="AR15" i="155" s="1"/>
  <c r="AW51" i="153"/>
  <c r="AV51" i="153"/>
  <c r="AU51" i="153"/>
  <c r="AT51" i="153"/>
  <c r="AS51" i="153"/>
  <c r="AR51" i="153"/>
  <c r="AQ51" i="153"/>
  <c r="AP51" i="153"/>
  <c r="AO51" i="153"/>
  <c r="AN51" i="153"/>
  <c r="AM51" i="153"/>
  <c r="AL51" i="153"/>
  <c r="AK51" i="153"/>
  <c r="AJ51" i="153"/>
  <c r="AI51" i="153"/>
  <c r="AH51" i="153"/>
  <c r="AG51" i="153"/>
  <c r="AF51" i="153"/>
  <c r="AE51" i="153"/>
  <c r="AD51" i="153"/>
  <c r="AC51" i="153"/>
  <c r="AB51" i="153"/>
  <c r="AA51" i="153"/>
  <c r="Z51" i="153"/>
  <c r="Y51" i="153"/>
  <c r="X51" i="153"/>
  <c r="W51" i="153"/>
  <c r="V51" i="153"/>
  <c r="U51" i="153"/>
  <c r="T51" i="153"/>
  <c r="S51" i="153"/>
  <c r="AW50" i="153"/>
  <c r="AV50" i="153"/>
  <c r="AU50" i="153"/>
  <c r="AT50" i="153"/>
  <c r="AS50" i="153"/>
  <c r="AR50" i="153"/>
  <c r="AQ50" i="153"/>
  <c r="AP50" i="153"/>
  <c r="AO50" i="153"/>
  <c r="AN50" i="153"/>
  <c r="AM50" i="153"/>
  <c r="AL50" i="153"/>
  <c r="AK50" i="153"/>
  <c r="AJ50" i="153"/>
  <c r="AI50" i="153"/>
  <c r="AH50" i="153"/>
  <c r="AG50" i="153"/>
  <c r="AF50" i="153"/>
  <c r="AE50" i="153"/>
  <c r="AD50" i="153"/>
  <c r="AC50" i="153"/>
  <c r="AB50" i="153"/>
  <c r="AA50" i="153"/>
  <c r="Z50" i="153"/>
  <c r="Y50" i="153"/>
  <c r="X50" i="153"/>
  <c r="W50" i="153"/>
  <c r="V50" i="153"/>
  <c r="U50" i="153"/>
  <c r="T50" i="153"/>
  <c r="S50" i="153"/>
  <c r="AW48" i="153"/>
  <c r="AV48" i="153"/>
  <c r="AU48" i="153"/>
  <c r="AT48" i="153"/>
  <c r="AS48" i="153"/>
  <c r="AR48" i="153"/>
  <c r="AQ48" i="153"/>
  <c r="AP48" i="153"/>
  <c r="AO48" i="153"/>
  <c r="AN48" i="153"/>
  <c r="AM48" i="153"/>
  <c r="AL48" i="153"/>
  <c r="AK48" i="153"/>
  <c r="AJ48" i="153"/>
  <c r="AI48" i="153"/>
  <c r="AH48" i="153"/>
  <c r="AG48" i="153"/>
  <c r="AF48" i="153"/>
  <c r="AE48" i="153"/>
  <c r="AD48" i="153"/>
  <c r="AC48" i="153"/>
  <c r="AB48" i="153"/>
  <c r="AA48" i="153"/>
  <c r="Z48" i="153"/>
  <c r="Y48" i="153"/>
  <c r="X48" i="153"/>
  <c r="W48" i="153"/>
  <c r="V48" i="153"/>
  <c r="U48" i="153"/>
  <c r="T48" i="153"/>
  <c r="S48" i="153"/>
  <c r="AW47" i="153"/>
  <c r="AV47" i="153"/>
  <c r="AU47" i="153"/>
  <c r="AT47" i="153"/>
  <c r="AS47" i="153"/>
  <c r="AR47" i="153"/>
  <c r="AQ47" i="153"/>
  <c r="AP47" i="153"/>
  <c r="AO47" i="153"/>
  <c r="AN47" i="153"/>
  <c r="AM47" i="153"/>
  <c r="AL47" i="153"/>
  <c r="AK47" i="153"/>
  <c r="AJ47" i="153"/>
  <c r="AI47" i="153"/>
  <c r="AH47" i="153"/>
  <c r="AG47" i="153"/>
  <c r="AF47" i="153"/>
  <c r="AE47" i="153"/>
  <c r="AD47" i="153"/>
  <c r="AC47" i="153"/>
  <c r="AB47" i="153"/>
  <c r="AA47" i="153"/>
  <c r="Z47" i="153"/>
  <c r="Y47" i="153"/>
  <c r="X47" i="153"/>
  <c r="W47" i="153"/>
  <c r="V47" i="153"/>
  <c r="U47" i="153"/>
  <c r="T47" i="153"/>
  <c r="S47" i="153"/>
  <c r="AX47" i="153" s="1"/>
  <c r="AZ47" i="153" s="1"/>
  <c r="AW45" i="153"/>
  <c r="AV45" i="153"/>
  <c r="AU45" i="153"/>
  <c r="AT45" i="153"/>
  <c r="AS45" i="153"/>
  <c r="AR45" i="153"/>
  <c r="AQ45" i="153"/>
  <c r="AP45" i="153"/>
  <c r="AO45" i="153"/>
  <c r="AN45" i="153"/>
  <c r="AM45" i="153"/>
  <c r="AL45" i="153"/>
  <c r="AK45" i="153"/>
  <c r="AJ45" i="153"/>
  <c r="AI45" i="153"/>
  <c r="AH45" i="153"/>
  <c r="AG45" i="153"/>
  <c r="AF45" i="153"/>
  <c r="AE45" i="153"/>
  <c r="AD45" i="153"/>
  <c r="AC45" i="153"/>
  <c r="AB45" i="153"/>
  <c r="AA45" i="153"/>
  <c r="Z45" i="153"/>
  <c r="Y45" i="153"/>
  <c r="X45" i="153"/>
  <c r="W45" i="153"/>
  <c r="V45" i="153"/>
  <c r="U45" i="153"/>
  <c r="T45" i="153"/>
  <c r="S45" i="153"/>
  <c r="AW44" i="153"/>
  <c r="AV44" i="153"/>
  <c r="AU44" i="153"/>
  <c r="AT44" i="153"/>
  <c r="AS44" i="153"/>
  <c r="AR44" i="153"/>
  <c r="AQ44" i="153"/>
  <c r="AP44" i="153"/>
  <c r="AO44" i="153"/>
  <c r="AN44" i="153"/>
  <c r="AM44" i="153"/>
  <c r="AL44" i="153"/>
  <c r="AK44" i="153"/>
  <c r="AJ44" i="153"/>
  <c r="AI44" i="153"/>
  <c r="AH44" i="153"/>
  <c r="AG44" i="153"/>
  <c r="AF44" i="153"/>
  <c r="AE44" i="153"/>
  <c r="AD44" i="153"/>
  <c r="AC44" i="153"/>
  <c r="AB44" i="153"/>
  <c r="AA44" i="153"/>
  <c r="Z44" i="153"/>
  <c r="Y44" i="153"/>
  <c r="X44" i="153"/>
  <c r="W44" i="153"/>
  <c r="V44" i="153"/>
  <c r="U44" i="153"/>
  <c r="T44" i="153"/>
  <c r="S44" i="153"/>
  <c r="AW42" i="153"/>
  <c r="AV42" i="153"/>
  <c r="AU42" i="153"/>
  <c r="AT42" i="153"/>
  <c r="AS42" i="153"/>
  <c r="AR42" i="153"/>
  <c r="AQ42" i="153"/>
  <c r="AP42" i="153"/>
  <c r="AO42" i="153"/>
  <c r="AN42" i="153"/>
  <c r="AM42" i="153"/>
  <c r="AL42" i="153"/>
  <c r="AK42" i="153"/>
  <c r="AJ42" i="153"/>
  <c r="AI42" i="153"/>
  <c r="AH42" i="153"/>
  <c r="AG42" i="153"/>
  <c r="AF42" i="153"/>
  <c r="AE42" i="153"/>
  <c r="AD42" i="153"/>
  <c r="AC42" i="153"/>
  <c r="AB42" i="153"/>
  <c r="AA42" i="153"/>
  <c r="Z42" i="153"/>
  <c r="Y42" i="153"/>
  <c r="X42" i="153"/>
  <c r="W42" i="153"/>
  <c r="V42" i="153"/>
  <c r="AX42" i="153" s="1"/>
  <c r="AZ42" i="153" s="1"/>
  <c r="U42" i="153"/>
  <c r="T42" i="153"/>
  <c r="S42" i="153"/>
  <c r="AW41" i="153"/>
  <c r="AV41" i="153"/>
  <c r="AU41" i="153"/>
  <c r="AT41" i="153"/>
  <c r="AS41" i="153"/>
  <c r="AR41" i="153"/>
  <c r="AQ41" i="153"/>
  <c r="AP41" i="153"/>
  <c r="AO41" i="153"/>
  <c r="AN41" i="153"/>
  <c r="AM41" i="153"/>
  <c r="AL41" i="153"/>
  <c r="AK41" i="153"/>
  <c r="AJ41" i="153"/>
  <c r="AI41" i="153"/>
  <c r="AH41" i="153"/>
  <c r="AG41" i="153"/>
  <c r="AF41" i="153"/>
  <c r="AE41" i="153"/>
  <c r="AD41" i="153"/>
  <c r="AC41" i="153"/>
  <c r="AB41" i="153"/>
  <c r="AA41" i="153"/>
  <c r="Z41" i="153"/>
  <c r="Y41" i="153"/>
  <c r="X41" i="153"/>
  <c r="W41" i="153"/>
  <c r="V41" i="153"/>
  <c r="U41" i="153"/>
  <c r="AX41" i="153" s="1"/>
  <c r="AZ41" i="153" s="1"/>
  <c r="T41" i="153"/>
  <c r="S41" i="153"/>
  <c r="AW39" i="153"/>
  <c r="AV39" i="153"/>
  <c r="AU39" i="153"/>
  <c r="AT39" i="153"/>
  <c r="AS39" i="153"/>
  <c r="AR39" i="153"/>
  <c r="AQ39" i="153"/>
  <c r="AP39" i="153"/>
  <c r="AO39" i="153"/>
  <c r="AN39" i="153"/>
  <c r="AM39" i="153"/>
  <c r="AL39" i="153"/>
  <c r="AK39" i="153"/>
  <c r="AJ39" i="153"/>
  <c r="AI39" i="153"/>
  <c r="AH39" i="153"/>
  <c r="AG39" i="153"/>
  <c r="AF39" i="153"/>
  <c r="AE39" i="153"/>
  <c r="AD39" i="153"/>
  <c r="AC39" i="153"/>
  <c r="AB39" i="153"/>
  <c r="AA39" i="153"/>
  <c r="Z39" i="153"/>
  <c r="Y39" i="153"/>
  <c r="X39" i="153"/>
  <c r="W39" i="153"/>
  <c r="V39" i="153"/>
  <c r="U39" i="153"/>
  <c r="T39" i="153"/>
  <c r="S39" i="153"/>
  <c r="AW38" i="153"/>
  <c r="AV38" i="153"/>
  <c r="AU38" i="153"/>
  <c r="AT38" i="153"/>
  <c r="AS38" i="153"/>
  <c r="AR38" i="153"/>
  <c r="AQ38" i="153"/>
  <c r="AP38" i="153"/>
  <c r="AO38" i="153"/>
  <c r="AN38" i="153"/>
  <c r="AM38" i="153"/>
  <c r="AL38" i="153"/>
  <c r="AK38" i="153"/>
  <c r="AJ38" i="153"/>
  <c r="AI38" i="153"/>
  <c r="AH38" i="153"/>
  <c r="AG38" i="153"/>
  <c r="AF38" i="153"/>
  <c r="AE38" i="153"/>
  <c r="AD38" i="153"/>
  <c r="AC38" i="153"/>
  <c r="AB38" i="153"/>
  <c r="AA38" i="153"/>
  <c r="Z38" i="153"/>
  <c r="Y38" i="153"/>
  <c r="X38" i="153"/>
  <c r="W38" i="153"/>
  <c r="V38" i="153"/>
  <c r="U38" i="153"/>
  <c r="T38" i="153"/>
  <c r="S38" i="153"/>
  <c r="AW36" i="153"/>
  <c r="AV36" i="153"/>
  <c r="AU36" i="153"/>
  <c r="AT36" i="153"/>
  <c r="AS36" i="153"/>
  <c r="AR36" i="153"/>
  <c r="AQ36" i="153"/>
  <c r="AP36" i="153"/>
  <c r="AO36" i="153"/>
  <c r="AN36" i="153"/>
  <c r="AM36" i="153"/>
  <c r="AL36" i="153"/>
  <c r="AK36" i="153"/>
  <c r="AJ36" i="153"/>
  <c r="AI36" i="153"/>
  <c r="AH36" i="153"/>
  <c r="AG36" i="153"/>
  <c r="AF36" i="153"/>
  <c r="AE36" i="153"/>
  <c r="AD36" i="153"/>
  <c r="AC36" i="153"/>
  <c r="AB36" i="153"/>
  <c r="AA36" i="153"/>
  <c r="Z36" i="153"/>
  <c r="Y36" i="153"/>
  <c r="X36" i="153"/>
  <c r="W36" i="153"/>
  <c r="V36" i="153"/>
  <c r="U36" i="153"/>
  <c r="T36" i="153"/>
  <c r="S36" i="153"/>
  <c r="AW35" i="153"/>
  <c r="AV35" i="153"/>
  <c r="AU35" i="153"/>
  <c r="AT35" i="153"/>
  <c r="AS35" i="153"/>
  <c r="AR35" i="153"/>
  <c r="AQ35" i="153"/>
  <c r="AP35" i="153"/>
  <c r="AO35" i="153"/>
  <c r="AN35" i="153"/>
  <c r="AM35" i="153"/>
  <c r="AL35" i="153"/>
  <c r="AK35" i="153"/>
  <c r="AJ35" i="153"/>
  <c r="AI35" i="153"/>
  <c r="AH35" i="153"/>
  <c r="AG35" i="153"/>
  <c r="AF35" i="153"/>
  <c r="AE35" i="153"/>
  <c r="AD35" i="153"/>
  <c r="AC35" i="153"/>
  <c r="AB35" i="153"/>
  <c r="AA35" i="153"/>
  <c r="Z35" i="153"/>
  <c r="Y35" i="153"/>
  <c r="X35" i="153"/>
  <c r="W35" i="153"/>
  <c r="V35" i="153"/>
  <c r="U35" i="153"/>
  <c r="T35" i="153"/>
  <c r="S35" i="153"/>
  <c r="AX35" i="153" s="1"/>
  <c r="AZ35" i="153" s="1"/>
  <c r="AW33" i="153"/>
  <c r="AV33" i="153"/>
  <c r="AU33" i="153"/>
  <c r="AT33" i="153"/>
  <c r="AS33" i="153"/>
  <c r="AR33" i="153"/>
  <c r="AQ33" i="153"/>
  <c r="AP33" i="153"/>
  <c r="AO33" i="153"/>
  <c r="AN33" i="153"/>
  <c r="AM33" i="153"/>
  <c r="AL33" i="153"/>
  <c r="AK33" i="153"/>
  <c r="AJ33" i="153"/>
  <c r="AI33" i="153"/>
  <c r="AH33" i="153"/>
  <c r="AG33" i="153"/>
  <c r="AF33" i="153"/>
  <c r="AE33" i="153"/>
  <c r="AD33" i="153"/>
  <c r="AC33" i="153"/>
  <c r="AB33" i="153"/>
  <c r="AA33" i="153"/>
  <c r="Z33" i="153"/>
  <c r="Y33" i="153"/>
  <c r="X33" i="153"/>
  <c r="W33" i="153"/>
  <c r="V33" i="153"/>
  <c r="U33" i="153"/>
  <c r="T33" i="153"/>
  <c r="S33" i="153"/>
  <c r="AX33" i="153" s="1"/>
  <c r="AZ33" i="153" s="1"/>
  <c r="AW32" i="153"/>
  <c r="AV32" i="153"/>
  <c r="AU32" i="153"/>
  <c r="AT32" i="153"/>
  <c r="AS32" i="153"/>
  <c r="AR32" i="153"/>
  <c r="AQ32" i="153"/>
  <c r="AP32" i="153"/>
  <c r="AO32" i="153"/>
  <c r="AN32" i="153"/>
  <c r="AM32" i="153"/>
  <c r="AL32" i="153"/>
  <c r="AK32" i="153"/>
  <c r="AJ32" i="153"/>
  <c r="AI32" i="153"/>
  <c r="AH32" i="153"/>
  <c r="AG32" i="153"/>
  <c r="AF32" i="153"/>
  <c r="AE32" i="153"/>
  <c r="AD32" i="153"/>
  <c r="AC32" i="153"/>
  <c r="AB32" i="153"/>
  <c r="AA32" i="153"/>
  <c r="Z32" i="153"/>
  <c r="Y32" i="153"/>
  <c r="X32" i="153"/>
  <c r="W32" i="153"/>
  <c r="V32" i="153"/>
  <c r="U32" i="153"/>
  <c r="T32" i="153"/>
  <c r="S32" i="153"/>
  <c r="AW30" i="153"/>
  <c r="AV30" i="153"/>
  <c r="AU30" i="153"/>
  <c r="AT30" i="153"/>
  <c r="AS30" i="153"/>
  <c r="AR30" i="153"/>
  <c r="AQ30" i="153"/>
  <c r="AP30" i="153"/>
  <c r="AO30" i="153"/>
  <c r="AN30" i="153"/>
  <c r="AM30" i="153"/>
  <c r="AL30" i="153"/>
  <c r="AK30" i="153"/>
  <c r="AJ30" i="153"/>
  <c r="AI30" i="153"/>
  <c r="AH30" i="153"/>
  <c r="AG30" i="153"/>
  <c r="AF30" i="153"/>
  <c r="AE30" i="153"/>
  <c r="AD30" i="153"/>
  <c r="AC30" i="153"/>
  <c r="AB30" i="153"/>
  <c r="AA30" i="153"/>
  <c r="Z30" i="153"/>
  <c r="Y30" i="153"/>
  <c r="X30" i="153"/>
  <c r="W30" i="153"/>
  <c r="V30" i="153"/>
  <c r="AX30" i="153" s="1"/>
  <c r="AZ30" i="153" s="1"/>
  <c r="U30" i="153"/>
  <c r="T30" i="153"/>
  <c r="S30" i="153"/>
  <c r="AW29" i="153"/>
  <c r="AV29" i="153"/>
  <c r="AU29" i="153"/>
  <c r="AT29" i="153"/>
  <c r="AS29" i="153"/>
  <c r="AR29" i="153"/>
  <c r="AQ29" i="153"/>
  <c r="AP29" i="153"/>
  <c r="AO29" i="153"/>
  <c r="AN29" i="153"/>
  <c r="AM29" i="153"/>
  <c r="AL29" i="153"/>
  <c r="AK29" i="153"/>
  <c r="AJ29" i="153"/>
  <c r="AI29" i="153"/>
  <c r="AH29" i="153"/>
  <c r="AG29" i="153"/>
  <c r="AF29" i="153"/>
  <c r="AE29" i="153"/>
  <c r="AD29" i="153"/>
  <c r="AC29" i="153"/>
  <c r="AB29" i="153"/>
  <c r="AA29" i="153"/>
  <c r="Z29" i="153"/>
  <c r="Y29" i="153"/>
  <c r="X29" i="153"/>
  <c r="W29" i="153"/>
  <c r="V29" i="153"/>
  <c r="U29" i="153"/>
  <c r="T29" i="153"/>
  <c r="S29" i="153"/>
  <c r="AW27" i="153"/>
  <c r="AV27" i="153"/>
  <c r="AU27" i="153"/>
  <c r="AT27" i="153"/>
  <c r="AS27" i="153"/>
  <c r="AR27" i="153"/>
  <c r="AQ27" i="153"/>
  <c r="AP27" i="153"/>
  <c r="AO27" i="153"/>
  <c r="AN27" i="153"/>
  <c r="AM27" i="153"/>
  <c r="AL27" i="153"/>
  <c r="AK27" i="153"/>
  <c r="AJ27" i="153"/>
  <c r="AI27" i="153"/>
  <c r="AH27" i="153"/>
  <c r="AG27" i="153"/>
  <c r="AF27" i="153"/>
  <c r="AE27" i="153"/>
  <c r="AD27" i="153"/>
  <c r="AC27" i="153"/>
  <c r="AB27" i="153"/>
  <c r="AA27" i="153"/>
  <c r="Z27" i="153"/>
  <c r="Y27" i="153"/>
  <c r="X27" i="153"/>
  <c r="W27" i="153"/>
  <c r="V27" i="153"/>
  <c r="U27" i="153"/>
  <c r="T27" i="153"/>
  <c r="S27" i="153"/>
  <c r="AW26" i="153"/>
  <c r="AV26" i="153"/>
  <c r="AU26" i="153"/>
  <c r="AT26" i="153"/>
  <c r="AS26" i="153"/>
  <c r="AR26" i="153"/>
  <c r="AQ26" i="153"/>
  <c r="AP26" i="153"/>
  <c r="AO26" i="153"/>
  <c r="AN26" i="153"/>
  <c r="AM26" i="153"/>
  <c r="AL26" i="153"/>
  <c r="AK26" i="153"/>
  <c r="AJ26" i="153"/>
  <c r="AI26" i="153"/>
  <c r="AH26" i="153"/>
  <c r="AG26" i="153"/>
  <c r="AF26" i="153"/>
  <c r="AE26" i="153"/>
  <c r="AD26" i="153"/>
  <c r="AC26" i="153"/>
  <c r="AB26" i="153"/>
  <c r="AA26" i="153"/>
  <c r="Z26" i="153"/>
  <c r="Y26" i="153"/>
  <c r="X26" i="153"/>
  <c r="W26" i="153"/>
  <c r="V26" i="153"/>
  <c r="U26" i="153"/>
  <c r="T26" i="153"/>
  <c r="S26" i="153"/>
  <c r="AW24" i="153"/>
  <c r="AV24" i="153"/>
  <c r="AU24" i="153"/>
  <c r="AT24" i="153"/>
  <c r="AS24" i="153"/>
  <c r="AR24" i="153"/>
  <c r="AQ24" i="153"/>
  <c r="AP24" i="153"/>
  <c r="AO24" i="153"/>
  <c r="AN24" i="153"/>
  <c r="AM24" i="153"/>
  <c r="AL24" i="153"/>
  <c r="AK24" i="153"/>
  <c r="AJ24" i="153"/>
  <c r="AI24" i="153"/>
  <c r="AH24" i="153"/>
  <c r="AG24" i="153"/>
  <c r="AF24" i="153"/>
  <c r="AE24" i="153"/>
  <c r="AD24" i="153"/>
  <c r="AC24" i="153"/>
  <c r="AB24" i="153"/>
  <c r="AA24" i="153"/>
  <c r="Z24" i="153"/>
  <c r="Y24" i="153"/>
  <c r="X24" i="153"/>
  <c r="W24" i="153"/>
  <c r="V24" i="153"/>
  <c r="U24" i="153"/>
  <c r="T24" i="153"/>
  <c r="S24" i="153"/>
  <c r="AW23" i="153"/>
  <c r="AV23" i="153"/>
  <c r="AU23" i="153"/>
  <c r="AT23" i="153"/>
  <c r="AS23" i="153"/>
  <c r="AR23" i="153"/>
  <c r="AQ23" i="153"/>
  <c r="AP23" i="153"/>
  <c r="AO23" i="153"/>
  <c r="AN23" i="153"/>
  <c r="AM23" i="153"/>
  <c r="AL23" i="153"/>
  <c r="AK23" i="153"/>
  <c r="AJ23" i="153"/>
  <c r="AI23" i="153"/>
  <c r="AH23" i="153"/>
  <c r="AG23" i="153"/>
  <c r="AF23" i="153"/>
  <c r="AE23" i="153"/>
  <c r="AD23" i="153"/>
  <c r="AC23" i="153"/>
  <c r="AB23" i="153"/>
  <c r="AA23" i="153"/>
  <c r="Z23" i="153"/>
  <c r="Y23" i="153"/>
  <c r="X23" i="153"/>
  <c r="W23" i="153"/>
  <c r="V23" i="153"/>
  <c r="U23" i="153"/>
  <c r="T23" i="153"/>
  <c r="S23" i="153"/>
  <c r="AW21" i="153"/>
  <c r="AV21" i="153"/>
  <c r="AU21" i="153"/>
  <c r="AT21" i="153"/>
  <c r="AS21" i="153"/>
  <c r="AR21" i="153"/>
  <c r="AQ21" i="153"/>
  <c r="AP21" i="153"/>
  <c r="AO21" i="153"/>
  <c r="AN21" i="153"/>
  <c r="AM21" i="153"/>
  <c r="AL21" i="153"/>
  <c r="AK21" i="153"/>
  <c r="AJ21" i="153"/>
  <c r="AI21" i="153"/>
  <c r="AH21" i="153"/>
  <c r="AG21" i="153"/>
  <c r="AF21" i="153"/>
  <c r="AE21" i="153"/>
  <c r="AD21" i="153"/>
  <c r="AC21" i="153"/>
  <c r="AB21" i="153"/>
  <c r="AA21" i="153"/>
  <c r="Z21" i="153"/>
  <c r="Y21" i="153"/>
  <c r="X21" i="153"/>
  <c r="W21" i="153"/>
  <c r="V21" i="153"/>
  <c r="U21" i="153"/>
  <c r="T21" i="153"/>
  <c r="S21" i="153"/>
  <c r="AW20" i="153"/>
  <c r="AV20" i="153"/>
  <c r="AU20" i="153"/>
  <c r="AT20" i="153"/>
  <c r="AS20" i="153"/>
  <c r="AR20" i="153"/>
  <c r="AQ20" i="153"/>
  <c r="AP20" i="153"/>
  <c r="AO20" i="153"/>
  <c r="AN20" i="153"/>
  <c r="AM20" i="153"/>
  <c r="AL20" i="153"/>
  <c r="AK20" i="153"/>
  <c r="AJ20" i="153"/>
  <c r="AI20" i="153"/>
  <c r="AH20" i="153"/>
  <c r="AG20" i="153"/>
  <c r="AF20" i="153"/>
  <c r="AE20" i="153"/>
  <c r="AD20" i="153"/>
  <c r="AC20" i="153"/>
  <c r="AB20" i="153"/>
  <c r="AA20" i="153"/>
  <c r="Z20" i="153"/>
  <c r="Y20" i="153"/>
  <c r="X20" i="153"/>
  <c r="W20" i="153"/>
  <c r="V20" i="153"/>
  <c r="U20" i="153"/>
  <c r="T20" i="153"/>
  <c r="S20" i="153"/>
  <c r="AX20" i="153" s="1"/>
  <c r="AZ20" i="153" s="1"/>
  <c r="T17" i="153"/>
  <c r="U17" i="153"/>
  <c r="V17" i="153"/>
  <c r="W17" i="153"/>
  <c r="X17" i="153"/>
  <c r="Y17" i="153"/>
  <c r="Z17" i="153"/>
  <c r="AA17" i="153"/>
  <c r="AB17" i="153"/>
  <c r="AC17" i="153"/>
  <c r="AD17" i="153"/>
  <c r="AE17" i="153"/>
  <c r="AF17" i="153"/>
  <c r="AG17" i="153"/>
  <c r="AH17" i="153"/>
  <c r="AI17" i="153"/>
  <c r="AJ17" i="153"/>
  <c r="AK17" i="153"/>
  <c r="AL17" i="153"/>
  <c r="AM17" i="153"/>
  <c r="AN17" i="153"/>
  <c r="AO17" i="153"/>
  <c r="AP17" i="153"/>
  <c r="AQ17" i="153"/>
  <c r="AR17" i="153"/>
  <c r="AS17" i="153"/>
  <c r="AT17" i="153"/>
  <c r="AU17" i="153"/>
  <c r="AV17" i="153"/>
  <c r="AW17" i="153"/>
  <c r="T18" i="153"/>
  <c r="U18" i="153"/>
  <c r="V18" i="153"/>
  <c r="W18" i="153"/>
  <c r="X18" i="153"/>
  <c r="Y18" i="153"/>
  <c r="Z18" i="153"/>
  <c r="AA18" i="153"/>
  <c r="AB18" i="153"/>
  <c r="AC18" i="153"/>
  <c r="AD18" i="153"/>
  <c r="AE18" i="153"/>
  <c r="AF18" i="153"/>
  <c r="AG18" i="153"/>
  <c r="AH18" i="153"/>
  <c r="AI18" i="153"/>
  <c r="AJ18" i="153"/>
  <c r="AK18" i="153"/>
  <c r="AL18" i="153"/>
  <c r="AM18" i="153"/>
  <c r="AN18" i="153"/>
  <c r="AO18" i="153"/>
  <c r="AP18" i="153"/>
  <c r="AQ18" i="153"/>
  <c r="AR18" i="153"/>
  <c r="AS18" i="153"/>
  <c r="AT18" i="153"/>
  <c r="AU18" i="153"/>
  <c r="AV18" i="153"/>
  <c r="AW18" i="153"/>
  <c r="S18" i="153"/>
  <c r="S17" i="153"/>
  <c r="S35" i="154"/>
  <c r="Q35" i="154"/>
  <c r="K35" i="154"/>
  <c r="S34" i="154"/>
  <c r="Q34" i="154"/>
  <c r="K34" i="154"/>
  <c r="S33" i="154"/>
  <c r="U33" i="154" s="1"/>
  <c r="Q33" i="154"/>
  <c r="K33" i="154"/>
  <c r="S32" i="154"/>
  <c r="Q32" i="154"/>
  <c r="K32" i="154"/>
  <c r="S31" i="154"/>
  <c r="Q31" i="154"/>
  <c r="K31" i="154"/>
  <c r="S30" i="154"/>
  <c r="U30" i="154" s="1"/>
  <c r="Q30" i="154"/>
  <c r="K30" i="154"/>
  <c r="S29" i="154"/>
  <c r="Q29" i="154"/>
  <c r="K29" i="154"/>
  <c r="S28" i="154"/>
  <c r="U28" i="154" s="1"/>
  <c r="Q28" i="154"/>
  <c r="K28" i="154"/>
  <c r="S27" i="154"/>
  <c r="Q27" i="154"/>
  <c r="K27" i="154"/>
  <c r="S26" i="154"/>
  <c r="Q26" i="154"/>
  <c r="K26" i="154"/>
  <c r="S25" i="154"/>
  <c r="U25" i="154" s="1"/>
  <c r="Q25" i="154"/>
  <c r="K25" i="154"/>
  <c r="S24" i="154"/>
  <c r="Q24" i="154"/>
  <c r="K24" i="154"/>
  <c r="S23" i="154"/>
  <c r="Q23" i="154"/>
  <c r="K23" i="154"/>
  <c r="S22" i="154"/>
  <c r="U22" i="154" s="1"/>
  <c r="Q22" i="154"/>
  <c r="K22" i="154"/>
  <c r="S21" i="154"/>
  <c r="Q21" i="154"/>
  <c r="K21" i="154"/>
  <c r="S20" i="154"/>
  <c r="U20" i="154" s="1"/>
  <c r="Q20" i="154"/>
  <c r="K20" i="154"/>
  <c r="S19" i="154"/>
  <c r="Q19" i="154"/>
  <c r="K19" i="154"/>
  <c r="S18" i="154"/>
  <c r="Q18" i="154"/>
  <c r="K18" i="154"/>
  <c r="S17" i="154"/>
  <c r="U17" i="154" s="1"/>
  <c r="Q17" i="154"/>
  <c r="K17" i="154"/>
  <c r="S16" i="154"/>
  <c r="Q16" i="154"/>
  <c r="K16" i="154"/>
  <c r="S15" i="154"/>
  <c r="Q15" i="154"/>
  <c r="K15" i="154"/>
  <c r="S14" i="154"/>
  <c r="U14" i="154" s="1"/>
  <c r="Q14" i="154"/>
  <c r="K14" i="154"/>
  <c r="S13" i="154"/>
  <c r="Q13" i="154"/>
  <c r="K13" i="154"/>
  <c r="S12" i="154"/>
  <c r="U12" i="154" s="1"/>
  <c r="Q12" i="154"/>
  <c r="K12" i="154"/>
  <c r="S11" i="154"/>
  <c r="Q11" i="154"/>
  <c r="K11" i="154"/>
  <c r="S10" i="154"/>
  <c r="Q10" i="154"/>
  <c r="K10" i="154"/>
  <c r="S9" i="154"/>
  <c r="U9" i="154" s="1"/>
  <c r="Q9" i="154"/>
  <c r="K9" i="154"/>
  <c r="S8" i="154"/>
  <c r="Q8" i="154"/>
  <c r="K8" i="154"/>
  <c r="S7" i="154"/>
  <c r="Q7" i="154"/>
  <c r="K7" i="154"/>
  <c r="S6" i="154"/>
  <c r="U6" i="154" s="1"/>
  <c r="Q6" i="154"/>
  <c r="K6" i="154"/>
  <c r="S62" i="153"/>
  <c r="AJ60" i="153"/>
  <c r="AW57" i="153"/>
  <c r="AV57" i="153"/>
  <c r="AU57" i="153"/>
  <c r="AT57" i="153"/>
  <c r="AS57" i="153"/>
  <c r="AR57" i="153"/>
  <c r="AQ57" i="153"/>
  <c r="AP57" i="153"/>
  <c r="AO57" i="153"/>
  <c r="AN57" i="153"/>
  <c r="AM57" i="153"/>
  <c r="AL57" i="153"/>
  <c r="AK57" i="153"/>
  <c r="AJ57" i="153"/>
  <c r="AI57" i="153"/>
  <c r="AH57" i="153"/>
  <c r="AG57" i="153"/>
  <c r="AF57" i="153"/>
  <c r="AE57" i="153"/>
  <c r="AD57" i="153"/>
  <c r="AC57" i="153"/>
  <c r="AB57" i="153"/>
  <c r="AA57" i="153"/>
  <c r="Z57" i="153"/>
  <c r="Y57" i="153"/>
  <c r="X57" i="153"/>
  <c r="W57" i="153"/>
  <c r="V57" i="153"/>
  <c r="U57" i="153"/>
  <c r="T57" i="153"/>
  <c r="S57" i="153"/>
  <c r="S53" i="153"/>
  <c r="G51" i="153"/>
  <c r="G48" i="153"/>
  <c r="G45" i="153"/>
  <c r="G42" i="153"/>
  <c r="G39" i="153"/>
  <c r="G36" i="153"/>
  <c r="U61" i="153" s="1"/>
  <c r="G33" i="153"/>
  <c r="G30" i="153"/>
  <c r="G27" i="153"/>
  <c r="G24" i="153"/>
  <c r="AI59" i="153" s="1"/>
  <c r="AX21" i="153"/>
  <c r="AZ21" i="153" s="1"/>
  <c r="G21" i="153"/>
  <c r="G18" i="153"/>
  <c r="T60" i="153" s="1"/>
  <c r="AW13" i="153"/>
  <c r="AW14" i="153" s="1"/>
  <c r="AW15" i="153" s="1"/>
  <c r="AV13" i="153"/>
  <c r="AV14" i="153" s="1"/>
  <c r="AV15" i="153" s="1"/>
  <c r="AU13" i="153"/>
  <c r="AU14" i="153" s="1"/>
  <c r="AU15" i="153" s="1"/>
  <c r="AX12" i="153"/>
  <c r="AU12" i="153"/>
  <c r="BB10" i="153"/>
  <c r="AC1" i="153"/>
  <c r="AR14" i="153" s="1"/>
  <c r="AR15" i="153" s="1"/>
  <c r="AE53" i="153" l="1"/>
  <c r="AU53" i="153"/>
  <c r="U10" i="154"/>
  <c r="AX27" i="153"/>
  <c r="AZ27" i="153" s="1"/>
  <c r="AX38" i="153"/>
  <c r="AZ38" i="153" s="1"/>
  <c r="AX51" i="153"/>
  <c r="AZ51" i="153" s="1"/>
  <c r="AT54" i="153"/>
  <c r="AX48" i="153"/>
  <c r="AZ48" i="153" s="1"/>
  <c r="AQ18" i="155"/>
  <c r="AI18" i="155"/>
  <c r="AA18" i="155"/>
  <c r="U9" i="156"/>
  <c r="U17" i="156"/>
  <c r="U25" i="156"/>
  <c r="U33" i="156"/>
  <c r="S18" i="155"/>
  <c r="AP18" i="155"/>
  <c r="AH18" i="155"/>
  <c r="Z18" i="155"/>
  <c r="AN17" i="155"/>
  <c r="V20" i="155"/>
  <c r="AD20" i="155"/>
  <c r="AN23" i="155"/>
  <c r="Z26" i="155"/>
  <c r="AH26" i="155"/>
  <c r="AP26" i="155"/>
  <c r="S27" i="155"/>
  <c r="AA27" i="155"/>
  <c r="AI27" i="155"/>
  <c r="AQ27" i="155"/>
  <c r="AQ54" i="155" s="1"/>
  <c r="AB29" i="155"/>
  <c r="AR29" i="155"/>
  <c r="U30" i="155"/>
  <c r="AK30" i="155"/>
  <c r="V32" i="155"/>
  <c r="AD32" i="155"/>
  <c r="W33" i="155"/>
  <c r="U20" i="156"/>
  <c r="U28" i="156"/>
  <c r="AO18" i="155"/>
  <c r="AG18" i="155"/>
  <c r="W17" i="155"/>
  <c r="W20" i="155"/>
  <c r="AG23" i="155"/>
  <c r="AO23" i="155"/>
  <c r="S26" i="155"/>
  <c r="AX26" i="155" s="1"/>
  <c r="AZ26" i="155" s="1"/>
  <c r="AA26" i="155"/>
  <c r="AI26" i="155"/>
  <c r="AQ26" i="155"/>
  <c r="T27" i="155"/>
  <c r="AB27" i="155"/>
  <c r="AJ27" i="155"/>
  <c r="AR27" i="155"/>
  <c r="U29" i="155"/>
  <c r="AK29" i="155"/>
  <c r="AD30" i="155"/>
  <c r="W32" i="155"/>
  <c r="AN33" i="155"/>
  <c r="AX41" i="155"/>
  <c r="AZ41" i="155" s="1"/>
  <c r="U7" i="156"/>
  <c r="U31" i="156"/>
  <c r="AN18" i="155"/>
  <c r="AD17" i="155"/>
  <c r="V17" i="155"/>
  <c r="AN20" i="155"/>
  <c r="Z23" i="155"/>
  <c r="AH23" i="155"/>
  <c r="AP23" i="155"/>
  <c r="T26" i="155"/>
  <c r="AB26" i="155"/>
  <c r="AJ26" i="155"/>
  <c r="AR26" i="155"/>
  <c r="U27" i="155"/>
  <c r="AC27" i="155"/>
  <c r="AK27" i="155"/>
  <c r="AD29" i="155"/>
  <c r="W30" i="155"/>
  <c r="AN32" i="155"/>
  <c r="AG33" i="155"/>
  <c r="AO33" i="155"/>
  <c r="W18" i="155"/>
  <c r="AK17" i="155"/>
  <c r="AC17" i="155"/>
  <c r="U17" i="155"/>
  <c r="AG20" i="155"/>
  <c r="AO20" i="155"/>
  <c r="S23" i="155"/>
  <c r="AA23" i="155"/>
  <c r="AI23" i="155"/>
  <c r="AQ23" i="155"/>
  <c r="U26" i="155"/>
  <c r="AC26" i="155"/>
  <c r="AK26" i="155"/>
  <c r="V27" i="155"/>
  <c r="AX27" i="155" s="1"/>
  <c r="AZ27" i="155" s="1"/>
  <c r="AD27" i="155"/>
  <c r="W29" i="155"/>
  <c r="AN30" i="155"/>
  <c r="AG32" i="155"/>
  <c r="AO32" i="155"/>
  <c r="Z33" i="155"/>
  <c r="AH33" i="155"/>
  <c r="AP33" i="155"/>
  <c r="AX38" i="155"/>
  <c r="AZ38" i="155" s="1"/>
  <c r="AX50" i="155"/>
  <c r="AZ50" i="155" s="1"/>
  <c r="AX51" i="155"/>
  <c r="AZ51" i="155" s="1"/>
  <c r="U7" i="154"/>
  <c r="U13" i="156"/>
  <c r="U21" i="156"/>
  <c r="U29" i="156"/>
  <c r="AD18" i="155"/>
  <c r="AX18" i="155" s="1"/>
  <c r="AZ18" i="155" s="1"/>
  <c r="V18" i="155"/>
  <c r="AR17" i="155"/>
  <c r="AJ17" i="155"/>
  <c r="AB17" i="155"/>
  <c r="T17" i="155"/>
  <c r="Z20" i="155"/>
  <c r="AH20" i="155"/>
  <c r="AP20" i="155"/>
  <c r="T23" i="155"/>
  <c r="AB23" i="155"/>
  <c r="AJ23" i="155"/>
  <c r="AR23" i="155"/>
  <c r="V26" i="155"/>
  <c r="AD26" i="155"/>
  <c r="W27" i="155"/>
  <c r="AN29" i="155"/>
  <c r="AG30" i="155"/>
  <c r="Z32" i="155"/>
  <c r="AH32" i="155"/>
  <c r="AP32" i="155"/>
  <c r="S33" i="155"/>
  <c r="AA33" i="155"/>
  <c r="AI33" i="155"/>
  <c r="AQ33" i="155"/>
  <c r="AX17" i="153"/>
  <c r="AZ17" i="153" s="1"/>
  <c r="AX29" i="153"/>
  <c r="AZ29" i="153" s="1"/>
  <c r="U15" i="154"/>
  <c r="U31" i="154"/>
  <c r="AK61" i="153"/>
  <c r="U18" i="154"/>
  <c r="U26" i="154"/>
  <c r="U34" i="154"/>
  <c r="AX26" i="153"/>
  <c r="AZ26" i="153" s="1"/>
  <c r="AX39" i="153"/>
  <c r="AZ39" i="153" s="1"/>
  <c r="AX50" i="153"/>
  <c r="AZ50" i="153" s="1"/>
  <c r="AD54" i="153"/>
  <c r="U13" i="154"/>
  <c r="U21" i="154"/>
  <c r="AH58" i="153"/>
  <c r="U8" i="154"/>
  <c r="U16" i="154"/>
  <c r="U24" i="154"/>
  <c r="U32" i="154"/>
  <c r="AX18" i="153"/>
  <c r="AZ18" i="153" s="1"/>
  <c r="AX23" i="153"/>
  <c r="AZ23" i="153" s="1"/>
  <c r="AX36" i="153"/>
  <c r="AZ36" i="153" s="1"/>
  <c r="AT61" i="153"/>
  <c r="S59" i="153"/>
  <c r="U11" i="154"/>
  <c r="U19" i="154"/>
  <c r="U27" i="154"/>
  <c r="U35" i="154"/>
  <c r="AK18" i="155"/>
  <c r="AC18" i="155"/>
  <c r="U18" i="155"/>
  <c r="AQ17" i="155"/>
  <c r="AX17" i="155" s="1"/>
  <c r="AZ17" i="155" s="1"/>
  <c r="AI17" i="155"/>
  <c r="AA17" i="155"/>
  <c r="S20" i="155"/>
  <c r="AX20" i="155" s="1"/>
  <c r="AZ20" i="155" s="1"/>
  <c r="AA20" i="155"/>
  <c r="AI20" i="155"/>
  <c r="AQ20" i="155"/>
  <c r="U23" i="155"/>
  <c r="AC23" i="155"/>
  <c r="AK23" i="155"/>
  <c r="W26" i="155"/>
  <c r="AN27" i="155"/>
  <c r="AG29" i="155"/>
  <c r="Z30" i="155"/>
  <c r="AP30" i="155"/>
  <c r="S32" i="155"/>
  <c r="AA32" i="155"/>
  <c r="AI32" i="155"/>
  <c r="AQ32" i="155"/>
  <c r="T33" i="155"/>
  <c r="AB33" i="155"/>
  <c r="AJ33" i="155"/>
  <c r="AR33" i="155"/>
  <c r="AX36" i="155"/>
  <c r="AZ36" i="155" s="1"/>
  <c r="AX48" i="155"/>
  <c r="AZ48" i="155" s="1"/>
  <c r="U23" i="154"/>
  <c r="AG61" i="153"/>
  <c r="U29" i="154"/>
  <c r="AX45" i="153"/>
  <c r="AZ45" i="153" s="1"/>
  <c r="U11" i="156"/>
  <c r="U19" i="156"/>
  <c r="U27" i="156"/>
  <c r="U35" i="156"/>
  <c r="AR18" i="155"/>
  <c r="AJ18" i="155"/>
  <c r="AB18" i="155"/>
  <c r="AP17" i="155"/>
  <c r="AH17" i="155"/>
  <c r="T20" i="155"/>
  <c r="AB20" i="155"/>
  <c r="AJ20" i="155"/>
  <c r="V23" i="155"/>
  <c r="AN26" i="155"/>
  <c r="AG27" i="155"/>
  <c r="AO27" i="155"/>
  <c r="Z29" i="155"/>
  <c r="S30" i="155"/>
  <c r="T32" i="155"/>
  <c r="AB32" i="155"/>
  <c r="AJ32" i="155"/>
  <c r="U33" i="155"/>
  <c r="AC33" i="155"/>
  <c r="BB7" i="155"/>
  <c r="S13" i="155"/>
  <c r="AF14" i="155"/>
  <c r="AF15" i="155" s="1"/>
  <c r="V13" i="153"/>
  <c r="AQ13" i="153"/>
  <c r="V14" i="153"/>
  <c r="V15" i="153" s="1"/>
  <c r="AA13" i="153"/>
  <c r="AB14" i="153"/>
  <c r="AB15" i="153" s="1"/>
  <c r="AA13" i="155"/>
  <c r="AN14" i="155"/>
  <c r="AN15" i="155" s="1"/>
  <c r="AG13" i="153"/>
  <c r="AJ14" i="153"/>
  <c r="AJ15" i="153" s="1"/>
  <c r="AI13" i="155"/>
  <c r="AL13" i="153"/>
  <c r="AQ13" i="155"/>
  <c r="X14" i="155"/>
  <c r="X15" i="155" s="1"/>
  <c r="AX39" i="155"/>
  <c r="AZ39" i="155" s="1"/>
  <c r="X59" i="155"/>
  <c r="AM58" i="155"/>
  <c r="AU54" i="155"/>
  <c r="AU58" i="155"/>
  <c r="AE58" i="155"/>
  <c r="AA54" i="155"/>
  <c r="V13" i="155"/>
  <c r="AD13" i="155"/>
  <c r="AL13" i="155"/>
  <c r="AT13" i="155"/>
  <c r="S14" i="155"/>
  <c r="S15" i="155" s="1"/>
  <c r="AA14" i="155"/>
  <c r="AA15" i="155" s="1"/>
  <c r="AI14" i="155"/>
  <c r="AI15" i="155" s="1"/>
  <c r="AQ14" i="155"/>
  <c r="AQ15" i="155" s="1"/>
  <c r="AX33" i="155"/>
  <c r="AZ33" i="155" s="1"/>
  <c r="AX42" i="155"/>
  <c r="AZ42" i="155" s="1"/>
  <c r="AX45" i="155"/>
  <c r="AZ45" i="155" s="1"/>
  <c r="AE54" i="155"/>
  <c r="W13" i="155"/>
  <c r="AE13" i="155"/>
  <c r="AM13" i="155"/>
  <c r="T14" i="155"/>
  <c r="T15" i="155" s="1"/>
  <c r="AB14" i="155"/>
  <c r="AB15" i="155" s="1"/>
  <c r="AJ14" i="155"/>
  <c r="AJ15" i="155" s="1"/>
  <c r="AT61" i="155"/>
  <c r="S54" i="155"/>
  <c r="AI54" i="155"/>
  <c r="AT14" i="155"/>
  <c r="AT15" i="155" s="1"/>
  <c r="AP14" i="155"/>
  <c r="AP15" i="155" s="1"/>
  <c r="AL14" i="155"/>
  <c r="AL15" i="155" s="1"/>
  <c r="AH14" i="155"/>
  <c r="AH15" i="155" s="1"/>
  <c r="AD14" i="155"/>
  <c r="AD15" i="155" s="1"/>
  <c r="Z14" i="155"/>
  <c r="Z15" i="155" s="1"/>
  <c r="V14" i="155"/>
  <c r="V15" i="155" s="1"/>
  <c r="AS13" i="155"/>
  <c r="AO13" i="155"/>
  <c r="AK13" i="155"/>
  <c r="AG13" i="155"/>
  <c r="AC13" i="155"/>
  <c r="Y13" i="155"/>
  <c r="U13" i="155"/>
  <c r="AS14" i="155"/>
  <c r="AS15" i="155" s="1"/>
  <c r="AO14" i="155"/>
  <c r="AO15" i="155" s="1"/>
  <c r="AK14" i="155"/>
  <c r="AK15" i="155" s="1"/>
  <c r="AG14" i="155"/>
  <c r="AG15" i="155" s="1"/>
  <c r="AC14" i="155"/>
  <c r="AC15" i="155" s="1"/>
  <c r="Y14" i="155"/>
  <c r="Y15" i="155" s="1"/>
  <c r="U14" i="155"/>
  <c r="U15" i="155" s="1"/>
  <c r="AR13" i="155"/>
  <c r="AN13" i="155"/>
  <c r="AJ13" i="155"/>
  <c r="AF13" i="155"/>
  <c r="AB13" i="155"/>
  <c r="X13" i="155"/>
  <c r="T13" i="155"/>
  <c r="Z13" i="155"/>
  <c r="AH13" i="155"/>
  <c r="AP13" i="155"/>
  <c r="W14" i="155"/>
  <c r="W15" i="155" s="1"/>
  <c r="AE14" i="155"/>
  <c r="AE15" i="155" s="1"/>
  <c r="AM14" i="155"/>
  <c r="AM15" i="155" s="1"/>
  <c r="AX30" i="155"/>
  <c r="AZ30" i="155" s="1"/>
  <c r="AZ54" i="155" s="1"/>
  <c r="W54" i="155"/>
  <c r="AM54" i="155"/>
  <c r="Y53" i="155"/>
  <c r="AS53" i="155"/>
  <c r="AW53" i="155"/>
  <c r="T54" i="155"/>
  <c r="X54" i="155"/>
  <c r="AB54" i="155"/>
  <c r="AF54" i="155"/>
  <c r="AJ54" i="155"/>
  <c r="AN54" i="155"/>
  <c r="AR54" i="155"/>
  <c r="AV54" i="155"/>
  <c r="X58" i="155"/>
  <c r="AF58" i="155"/>
  <c r="AV58" i="155"/>
  <c r="Y59" i="155"/>
  <c r="AS59" i="155"/>
  <c r="AW59" i="155"/>
  <c r="Z60" i="155"/>
  <c r="AD60" i="155"/>
  <c r="AH60" i="155"/>
  <c r="AL60" i="155"/>
  <c r="AP60" i="155"/>
  <c r="AT60" i="155"/>
  <c r="S61" i="155"/>
  <c r="W61" i="155"/>
  <c r="AA61" i="155"/>
  <c r="AE61" i="155"/>
  <c r="AI61" i="155"/>
  <c r="AM61" i="155"/>
  <c r="AQ61" i="155"/>
  <c r="AU61" i="155"/>
  <c r="AL53" i="155"/>
  <c r="AT53" i="155"/>
  <c r="U54" i="155"/>
  <c r="Y54" i="155"/>
  <c r="AC54" i="155"/>
  <c r="AG54" i="155"/>
  <c r="AK54" i="155"/>
  <c r="AO54" i="155"/>
  <c r="AS54" i="155"/>
  <c r="AW54" i="155"/>
  <c r="Y58" i="155"/>
  <c r="AS58" i="155"/>
  <c r="AW58" i="155"/>
  <c r="AL59" i="155"/>
  <c r="AT59" i="155"/>
  <c r="S60" i="155"/>
  <c r="W60" i="155"/>
  <c r="AA60" i="155"/>
  <c r="AE60" i="155"/>
  <c r="AI60" i="155"/>
  <c r="AM60" i="155"/>
  <c r="AQ60" i="155"/>
  <c r="AU60" i="155"/>
  <c r="T61" i="155"/>
  <c r="X61" i="155"/>
  <c r="AB61" i="155"/>
  <c r="AF61" i="155"/>
  <c r="AJ61" i="155"/>
  <c r="AN61" i="155"/>
  <c r="AR61" i="155"/>
  <c r="AV61" i="155"/>
  <c r="AE53" i="155"/>
  <c r="AM53" i="155"/>
  <c r="AU53" i="155"/>
  <c r="V54" i="155"/>
  <c r="Z54" i="155"/>
  <c r="AD54" i="155"/>
  <c r="AH54" i="155"/>
  <c r="AL54" i="155"/>
  <c r="AP54" i="155"/>
  <c r="AT54" i="155"/>
  <c r="AL58" i="155"/>
  <c r="AT58" i="155"/>
  <c r="AE59" i="155"/>
  <c r="AM59" i="155"/>
  <c r="AU59" i="155"/>
  <c r="T60" i="155"/>
  <c r="X60" i="155"/>
  <c r="AB60" i="155"/>
  <c r="AF60" i="155"/>
  <c r="AJ60" i="155"/>
  <c r="AN60" i="155"/>
  <c r="AR60" i="155"/>
  <c r="AV60" i="155"/>
  <c r="U61" i="155"/>
  <c r="Y61" i="155"/>
  <c r="AC61" i="155"/>
  <c r="AG61" i="155"/>
  <c r="AK61" i="155"/>
  <c r="AO61" i="155"/>
  <c r="AS61" i="155"/>
  <c r="AW61" i="155"/>
  <c r="AF59" i="155"/>
  <c r="AV59" i="155"/>
  <c r="U60" i="155"/>
  <c r="Y60" i="155"/>
  <c r="AC60" i="155"/>
  <c r="AG60" i="155"/>
  <c r="AK60" i="155"/>
  <c r="AO60" i="155"/>
  <c r="AS60" i="155"/>
  <c r="AW60" i="155"/>
  <c r="V61" i="155"/>
  <c r="Z61" i="155"/>
  <c r="AD61" i="155"/>
  <c r="AH61" i="155"/>
  <c r="AL61" i="155"/>
  <c r="AP61" i="155"/>
  <c r="AT14" i="153"/>
  <c r="AT15" i="153" s="1"/>
  <c r="AP14" i="153"/>
  <c r="AP15" i="153" s="1"/>
  <c r="AL14" i="153"/>
  <c r="AL15" i="153" s="1"/>
  <c r="AH14" i="153"/>
  <c r="AH15" i="153" s="1"/>
  <c r="AD14" i="153"/>
  <c r="AD15" i="153" s="1"/>
  <c r="Z14" i="153"/>
  <c r="Z15" i="153" s="1"/>
  <c r="AS14" i="153"/>
  <c r="AS15" i="153" s="1"/>
  <c r="AO14" i="153"/>
  <c r="AO15" i="153" s="1"/>
  <c r="AK14" i="153"/>
  <c r="AK15" i="153" s="1"/>
  <c r="AG14" i="153"/>
  <c r="AG15" i="153" s="1"/>
  <c r="AC14" i="153"/>
  <c r="AC15" i="153" s="1"/>
  <c r="Y14" i="153"/>
  <c r="Y15" i="153" s="1"/>
  <c r="U14" i="153"/>
  <c r="U15" i="153" s="1"/>
  <c r="AR13" i="153"/>
  <c r="AN13" i="153"/>
  <c r="AJ13" i="153"/>
  <c r="AF13" i="153"/>
  <c r="AB13" i="153"/>
  <c r="X13" i="153"/>
  <c r="T13" i="153"/>
  <c r="W13" i="153"/>
  <c r="AC13" i="153"/>
  <c r="AH13" i="153"/>
  <c r="AM13" i="153"/>
  <c r="AS13" i="153"/>
  <c r="AE14" i="153"/>
  <c r="AE15" i="153" s="1"/>
  <c r="AI53" i="153"/>
  <c r="AZ53" i="153"/>
  <c r="AH54" i="153"/>
  <c r="AX54" i="153"/>
  <c r="V58" i="153"/>
  <c r="AL58" i="153"/>
  <c r="W59" i="153"/>
  <c r="AM59" i="153"/>
  <c r="X60" i="153"/>
  <c r="AN60" i="153"/>
  <c r="Y61" i="153"/>
  <c r="AO61" i="153"/>
  <c r="S13" i="153"/>
  <c r="AD13" i="153"/>
  <c r="AO13" i="153"/>
  <c r="S14" i="153"/>
  <c r="S15" i="153" s="1"/>
  <c r="AF14" i="153"/>
  <c r="AF15" i="153" s="1"/>
  <c r="AN14" i="153"/>
  <c r="AN15" i="153" s="1"/>
  <c r="AX24" i="153"/>
  <c r="AZ24" i="153" s="1"/>
  <c r="W53" i="153"/>
  <c r="AM53" i="153"/>
  <c r="V54" i="153"/>
  <c r="AL54" i="153"/>
  <c r="Z58" i="153"/>
  <c r="AP58" i="153"/>
  <c r="AA59" i="153"/>
  <c r="AQ59" i="153"/>
  <c r="AB60" i="153"/>
  <c r="AR60" i="153"/>
  <c r="AC61" i="153"/>
  <c r="AS61" i="153"/>
  <c r="W14" i="153"/>
  <c r="W15" i="153" s="1"/>
  <c r="AM14" i="153"/>
  <c r="AM15" i="153" s="1"/>
  <c r="BB7" i="153"/>
  <c r="Y13" i="153"/>
  <c r="AI13" i="153"/>
  <c r="AT13" i="153"/>
  <c r="X14" i="153"/>
  <c r="X15" i="153" s="1"/>
  <c r="U13" i="153"/>
  <c r="Z13" i="153"/>
  <c r="AE13" i="153"/>
  <c r="AK13" i="153"/>
  <c r="AP13" i="153"/>
  <c r="T14" i="153"/>
  <c r="T15" i="153" s="1"/>
  <c r="AA14" i="153"/>
  <c r="AA15" i="153" s="1"/>
  <c r="AI14" i="153"/>
  <c r="AI15" i="153" s="1"/>
  <c r="AQ14" i="153"/>
  <c r="AQ15" i="153" s="1"/>
  <c r="AX32" i="153"/>
  <c r="AZ32" i="153" s="1"/>
  <c r="AX44" i="153"/>
  <c r="AZ44" i="153" s="1"/>
  <c r="AA53" i="153"/>
  <c r="AQ53" i="153"/>
  <c r="Z54" i="153"/>
  <c r="AP54" i="153"/>
  <c r="AD58" i="153"/>
  <c r="AT58" i="153"/>
  <c r="AE59" i="153"/>
  <c r="AU59" i="153"/>
  <c r="AF60" i="153"/>
  <c r="AV60" i="153"/>
  <c r="U53" i="153"/>
  <c r="Y53" i="153"/>
  <c r="AC53" i="153"/>
  <c r="AG53" i="153"/>
  <c r="AK53" i="153"/>
  <c r="AO53" i="153"/>
  <c r="AS53" i="153"/>
  <c r="AW53" i="153"/>
  <c r="T54" i="153"/>
  <c r="X54" i="153"/>
  <c r="AB54" i="153"/>
  <c r="AF54" i="153"/>
  <c r="AJ54" i="153"/>
  <c r="AN54" i="153"/>
  <c r="AR54" i="153"/>
  <c r="AV54" i="153"/>
  <c r="T58" i="153"/>
  <c r="X58" i="153"/>
  <c r="AB58" i="153"/>
  <c r="AF58" i="153"/>
  <c r="AJ58" i="153"/>
  <c r="AN58" i="153"/>
  <c r="AR58" i="153"/>
  <c r="AV58" i="153"/>
  <c r="U59" i="153"/>
  <c r="Y59" i="153"/>
  <c r="AC59" i="153"/>
  <c r="AG59" i="153"/>
  <c r="AK59" i="153"/>
  <c r="AO59" i="153"/>
  <c r="AS59" i="153"/>
  <c r="AW59" i="153"/>
  <c r="V60" i="153"/>
  <c r="Z60" i="153"/>
  <c r="AD60" i="153"/>
  <c r="AH60" i="153"/>
  <c r="AL60" i="153"/>
  <c r="AP60" i="153"/>
  <c r="AT60" i="153"/>
  <c r="S61" i="153"/>
  <c r="W61" i="153"/>
  <c r="AA61" i="153"/>
  <c r="AE61" i="153"/>
  <c r="AI61" i="153"/>
  <c r="AM61" i="153"/>
  <c r="AQ61" i="153"/>
  <c r="AU61" i="153"/>
  <c r="V53" i="153"/>
  <c r="Z53" i="153"/>
  <c r="AD53" i="153"/>
  <c r="AH53" i="153"/>
  <c r="AL53" i="153"/>
  <c r="AP53" i="153"/>
  <c r="AT53" i="153"/>
  <c r="AX53" i="153"/>
  <c r="U54" i="153"/>
  <c r="Y54" i="153"/>
  <c r="AC54" i="153"/>
  <c r="AG54" i="153"/>
  <c r="AK54" i="153"/>
  <c r="AO54" i="153"/>
  <c r="AS54" i="153"/>
  <c r="AW54" i="153"/>
  <c r="U58" i="153"/>
  <c r="Y58" i="153"/>
  <c r="AC58" i="153"/>
  <c r="AG58" i="153"/>
  <c r="AK58" i="153"/>
  <c r="AO58" i="153"/>
  <c r="AS58" i="153"/>
  <c r="AW58" i="153"/>
  <c r="V59" i="153"/>
  <c r="Z59" i="153"/>
  <c r="AD59" i="153"/>
  <c r="AH59" i="153"/>
  <c r="AL59" i="153"/>
  <c r="AP59" i="153"/>
  <c r="AT59" i="153"/>
  <c r="S60" i="153"/>
  <c r="W60" i="153"/>
  <c r="AA60" i="153"/>
  <c r="AE60" i="153"/>
  <c r="AI60" i="153"/>
  <c r="AM60" i="153"/>
  <c r="AQ60" i="153"/>
  <c r="AU60" i="153"/>
  <c r="T61" i="153"/>
  <c r="X61" i="153"/>
  <c r="AB61" i="153"/>
  <c r="AF61" i="153"/>
  <c r="AJ61" i="153"/>
  <c r="AN61" i="153"/>
  <c r="AR61" i="153"/>
  <c r="AV61" i="153"/>
  <c r="AW61" i="153"/>
  <c r="T53" i="153"/>
  <c r="X53" i="153"/>
  <c r="AB53" i="153"/>
  <c r="AF53" i="153"/>
  <c r="AJ53" i="153"/>
  <c r="AN53" i="153"/>
  <c r="AR53" i="153"/>
  <c r="AV53" i="153"/>
  <c r="S54" i="153"/>
  <c r="W54" i="153"/>
  <c r="AA54" i="153"/>
  <c r="AE54" i="153"/>
  <c r="AI54" i="153"/>
  <c r="AM54" i="153"/>
  <c r="AQ54" i="153"/>
  <c r="AU54" i="153"/>
  <c r="AZ54" i="153"/>
  <c r="S58" i="153"/>
  <c r="W58" i="153"/>
  <c r="AA58" i="153"/>
  <c r="AE58" i="153"/>
  <c r="AI58" i="153"/>
  <c r="AM58" i="153"/>
  <c r="AQ58" i="153"/>
  <c r="AU58" i="153"/>
  <c r="T59" i="153"/>
  <c r="X59" i="153"/>
  <c r="AB59" i="153"/>
  <c r="AF59" i="153"/>
  <c r="AJ59" i="153"/>
  <c r="AN59" i="153"/>
  <c r="AR59" i="153"/>
  <c r="AV59" i="153"/>
  <c r="U60" i="153"/>
  <c r="Y60" i="153"/>
  <c r="AC60" i="153"/>
  <c r="AG60" i="153"/>
  <c r="AK60" i="153"/>
  <c r="AO60" i="153"/>
  <c r="AS60" i="153"/>
  <c r="AW60" i="153"/>
  <c r="V61" i="153"/>
  <c r="Z61" i="153"/>
  <c r="AD61" i="153"/>
  <c r="AH61" i="153"/>
  <c r="AL61" i="153"/>
  <c r="AP61" i="153"/>
  <c r="AX23" i="155" l="1"/>
  <c r="AZ23" i="155" s="1"/>
  <c r="AX29" i="155"/>
  <c r="AZ29" i="155" s="1"/>
  <c r="AX32" i="155"/>
  <c r="AZ32" i="155" s="1"/>
  <c r="AK21" i="155"/>
  <c r="AC21" i="155"/>
  <c r="U21" i="155"/>
  <c r="AR21" i="155"/>
  <c r="AJ21" i="155"/>
  <c r="AB21" i="155"/>
  <c r="T21" i="155"/>
  <c r="AQ21" i="155"/>
  <c r="AI21" i="155"/>
  <c r="AA21" i="155"/>
  <c r="S21" i="155"/>
  <c r="AP21" i="155"/>
  <c r="AH21" i="155"/>
  <c r="Z21" i="155"/>
  <c r="AO21" i="155"/>
  <c r="AG21" i="155"/>
  <c r="AN21" i="155"/>
  <c r="W21" i="155"/>
  <c r="AD21" i="155"/>
  <c r="V21" i="155"/>
  <c r="W24" i="155"/>
  <c r="W59" i="155" s="1"/>
  <c r="AD24" i="155"/>
  <c r="AD59" i="155" s="1"/>
  <c r="V24" i="155"/>
  <c r="V59" i="155" s="1"/>
  <c r="AK24" i="155"/>
  <c r="AK59" i="155" s="1"/>
  <c r="AC24" i="155"/>
  <c r="AC59" i="155" s="1"/>
  <c r="U24" i="155"/>
  <c r="U59" i="155" s="1"/>
  <c r="AR24" i="155"/>
  <c r="AR59" i="155" s="1"/>
  <c r="AJ24" i="155"/>
  <c r="AJ59" i="155" s="1"/>
  <c r="AB24" i="155"/>
  <c r="AB59" i="155" s="1"/>
  <c r="T24" i="155"/>
  <c r="T59" i="155" s="1"/>
  <c r="AQ24" i="155"/>
  <c r="AQ59" i="155" s="1"/>
  <c r="AI24" i="155"/>
  <c r="AI59" i="155" s="1"/>
  <c r="AA24" i="155"/>
  <c r="AA59" i="155" s="1"/>
  <c r="S24" i="155"/>
  <c r="AP24" i="155"/>
  <c r="AP59" i="155" s="1"/>
  <c r="AH24" i="155"/>
  <c r="AH59" i="155" s="1"/>
  <c r="Z24" i="155"/>
  <c r="Z59" i="155" s="1"/>
  <c r="AO24" i="155"/>
  <c r="AO59" i="155" s="1"/>
  <c r="AG24" i="155"/>
  <c r="AG59" i="155" s="1"/>
  <c r="AN24" i="155"/>
  <c r="AN59" i="155" s="1"/>
  <c r="V60" i="155"/>
  <c r="AX54" i="155"/>
  <c r="AH58" i="155" l="1"/>
  <c r="AH53" i="155"/>
  <c r="AJ53" i="155"/>
  <c r="AJ58" i="155"/>
  <c r="V53" i="155"/>
  <c r="V58" i="155"/>
  <c r="AP58" i="155"/>
  <c r="AP53" i="155"/>
  <c r="AR53" i="155"/>
  <c r="AR58" i="155"/>
  <c r="AD58" i="155"/>
  <c r="AD53" i="155"/>
  <c r="S58" i="155"/>
  <c r="AX21" i="155"/>
  <c r="S53" i="155"/>
  <c r="U58" i="155"/>
  <c r="U53" i="155"/>
  <c r="AX24" i="155"/>
  <c r="AZ24" i="155" s="1"/>
  <c r="S59" i="155"/>
  <c r="W53" i="155"/>
  <c r="W58" i="155"/>
  <c r="AA58" i="155"/>
  <c r="AA53" i="155"/>
  <c r="AC58" i="155"/>
  <c r="AC53" i="155"/>
  <c r="AN53" i="155"/>
  <c r="AN58" i="155"/>
  <c r="AI58" i="155"/>
  <c r="AI53" i="155"/>
  <c r="AK58" i="155"/>
  <c r="AK53" i="155"/>
  <c r="AG58" i="155"/>
  <c r="AG53" i="155"/>
  <c r="AQ58" i="155"/>
  <c r="AQ53" i="155"/>
  <c r="AO58" i="155"/>
  <c r="AO53" i="155"/>
  <c r="T53" i="155"/>
  <c r="T58" i="155"/>
  <c r="Z53" i="155"/>
  <c r="Z58" i="155"/>
  <c r="AB53" i="155"/>
  <c r="AB58" i="155"/>
  <c r="AZ21" i="155" l="1"/>
  <c r="AZ53" i="155" s="1"/>
  <c r="AX53" i="155"/>
</calcChain>
</file>

<file path=xl/sharedStrings.xml><?xml version="1.0" encoding="utf-8"?>
<sst xmlns="http://schemas.openxmlformats.org/spreadsheetml/2006/main" count="2090" uniqueCount="739">
  <si>
    <r>
      <t>※面積は</t>
    </r>
    <r>
      <rPr>
        <b/>
        <sz val="12"/>
        <rFont val="ＭＳ Ｐゴシック"/>
        <family val="3"/>
        <charset val="128"/>
      </rPr>
      <t>内法</t>
    </r>
    <r>
      <rPr>
        <sz val="12"/>
        <rFont val="ＭＳ Ｐゴシック"/>
        <family val="3"/>
        <charset val="128"/>
      </rPr>
      <t>により測定し、記載してください。</t>
    </r>
    <rPh sb="1" eb="3">
      <t>メンセキ</t>
    </rPh>
    <rPh sb="4" eb="6">
      <t>ウチノリ</t>
    </rPh>
    <rPh sb="9" eb="11">
      <t>ソクテイ</t>
    </rPh>
    <rPh sb="13" eb="15">
      <t>キサイ</t>
    </rPh>
    <phoneticPr fontId="16"/>
  </si>
  <si>
    <t>※参考様式３の他に建築図面の提出も併せてお願いします。</t>
    <rPh sb="1" eb="3">
      <t>サンコウ</t>
    </rPh>
    <rPh sb="3" eb="5">
      <t>ヨウシキ</t>
    </rPh>
    <rPh sb="7" eb="8">
      <t>ホカ</t>
    </rPh>
    <rPh sb="9" eb="11">
      <t>ケンチク</t>
    </rPh>
    <rPh sb="11" eb="13">
      <t>ズメン</t>
    </rPh>
    <rPh sb="14" eb="16">
      <t>テイシュツ</t>
    </rPh>
    <rPh sb="17" eb="18">
      <t>アワ</t>
    </rPh>
    <rPh sb="21" eb="22">
      <t>ネガ</t>
    </rPh>
    <phoneticPr fontId="16"/>
  </si>
  <si>
    <t>単位別従業者</t>
  </si>
  <si>
    <t>専 従</t>
  </si>
  <si>
    <t>兼 務</t>
  </si>
  <si>
    <t>定  員</t>
  </si>
  <si>
    <t>備 考</t>
  </si>
  <si>
    <t>□</t>
  </si>
  <si>
    <t>（参考様式）</t>
    <rPh sb="1" eb="3">
      <t>サンコウ</t>
    </rPh>
    <rPh sb="3" eb="5">
      <t>ヨウシキ</t>
    </rPh>
    <phoneticPr fontId="16"/>
  </si>
  <si>
    <t>建築物等に係る関係法令確認書</t>
    <rPh sb="0" eb="3">
      <t>ケンチクブツ</t>
    </rPh>
    <rPh sb="3" eb="4">
      <t>トウ</t>
    </rPh>
    <rPh sb="5" eb="6">
      <t>カカ</t>
    </rPh>
    <rPh sb="7" eb="9">
      <t>カンケイ</t>
    </rPh>
    <rPh sb="9" eb="11">
      <t>ホウレイ</t>
    </rPh>
    <rPh sb="11" eb="13">
      <t>カクニン</t>
    </rPh>
    <rPh sb="13" eb="14">
      <t>ショ</t>
    </rPh>
    <phoneticPr fontId="16"/>
  </si>
  <si>
    <t>サービス名</t>
    <rPh sb="4" eb="5">
      <t>メイ</t>
    </rPh>
    <phoneticPr fontId="16"/>
  </si>
  <si>
    <t>担当部署</t>
    <rPh sb="0" eb="2">
      <t>タントウ</t>
    </rPh>
    <rPh sb="2" eb="4">
      <t>ブショ</t>
    </rPh>
    <phoneticPr fontId="16"/>
  </si>
  <si>
    <t>担当者名</t>
    <rPh sb="0" eb="3">
      <t>タントウシャ</t>
    </rPh>
    <rPh sb="3" eb="4">
      <t>メイ</t>
    </rPh>
    <phoneticPr fontId="16"/>
  </si>
  <si>
    <t>（℡　　　　　－　　　　　－　　　　　）</t>
    <phoneticPr fontId="16"/>
  </si>
  <si>
    <t>確認内容</t>
    <rPh sb="0" eb="2">
      <t>カクニン</t>
    </rPh>
    <rPh sb="2" eb="4">
      <t>ナイヨウ</t>
    </rPh>
    <phoneticPr fontId="16"/>
  </si>
  <si>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16"/>
  </si>
  <si>
    <t>管轄消防署</t>
    <rPh sb="0" eb="2">
      <t>カンカツ</t>
    </rPh>
    <rPh sb="2" eb="5">
      <t>ショウボウショ</t>
    </rPh>
    <rPh sb="4" eb="5">
      <t>ショ</t>
    </rPh>
    <phoneticPr fontId="16"/>
  </si>
  <si>
    <t>・防火対象物使用開始届又は防火対象物工事計画届　</t>
    <rPh sb="1" eb="3">
      <t>ボウカ</t>
    </rPh>
    <rPh sb="3" eb="6">
      <t>タイショウブツ</t>
    </rPh>
    <rPh sb="6" eb="8">
      <t>シヨウ</t>
    </rPh>
    <rPh sb="8" eb="10">
      <t>カイシ</t>
    </rPh>
    <rPh sb="10" eb="11">
      <t>トド</t>
    </rPh>
    <rPh sb="11" eb="12">
      <t>マタ</t>
    </rPh>
    <rPh sb="13" eb="15">
      <t>ボウカ</t>
    </rPh>
    <rPh sb="15" eb="17">
      <t>タイショウ</t>
    </rPh>
    <rPh sb="17" eb="18">
      <t>モノ</t>
    </rPh>
    <rPh sb="18" eb="20">
      <t>コウジ</t>
    </rPh>
    <rPh sb="20" eb="22">
      <t>ケイカク</t>
    </rPh>
    <rPh sb="22" eb="23">
      <t>トド</t>
    </rPh>
    <phoneticPr fontId="16"/>
  </si>
  <si>
    <r>
      <t>その他関係法令等（　　　　　　　　　　　　　　　　　　　　）</t>
    </r>
    <r>
      <rPr>
        <sz val="9"/>
        <rFont val="ＭＳ Ｐゴシック"/>
        <family val="3"/>
        <charset val="128"/>
      </rPr>
      <t>　＊該当時のみ記載</t>
    </r>
    <rPh sb="2" eb="3">
      <t>タ</t>
    </rPh>
    <rPh sb="3" eb="5">
      <t>カンケイ</t>
    </rPh>
    <rPh sb="5" eb="7">
      <t>ホウレイ</t>
    </rPh>
    <rPh sb="7" eb="8">
      <t>トウ</t>
    </rPh>
    <rPh sb="32" eb="34">
      <t>ガイトウ</t>
    </rPh>
    <rPh sb="34" eb="35">
      <t>ジ</t>
    </rPh>
    <rPh sb="37" eb="39">
      <t>キサイ</t>
    </rPh>
    <phoneticPr fontId="16"/>
  </si>
  <si>
    <t>・必要手続きの要否　　　　　　要　・　不要</t>
    <rPh sb="1" eb="3">
      <t>ヒツヨウ</t>
    </rPh>
    <rPh sb="3" eb="5">
      <t>テツズ</t>
    </rPh>
    <rPh sb="7" eb="9">
      <t>ヨウヒ</t>
    </rPh>
    <rPh sb="15" eb="16">
      <t>ヨウ</t>
    </rPh>
    <rPh sb="19" eb="21">
      <t>フヨウ</t>
    </rPh>
    <phoneticPr fontId="16"/>
  </si>
  <si>
    <t>・その他所管庁の指導事項及び対応状況</t>
    <rPh sb="3" eb="4">
      <t>タ</t>
    </rPh>
    <rPh sb="4" eb="6">
      <t>ショカン</t>
    </rPh>
    <rPh sb="6" eb="7">
      <t>チョウ</t>
    </rPh>
    <rPh sb="8" eb="10">
      <t>シドウ</t>
    </rPh>
    <rPh sb="10" eb="12">
      <t>ジコウ</t>
    </rPh>
    <rPh sb="12" eb="13">
      <t>オヨ</t>
    </rPh>
    <rPh sb="14" eb="16">
      <t>タイオウ</t>
    </rPh>
    <rPh sb="16" eb="18">
      <t>ジョウキョウ</t>
    </rPh>
    <phoneticPr fontId="16"/>
  </si>
  <si>
    <t>事業所の平面図（参考様式３）・建築図面</t>
    <rPh sb="8" eb="10">
      <t>サンコウ</t>
    </rPh>
    <rPh sb="10" eb="12">
      <t>ヨウシキ</t>
    </rPh>
    <phoneticPr fontId="16"/>
  </si>
  <si>
    <t>名  称</t>
    <rPh sb="0" eb="4">
      <t>メイショウ</t>
    </rPh>
    <phoneticPr fontId="16"/>
  </si>
  <si>
    <t>所在地</t>
    <rPh sb="0" eb="3">
      <t>ショザイチ</t>
    </rPh>
    <phoneticPr fontId="16"/>
  </si>
  <si>
    <t>FAX番号</t>
    <rPh sb="3" eb="5">
      <t>バンゴウ</t>
    </rPh>
    <phoneticPr fontId="16"/>
  </si>
  <si>
    <t>年</t>
    <rPh sb="0" eb="1">
      <t>ネン</t>
    </rPh>
    <phoneticPr fontId="16"/>
  </si>
  <si>
    <t>月</t>
    <rPh sb="0" eb="1">
      <t>ツキ</t>
    </rPh>
    <phoneticPr fontId="16"/>
  </si>
  <si>
    <t>日</t>
    <rPh sb="0" eb="1">
      <t>ヒ</t>
    </rPh>
    <phoneticPr fontId="16"/>
  </si>
  <si>
    <t>単位</t>
    <rPh sb="0" eb="2">
      <t>タンイ</t>
    </rPh>
    <phoneticPr fontId="16"/>
  </si>
  <si>
    <t>人</t>
    <rPh sb="0" eb="1">
      <t>ニン</t>
    </rPh>
    <phoneticPr fontId="16"/>
  </si>
  <si>
    <t>㎡</t>
  </si>
  <si>
    <t>生活相談員</t>
    <rPh sb="0" eb="2">
      <t>セイカツ</t>
    </rPh>
    <rPh sb="2" eb="5">
      <t>ソウダンイン</t>
    </rPh>
    <phoneticPr fontId="16"/>
  </si>
  <si>
    <t>看護職員</t>
    <rPh sb="0" eb="2">
      <t>カンゴ</t>
    </rPh>
    <rPh sb="2" eb="4">
      <t>ショクイン</t>
    </rPh>
    <phoneticPr fontId="16"/>
  </si>
  <si>
    <t>介護職員</t>
    <rPh sb="0" eb="2">
      <t>カイゴ</t>
    </rPh>
    <rPh sb="2" eb="4">
      <t>ショクイン</t>
    </rPh>
    <phoneticPr fontId="16"/>
  </si>
  <si>
    <t>機能訓練指導員</t>
    <rPh sb="0" eb="2">
      <t>キノウ</t>
    </rPh>
    <rPh sb="2" eb="4">
      <t>クンレン</t>
    </rPh>
    <rPh sb="4" eb="7">
      <t>シドウイン</t>
    </rPh>
    <phoneticPr fontId="16"/>
  </si>
  <si>
    <t>常勤（人）</t>
    <rPh sb="0" eb="2">
      <t>ジョウキン</t>
    </rPh>
    <rPh sb="3" eb="4">
      <t>ニン</t>
    </rPh>
    <phoneticPr fontId="16"/>
  </si>
  <si>
    <t>非常勤（人）</t>
    <rPh sb="0" eb="3">
      <t>ヒジョウキン</t>
    </rPh>
    <rPh sb="4" eb="5">
      <t>ニン</t>
    </rPh>
    <phoneticPr fontId="16"/>
  </si>
  <si>
    <t>定  員</t>
    <rPh sb="0" eb="4">
      <t>テイイン</t>
    </rPh>
    <phoneticPr fontId="16"/>
  </si>
  <si>
    <t>休日</t>
  </si>
  <si>
    <t>日曜・祝日</t>
    <rPh sb="0" eb="1">
      <t>ニチヨウ</t>
    </rPh>
    <rPh sb="1" eb="2">
      <t>ヨウビ</t>
    </rPh>
    <rPh sb="3" eb="4">
      <t>シュク</t>
    </rPh>
    <rPh sb="4" eb="5">
      <t>ヒ</t>
    </rPh>
    <phoneticPr fontId="16"/>
  </si>
  <si>
    <t>サービス提供時間</t>
    <rPh sb="4" eb="6">
      <t>テイキョウ</t>
    </rPh>
    <rPh sb="6" eb="8">
      <t>ジカン</t>
    </rPh>
    <phoneticPr fontId="16"/>
  </si>
  <si>
    <t>地域</t>
    <rPh sb="0" eb="2">
      <t>チイキ</t>
    </rPh>
    <phoneticPr fontId="16"/>
  </si>
  <si>
    <t>記入欄が不足する場合は、適宜欄を設けて記載するか又は別様に記載した書類を添付してください。</t>
  </si>
  <si>
    <t>「主な掲示事項」については、本欄の記載を省略し、別添資料として添付して差し支えありません。</t>
  </si>
  <si>
    <t>本事業所内で複数の単位を実施する場合にあっては、2単位目以降に係る利用定員及び単位別従業</t>
  </si>
  <si>
    <t>従業員の員数については、総数を記載してください。</t>
    <rPh sb="0" eb="3">
      <t>ジュウギョウイン</t>
    </rPh>
    <rPh sb="4" eb="6">
      <t>インスウ</t>
    </rPh>
    <rPh sb="12" eb="14">
      <t>ソウスウ</t>
    </rPh>
    <rPh sb="15" eb="17">
      <t>キサイ</t>
    </rPh>
    <phoneticPr fontId="16"/>
  </si>
  <si>
    <t>　（郵便番号</t>
  </si>
  <si>
    <t>－</t>
  </si>
  <si>
    <t>）</t>
  </si>
  <si>
    <t>電話番号</t>
  </si>
  <si>
    <t>　</t>
  </si>
  <si>
    <t>兼務する同一敷地内の</t>
  </si>
  <si>
    <t>他の事業所又は施設</t>
  </si>
  <si>
    <t>兼務する職種</t>
  </si>
  <si>
    <t>及び勤務時間等</t>
  </si>
  <si>
    <t>営業時間</t>
  </si>
  <si>
    <t>法定代理受領分以外</t>
  </si>
  <si>
    <t>その他の費用</t>
  </si>
  <si>
    <t>添付書類</t>
  </si>
  <si>
    <t>別添のとおり</t>
  </si>
  <si>
    <t>（兼務の場合のみ記入）</t>
  </si>
  <si>
    <t>月</t>
  </si>
  <si>
    <t>日</t>
  </si>
  <si>
    <t>事業所又は施設の名称</t>
  </si>
  <si>
    <t>フリガナ</t>
  </si>
  <si>
    <t>事業所又は施設名</t>
  </si>
  <si>
    <t>申請するサービス種類</t>
  </si>
  <si>
    <t>代表者の職・氏名</t>
    <rPh sb="0" eb="3">
      <t>ダイヒョウシャ</t>
    </rPh>
    <rPh sb="4" eb="5">
      <t>ショク</t>
    </rPh>
    <rPh sb="6" eb="8">
      <t>シメイ</t>
    </rPh>
    <phoneticPr fontId="16"/>
  </si>
  <si>
    <t>事業所</t>
    <rPh sb="0" eb="3">
      <t>ジギョウショ</t>
    </rPh>
    <phoneticPr fontId="16"/>
  </si>
  <si>
    <t>東京都</t>
    <rPh sb="0" eb="3">
      <t>トウキョウト</t>
    </rPh>
    <phoneticPr fontId="16"/>
  </si>
  <si>
    <t>連絡先</t>
    <rPh sb="0" eb="3">
      <t>レンラクサキ</t>
    </rPh>
    <phoneticPr fontId="16"/>
  </si>
  <si>
    <t>電話番号</t>
    <rPh sb="0" eb="2">
      <t>デンワ</t>
    </rPh>
    <rPh sb="2" eb="4">
      <t>バンゴウ</t>
    </rPh>
    <phoneticPr fontId="16"/>
  </si>
  <si>
    <t>管理者</t>
    <rPh sb="0" eb="3">
      <t>カンリシャ</t>
    </rPh>
    <phoneticPr fontId="16"/>
  </si>
  <si>
    <t>住  所</t>
    <rPh sb="0" eb="4">
      <t>ジュウショ</t>
    </rPh>
    <phoneticPr fontId="16"/>
  </si>
  <si>
    <t>運営規程（料金表含む）</t>
  </si>
  <si>
    <t>備　　考</t>
    <phoneticPr fontId="16"/>
  </si>
  <si>
    <t>氏  名</t>
    <rPh sb="0" eb="4">
      <t>シメイ</t>
    </rPh>
    <phoneticPr fontId="16"/>
  </si>
  <si>
    <t>生年月日</t>
    <rPh sb="0" eb="2">
      <t>セイネン</t>
    </rPh>
    <rPh sb="2" eb="4">
      <t>ガッピ</t>
    </rPh>
    <phoneticPr fontId="16"/>
  </si>
  <si>
    <t>申請する事業所の名称</t>
    <rPh sb="0" eb="2">
      <t>シンセイ</t>
    </rPh>
    <phoneticPr fontId="16"/>
  </si>
  <si>
    <t>事業所等名称</t>
    <rPh sb="0" eb="3">
      <t>ジギョウショ</t>
    </rPh>
    <rPh sb="3" eb="4">
      <t>トウ</t>
    </rPh>
    <rPh sb="4" eb="6">
      <t>メイショウ</t>
    </rPh>
    <phoneticPr fontId="16"/>
  </si>
  <si>
    <t>専 従</t>
    <rPh sb="0" eb="3">
      <t>センジュウ</t>
    </rPh>
    <phoneticPr fontId="16"/>
  </si>
  <si>
    <t>兼 務</t>
    <rPh sb="0" eb="3">
      <t>ケンム</t>
    </rPh>
    <phoneticPr fontId="16"/>
  </si>
  <si>
    <t>主な掲示事項</t>
    <rPh sb="0" eb="1">
      <t>オモ</t>
    </rPh>
    <rPh sb="2" eb="4">
      <t>ケイジ</t>
    </rPh>
    <rPh sb="4" eb="6">
      <t>ジコウ</t>
    </rPh>
    <phoneticPr fontId="16"/>
  </si>
  <si>
    <t>営業日</t>
    <rPh sb="0" eb="3">
      <t>エイギョウビ</t>
    </rPh>
    <phoneticPr fontId="16"/>
  </si>
  <si>
    <t>日</t>
    <rPh sb="0" eb="1">
      <t>ニチ</t>
    </rPh>
    <phoneticPr fontId="16"/>
  </si>
  <si>
    <t>月</t>
    <rPh sb="0" eb="1">
      <t>ゲツ</t>
    </rPh>
    <phoneticPr fontId="16"/>
  </si>
  <si>
    <t>火</t>
    <rPh sb="0" eb="1">
      <t>カ</t>
    </rPh>
    <phoneticPr fontId="16"/>
  </si>
  <si>
    <t>水</t>
    <rPh sb="0" eb="1">
      <t>スイ</t>
    </rPh>
    <phoneticPr fontId="16"/>
  </si>
  <si>
    <t>木</t>
    <rPh sb="0" eb="1">
      <t>モク</t>
    </rPh>
    <phoneticPr fontId="16"/>
  </si>
  <si>
    <t>金</t>
    <rPh sb="0" eb="1">
      <t>キン</t>
    </rPh>
    <phoneticPr fontId="16"/>
  </si>
  <si>
    <t>土</t>
    <rPh sb="0" eb="1">
      <t>ド</t>
    </rPh>
    <phoneticPr fontId="16"/>
  </si>
  <si>
    <t>祝</t>
    <rPh sb="0" eb="1">
      <t>シュク</t>
    </rPh>
    <phoneticPr fontId="16"/>
  </si>
  <si>
    <t>その他年間の</t>
    <rPh sb="0" eb="3">
      <t>ソノタ</t>
    </rPh>
    <rPh sb="3" eb="5">
      <t>ネンカン</t>
    </rPh>
    <phoneticPr fontId="16"/>
  </si>
  <si>
    <t>平 日</t>
    <rPh sb="0" eb="3">
      <t>ヘイジツ</t>
    </rPh>
    <phoneticPr fontId="16"/>
  </si>
  <si>
    <t>土 曜</t>
    <rPh sb="0" eb="3">
      <t>ドヨウ</t>
    </rPh>
    <phoneticPr fontId="16"/>
  </si>
  <si>
    <t>備 考</t>
    <rPh sb="0" eb="3">
      <t>ビコウ</t>
    </rPh>
    <phoneticPr fontId="16"/>
  </si>
  <si>
    <t>利用料</t>
    <rPh sb="0" eb="3">
      <t>リヨウリョウ</t>
    </rPh>
    <phoneticPr fontId="16"/>
  </si>
  <si>
    <t>当該事業所で兼務がある場合の書き方について</t>
    <rPh sb="0" eb="2">
      <t>トウガイ</t>
    </rPh>
    <rPh sb="2" eb="5">
      <t>ジギョウショ</t>
    </rPh>
    <rPh sb="6" eb="8">
      <t>ケンム</t>
    </rPh>
    <rPh sb="11" eb="13">
      <t>バアイ</t>
    </rPh>
    <rPh sb="14" eb="15">
      <t>カ</t>
    </rPh>
    <rPh sb="16" eb="17">
      <t>カタ</t>
    </rPh>
    <phoneticPr fontId="7"/>
  </si>
  <si>
    <t>【注意事項】</t>
    <rPh sb="1" eb="3">
      <t>チュウイ</t>
    </rPh>
    <rPh sb="3" eb="5">
      <t>ジコウ</t>
    </rPh>
    <phoneticPr fontId="16"/>
  </si>
  <si>
    <t>常勤・非常勤の区分について</t>
    <rPh sb="0" eb="2">
      <t>ジョウキン</t>
    </rPh>
    <rPh sb="3" eb="6">
      <t>ヒジョウキン</t>
    </rPh>
    <rPh sb="7" eb="9">
      <t>クブン</t>
    </rPh>
    <phoneticPr fontId="16"/>
  </si>
  <si>
    <t>（この書類も提出してください。）</t>
    <phoneticPr fontId="16"/>
  </si>
  <si>
    <t>申請者
確認欄</t>
    <phoneticPr fontId="16"/>
  </si>
  <si>
    <t>申　請　書　及　び　添　付　書　類</t>
  </si>
  <si>
    <t>申 請 書</t>
    <phoneticPr fontId="16"/>
  </si>
  <si>
    <t>従業者の勤務体制及び勤務形態一覧表(参考様式１）</t>
    <rPh sb="18" eb="20">
      <t>サンコウ</t>
    </rPh>
    <rPh sb="20" eb="22">
      <t>ヨウシキ</t>
    </rPh>
    <phoneticPr fontId="16"/>
  </si>
  <si>
    <t>担　当　者　連　絡　先</t>
  </si>
  <si>
    <t>事業所名</t>
  </si>
  <si>
    <t>担当者名</t>
  </si>
  <si>
    <t>連絡先</t>
  </si>
  <si>
    <t>事業所</t>
  </si>
  <si>
    <t>生活相談員</t>
  </si>
  <si>
    <t>看護職員</t>
  </si>
  <si>
    <t>介護職員</t>
  </si>
  <si>
    <t>機能訓練指導員</t>
  </si>
  <si>
    <t>常勤（人）</t>
  </si>
  <si>
    <t>非常勤（人）</t>
  </si>
  <si>
    <t>主な掲示事項</t>
  </si>
  <si>
    <t>人</t>
  </si>
  <si>
    <t>営業日</t>
  </si>
  <si>
    <t>火</t>
  </si>
  <si>
    <t>水</t>
  </si>
  <si>
    <t>木</t>
  </si>
  <si>
    <t>金</t>
  </si>
  <si>
    <t>土</t>
  </si>
  <si>
    <t>祝</t>
  </si>
  <si>
    <t>その他年間の</t>
  </si>
  <si>
    <t>（参考様式３）</t>
  </si>
  <si>
    <t>事業所の平面図等</t>
  </si>
  <si>
    <t>②入り口</t>
    <rPh sb="1" eb="2">
      <t>イ</t>
    </rPh>
    <rPh sb="3" eb="4">
      <t>グチ</t>
    </rPh>
    <phoneticPr fontId="16"/>
  </si>
  <si>
    <t>（電話）　</t>
    <rPh sb="1" eb="3">
      <t>デンワ</t>
    </rPh>
    <phoneticPr fontId="16"/>
  </si>
  <si>
    <t>事業所名</t>
    <rPh sb="0" eb="3">
      <t>ジギョウショ</t>
    </rPh>
    <rPh sb="3" eb="4">
      <t>メイ</t>
    </rPh>
    <phoneticPr fontId="16"/>
  </si>
  <si>
    <t>病院・診療所・訪問看護ステーションとの連携の有無</t>
    <rPh sb="0" eb="2">
      <t>ビョウイン</t>
    </rPh>
    <rPh sb="3" eb="6">
      <t>シンリョウジョ</t>
    </rPh>
    <rPh sb="7" eb="9">
      <t>ホウモン</t>
    </rPh>
    <rPh sb="9" eb="11">
      <t>カンゴ</t>
    </rPh>
    <rPh sb="19" eb="21">
      <t>レンケイ</t>
    </rPh>
    <rPh sb="22" eb="24">
      <t>ウム</t>
    </rPh>
    <phoneticPr fontId="16"/>
  </si>
  <si>
    <t>有　・　無</t>
    <rPh sb="0" eb="1">
      <t>アリ</t>
    </rPh>
    <rPh sb="4" eb="5">
      <t>ナシ</t>
    </rPh>
    <phoneticPr fontId="16"/>
  </si>
  <si>
    <t>病院・診療所・訪問看護ステーションと連携している場合の連携先</t>
    <rPh sb="18" eb="20">
      <t>レンケイ</t>
    </rPh>
    <rPh sb="24" eb="26">
      <t>バアイ</t>
    </rPh>
    <rPh sb="27" eb="29">
      <t>レンケイ</t>
    </rPh>
    <rPh sb="29" eb="30">
      <t>サキ</t>
    </rPh>
    <phoneticPr fontId="16"/>
  </si>
  <si>
    <t>　介護報酬告示額</t>
    <rPh sb="1" eb="3">
      <t>カイゴ</t>
    </rPh>
    <rPh sb="3" eb="5">
      <t>ホウシュウ</t>
    </rPh>
    <rPh sb="5" eb="7">
      <t>コクジ</t>
    </rPh>
    <rPh sb="7" eb="8">
      <t>ガク</t>
    </rPh>
    <phoneticPr fontId="16"/>
  </si>
  <si>
    <t>フリガナ</t>
    <phoneticPr fontId="16"/>
  </si>
  <si>
    <t>（郵便番号</t>
    <phoneticPr fontId="16"/>
  </si>
  <si>
    <t>フリガナ</t>
    <phoneticPr fontId="16"/>
  </si>
  <si>
    <t>㎡</t>
    <phoneticPr fontId="16"/>
  </si>
  <si>
    <t>事業所で同時に通所介護を行う利用者の上限（主たる通所介護事業所と出張所の合計）</t>
    <phoneticPr fontId="16"/>
  </si>
  <si>
    <t>１単位目</t>
    <rPh sb="1" eb="3">
      <t>タンイ</t>
    </rPh>
    <rPh sb="3" eb="4">
      <t>メ</t>
    </rPh>
    <phoneticPr fontId="16"/>
  </si>
  <si>
    <t>単位別従業者</t>
    <phoneticPr fontId="16"/>
  </si>
  <si>
    <t>～</t>
    <phoneticPr fontId="16"/>
  </si>
  <si>
    <t>～</t>
    <phoneticPr fontId="16"/>
  </si>
  <si>
    <t>法定代理受領分</t>
    <phoneticPr fontId="16"/>
  </si>
  <si>
    <t>通常の事業実施</t>
    <phoneticPr fontId="16"/>
  </si>
  <si>
    <t>備考</t>
    <phoneticPr fontId="16"/>
  </si>
  <si>
    <r>
      <t xml:space="preserve">名  </t>
    </r>
    <r>
      <rPr>
        <sz val="12"/>
        <rFont val="ＭＳ Ｐゴシック"/>
        <family val="3"/>
        <charset val="128"/>
      </rPr>
      <t xml:space="preserve">  </t>
    </r>
    <r>
      <rPr>
        <sz val="12"/>
        <rFont val="ＭＳ Ｐゴシック"/>
        <family val="3"/>
        <charset val="128"/>
      </rPr>
      <t xml:space="preserve"> 称</t>
    </r>
    <phoneticPr fontId="31"/>
  </si>
  <si>
    <t>平 日</t>
  </si>
  <si>
    <t>～</t>
  </si>
  <si>
    <t>土 曜</t>
  </si>
  <si>
    <t>日曜・祝日</t>
  </si>
  <si>
    <t>（主たる）事業所の実施単位数</t>
    <rPh sb="1" eb="2">
      <t>シュ</t>
    </rPh>
    <rPh sb="5" eb="7">
      <t>ジギョウ</t>
    </rPh>
    <rPh sb="7" eb="8">
      <t>ショ</t>
    </rPh>
    <phoneticPr fontId="16"/>
  </si>
  <si>
    <t>（主たる）事業所で同時に通所介護を行う利用者の上限</t>
    <rPh sb="1" eb="2">
      <t>シュ</t>
    </rPh>
    <rPh sb="5" eb="8">
      <t>ジギョウショ</t>
    </rPh>
    <rPh sb="9" eb="11">
      <t>ドウジ</t>
    </rPh>
    <rPh sb="12" eb="13">
      <t>ツウ</t>
    </rPh>
    <rPh sb="13" eb="14">
      <t>ショ</t>
    </rPh>
    <rPh sb="14" eb="16">
      <t>カイゴ</t>
    </rPh>
    <rPh sb="17" eb="18">
      <t>オコナ</t>
    </rPh>
    <rPh sb="19" eb="22">
      <t>リヨウシャ</t>
    </rPh>
    <rPh sb="23" eb="25">
      <t>ジョウゲン</t>
    </rPh>
    <phoneticPr fontId="16"/>
  </si>
  <si>
    <t>（ＦＡＸ）　</t>
    <phoneticPr fontId="16"/>
  </si>
  <si>
    <t>（メールアドレス）</t>
    <phoneticPr fontId="16"/>
  </si>
  <si>
    <t>板橋区</t>
    <rPh sb="0" eb="3">
      <t>イタバシク</t>
    </rPh>
    <phoneticPr fontId="16"/>
  </si>
  <si>
    <t>地域密着型通所介護事業所の指定に係る記載事項(２単位目以降）</t>
    <rPh sb="0" eb="5">
      <t>チイキミッチャクガタ</t>
    </rPh>
    <rPh sb="11" eb="12">
      <t>ショ</t>
    </rPh>
    <rPh sb="24" eb="26">
      <t>タンイ</t>
    </rPh>
    <rPh sb="26" eb="27">
      <t>メ</t>
    </rPh>
    <rPh sb="27" eb="29">
      <t>イコウ</t>
    </rPh>
    <phoneticPr fontId="16"/>
  </si>
  <si>
    <t>氏名</t>
    <rPh sb="0" eb="2">
      <t>シメイ</t>
    </rPh>
    <phoneticPr fontId="16"/>
  </si>
  <si>
    <t>夜間対応型訪問介護</t>
    <rPh sb="0" eb="2">
      <t>ヤカン</t>
    </rPh>
    <rPh sb="2" eb="5">
      <t>タイオウガタ</t>
    </rPh>
    <rPh sb="5" eb="7">
      <t>ホウモン</t>
    </rPh>
    <rPh sb="7" eb="9">
      <t>カイゴ</t>
    </rPh>
    <phoneticPr fontId="16"/>
  </si>
  <si>
    <t>認知症対応型共同生活介護</t>
    <rPh sb="0" eb="2">
      <t>ニンチ</t>
    </rPh>
    <rPh sb="2" eb="3">
      <t>ショウ</t>
    </rPh>
    <rPh sb="3" eb="6">
      <t>タイオウガタ</t>
    </rPh>
    <rPh sb="6" eb="8">
      <t>キョウドウ</t>
    </rPh>
    <rPh sb="8" eb="10">
      <t>セイカツ</t>
    </rPh>
    <rPh sb="10" eb="12">
      <t>カイゴ</t>
    </rPh>
    <phoneticPr fontId="1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</si>
  <si>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6"/>
  </si>
  <si>
    <t>介護予防支援</t>
    <rPh sb="0" eb="2">
      <t>カイゴ</t>
    </rPh>
    <rPh sb="2" eb="4">
      <t>ヨボウ</t>
    </rPh>
    <rPh sb="4" eb="6">
      <t>シエン</t>
    </rPh>
    <phoneticPr fontId="16"/>
  </si>
  <si>
    <t>　老人福祉法による事業開始を東京都へ届け出ていますか。【老人福祉法設置届等】</t>
    <rPh sb="1" eb="3">
      <t>ロウジン</t>
    </rPh>
    <rPh sb="3" eb="5">
      <t>フクシ</t>
    </rPh>
    <rPh sb="5" eb="6">
      <t>ホウリツ</t>
    </rPh>
    <rPh sb="9" eb="11">
      <t>ジギョウ</t>
    </rPh>
    <rPh sb="11" eb="13">
      <t>カイシ</t>
    </rPh>
    <rPh sb="14" eb="17">
      <t>トウキョウト</t>
    </rPh>
    <rPh sb="18" eb="19">
      <t>トド</t>
    </rPh>
    <rPh sb="20" eb="21">
      <t>デ</t>
    </rPh>
    <rPh sb="28" eb="30">
      <t>ロウジン</t>
    </rPh>
    <rPh sb="30" eb="32">
      <t>フクシ</t>
    </rPh>
    <rPh sb="32" eb="33">
      <t>ホウ</t>
    </rPh>
    <rPh sb="33" eb="35">
      <t>セッチ</t>
    </rPh>
    <rPh sb="35" eb="36">
      <t>トドケ</t>
    </rPh>
    <rPh sb="36" eb="37">
      <t>トウ</t>
    </rPh>
    <phoneticPr fontId="16"/>
  </si>
  <si>
    <t>申請者が下記のいずれにも該当しない者であることを誓約します。</t>
  </si>
  <si>
    <t>東京都板橋区長</t>
  </si>
  <si>
    <t>記</t>
  </si>
  <si>
    <t>一</t>
    <rPh sb="0" eb="1">
      <t>１</t>
    </rPh>
    <phoneticPr fontId="16"/>
  </si>
  <si>
    <t>二</t>
    <rPh sb="0" eb="1">
      <t>２</t>
    </rPh>
    <phoneticPr fontId="16"/>
  </si>
  <si>
    <t>三</t>
    <rPh sb="0" eb="1">
      <t>３</t>
    </rPh>
    <phoneticPr fontId="16"/>
  </si>
  <si>
    <t>四</t>
    <rPh sb="0" eb="1">
      <t>４</t>
    </rPh>
    <phoneticPr fontId="16"/>
  </si>
  <si>
    <t>五</t>
    <rPh sb="0" eb="1">
      <t>５</t>
    </rPh>
    <phoneticPr fontId="16"/>
  </si>
  <si>
    <t>六</t>
    <rPh sb="0" eb="1">
      <t>６</t>
    </rPh>
    <phoneticPr fontId="16"/>
  </si>
  <si>
    <t>七</t>
    <rPh sb="0" eb="1">
      <t>７</t>
    </rPh>
    <phoneticPr fontId="16"/>
  </si>
  <si>
    <t>八</t>
    <rPh sb="0" eb="1">
      <t>８</t>
    </rPh>
    <phoneticPr fontId="16"/>
  </si>
  <si>
    <t>九</t>
    <rPh sb="0" eb="1">
      <t>９</t>
    </rPh>
    <phoneticPr fontId="16"/>
  </si>
  <si>
    <t>板橋区</t>
    <rPh sb="0" eb="3">
      <t>イタバシク</t>
    </rPh>
    <phoneticPr fontId="16"/>
  </si>
  <si>
    <t>地域密着型通所介護事業所の指定に係る記載事項</t>
    <rPh sb="0" eb="2">
      <t>チイキ</t>
    </rPh>
    <rPh sb="2" eb="5">
      <t>ミッチャクガタ</t>
    </rPh>
    <rPh sb="11" eb="12">
      <t>ショ</t>
    </rPh>
    <phoneticPr fontId="16"/>
  </si>
  <si>
    <t>利用者からの苦情を処理するために講ずる措置の概要（参考様式７）</t>
    <rPh sb="25" eb="27">
      <t>サンコウ</t>
    </rPh>
    <rPh sb="27" eb="29">
      <t>ヨウシキ</t>
    </rPh>
    <phoneticPr fontId="16"/>
  </si>
  <si>
    <t>・検査済証もしくは記載事項証明書の写しを添付してください（検査を受けていることが確認できるもの）</t>
    <rPh sb="1" eb="4">
      <t>ケンサズミ</t>
    </rPh>
    <rPh sb="4" eb="5">
      <t>ショウ</t>
    </rPh>
    <rPh sb="9" eb="11">
      <t>キサイ</t>
    </rPh>
    <rPh sb="11" eb="13">
      <t>ジコウ</t>
    </rPh>
    <rPh sb="13" eb="16">
      <t>ショウメイショ</t>
    </rPh>
    <rPh sb="17" eb="18">
      <t>ウツ</t>
    </rPh>
    <rPh sb="20" eb="22">
      <t>テンプ</t>
    </rPh>
    <rPh sb="29" eb="31">
      <t>ケンサ</t>
    </rPh>
    <rPh sb="32" eb="33">
      <t>ウ</t>
    </rPh>
    <rPh sb="40" eb="42">
      <t>カクニン</t>
    </rPh>
    <phoneticPr fontId="16"/>
  </si>
  <si>
    <r>
      <t>建築基準法　</t>
    </r>
    <r>
      <rPr>
        <sz val="9"/>
        <rFont val="ＭＳ Ｐゴシック"/>
        <family val="3"/>
        <charset val="128"/>
      </rPr>
      <t>【板橋区都市整備部建築指導課】</t>
    </r>
    <rPh sb="0" eb="2">
      <t>ケンチク</t>
    </rPh>
    <rPh sb="2" eb="4">
      <t>キジュン</t>
    </rPh>
    <rPh sb="4" eb="5">
      <t>ホウ</t>
    </rPh>
    <rPh sb="7" eb="10">
      <t>イタバシク</t>
    </rPh>
    <rPh sb="10" eb="12">
      <t>トシ</t>
    </rPh>
    <rPh sb="12" eb="14">
      <t>セイビ</t>
    </rPh>
    <rPh sb="14" eb="15">
      <t>ブ</t>
    </rPh>
    <rPh sb="15" eb="17">
      <t>ケンチク</t>
    </rPh>
    <rPh sb="17" eb="20">
      <t>シドウカ</t>
    </rPh>
    <phoneticPr fontId="16"/>
  </si>
  <si>
    <r>
      <t>消防法　</t>
    </r>
    <r>
      <rPr>
        <sz val="9"/>
        <rFont val="ＭＳ Ｐゴシック"/>
        <family val="3"/>
        <charset val="128"/>
      </rPr>
      <t>【※１消防署】</t>
    </r>
    <rPh sb="0" eb="3">
      <t>ショウボウホウ</t>
    </rPh>
    <rPh sb="7" eb="10">
      <t>ショウボウショ</t>
    </rPh>
    <phoneticPr fontId="16"/>
  </si>
  <si>
    <t>※１　消防署一覧（http://www.tfd.metro.tokyo.jp/tfd/index.html）</t>
    <rPh sb="3" eb="5">
      <t>ショウボウ</t>
    </rPh>
    <rPh sb="5" eb="6">
      <t>ショ</t>
    </rPh>
    <rPh sb="6" eb="8">
      <t>イチラン</t>
    </rPh>
    <phoneticPr fontId="16"/>
  </si>
  <si>
    <r>
      <t>食品衛生法　</t>
    </r>
    <r>
      <rPr>
        <sz val="9"/>
        <rFont val="ＭＳ Ｐゴシック"/>
        <family val="3"/>
        <charset val="128"/>
      </rPr>
      <t>【板橋区健康生きがい部生活衛生課】＊食事を提供する場合に記載</t>
    </r>
    <rPh sb="0" eb="2">
      <t>ショクヒン</t>
    </rPh>
    <rPh sb="2" eb="5">
      <t>エイセイホウ</t>
    </rPh>
    <rPh sb="7" eb="10">
      <t>イタバシク</t>
    </rPh>
    <rPh sb="10" eb="12">
      <t>ケンコウ</t>
    </rPh>
    <rPh sb="12" eb="13">
      <t>イ</t>
    </rPh>
    <rPh sb="16" eb="17">
      <t>ブ</t>
    </rPh>
    <rPh sb="17" eb="19">
      <t>セイカツ</t>
    </rPh>
    <rPh sb="19" eb="22">
      <t>エイセイカ</t>
    </rPh>
    <rPh sb="24" eb="26">
      <t>ショクジ</t>
    </rPh>
    <rPh sb="27" eb="29">
      <t>テイキョウ</t>
    </rPh>
    <rPh sb="31" eb="33">
      <t>バアイ</t>
    </rPh>
    <phoneticPr fontId="16"/>
  </si>
  <si>
    <t>・必要手続き（集団給食の届け出、または営業許可）の要否　　　　　　要　・　不要</t>
    <rPh sb="1" eb="3">
      <t>ヒツヨウ</t>
    </rPh>
    <rPh sb="3" eb="5">
      <t>テツズ</t>
    </rPh>
    <rPh sb="7" eb="9">
      <t>シュウダン</t>
    </rPh>
    <rPh sb="9" eb="11">
      <t>キュウショク</t>
    </rPh>
    <rPh sb="12" eb="13">
      <t>トド</t>
    </rPh>
    <rPh sb="14" eb="15">
      <t>デ</t>
    </rPh>
    <rPh sb="19" eb="21">
      <t>エイギョウ</t>
    </rPh>
    <rPh sb="21" eb="23">
      <t>キョカ</t>
    </rPh>
    <rPh sb="25" eb="27">
      <t>ヨウヒ</t>
    </rPh>
    <rPh sb="33" eb="34">
      <t>ヨウ</t>
    </rPh>
    <rPh sb="37" eb="39">
      <t>フヨウ</t>
    </rPh>
    <phoneticPr fontId="16"/>
  </si>
  <si>
    <t>　手続き「不要」の場合は、その理由</t>
    <rPh sb="1" eb="3">
      <t>テツヅ</t>
    </rPh>
    <rPh sb="5" eb="7">
      <t>フヨウ</t>
    </rPh>
    <rPh sb="9" eb="11">
      <t>バアイ</t>
    </rPh>
    <rPh sb="15" eb="17">
      <t>リユウ</t>
    </rPh>
    <phoneticPr fontId="16"/>
  </si>
  <si>
    <t>介護保険法第７８条の２第４項各号の規定に該当しない旨の誓約書（参考様式９－１）</t>
    <rPh sb="0" eb="2">
      <t>カイゴ</t>
    </rPh>
    <rPh sb="2" eb="4">
      <t>ホケン</t>
    </rPh>
    <rPh sb="4" eb="5">
      <t>ホウ</t>
    </rPh>
    <rPh sb="5" eb="6">
      <t>ダイ</t>
    </rPh>
    <rPh sb="8" eb="9">
      <t>ジョウ</t>
    </rPh>
    <rPh sb="11" eb="12">
      <t>ダイ</t>
    </rPh>
    <rPh sb="13" eb="14">
      <t>コウ</t>
    </rPh>
    <rPh sb="14" eb="16">
      <t>カクゴウ</t>
    </rPh>
    <rPh sb="17" eb="19">
      <t>キテイ</t>
    </rPh>
    <rPh sb="20" eb="22">
      <t>ガイトウ</t>
    </rPh>
    <rPh sb="25" eb="26">
      <t>ムネ</t>
    </rPh>
    <rPh sb="27" eb="30">
      <t>セイヤクショ</t>
    </rPh>
    <rPh sb="31" eb="33">
      <t>サンコウ</t>
    </rPh>
    <rPh sb="33" eb="35">
      <t>ヨウシキ</t>
    </rPh>
    <phoneticPr fontId="16"/>
  </si>
  <si>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16"/>
  </si>
  <si>
    <t>社会福祉事業等の事業所用</t>
    <rPh sb="0" eb="2">
      <t>シャカイ</t>
    </rPh>
    <rPh sb="2" eb="4">
      <t>フクシ</t>
    </rPh>
    <rPh sb="4" eb="6">
      <t>ジギョウ</t>
    </rPh>
    <rPh sb="6" eb="7">
      <t>トウ</t>
    </rPh>
    <rPh sb="8" eb="10">
      <t>ジギョウ</t>
    </rPh>
    <rPh sb="10" eb="11">
      <t>ショ</t>
    </rPh>
    <rPh sb="11" eb="12">
      <t>ヨウ</t>
    </rPh>
    <phoneticPr fontId="53"/>
  </si>
  <si>
    <t>貴事業所の現状等について、下記の項目に回答してください。</t>
    <rPh sb="0" eb="1">
      <t>キ</t>
    </rPh>
    <rPh sb="1" eb="3">
      <t>ジギョウ</t>
    </rPh>
    <rPh sb="3" eb="4">
      <t>ショ</t>
    </rPh>
    <rPh sb="5" eb="7">
      <t>ゲンジョウ</t>
    </rPh>
    <rPh sb="7" eb="8">
      <t>トウ</t>
    </rPh>
    <rPh sb="13" eb="15">
      <t>カキ</t>
    </rPh>
    <rPh sb="16" eb="18">
      <t>コウモク</t>
    </rPh>
    <rPh sb="19" eb="21">
      <t>カイトウ</t>
    </rPh>
    <phoneticPr fontId="53"/>
  </si>
  <si>
    <t>Ⅰ．現在、厚生年金保険・健康保険に加入していますか。</t>
    <rPh sb="2" eb="4">
      <t>ゲンザイ</t>
    </rPh>
    <rPh sb="5" eb="7">
      <t>コウセイ</t>
    </rPh>
    <rPh sb="7" eb="9">
      <t>ネンキン</t>
    </rPh>
    <rPh sb="9" eb="11">
      <t>ホケン</t>
    </rPh>
    <rPh sb="12" eb="14">
      <t>ケンコウ</t>
    </rPh>
    <rPh sb="14" eb="16">
      <t>ホケン</t>
    </rPh>
    <rPh sb="17" eb="19">
      <t>カニュウ</t>
    </rPh>
    <phoneticPr fontId="53"/>
  </si>
  <si>
    <t>　（該当する番号に○をしてください。また、必要事項をご記入ください。）</t>
    <rPh sb="2" eb="4">
      <t>ガイトウ</t>
    </rPh>
    <rPh sb="6" eb="8">
      <t>バンゴウ</t>
    </rPh>
    <rPh sb="21" eb="23">
      <t>ヒツヨウ</t>
    </rPh>
    <rPh sb="23" eb="25">
      <t>ジコウ</t>
    </rPh>
    <rPh sb="27" eb="29">
      <t>キニュウ</t>
    </rPh>
    <phoneticPr fontId="53"/>
  </si>
  <si>
    <t>加入状況</t>
    <rPh sb="0" eb="2">
      <t>カニュウ</t>
    </rPh>
    <rPh sb="2" eb="4">
      <t>ジョウキョウ</t>
    </rPh>
    <phoneticPr fontId="53"/>
  </si>
  <si>
    <t>加入している。　→下記のいずれかの書類の写しを提出してください</t>
    <rPh sb="0" eb="2">
      <t>カニュウ</t>
    </rPh>
    <rPh sb="9" eb="11">
      <t>カキ</t>
    </rPh>
    <rPh sb="17" eb="19">
      <t>ショルイ</t>
    </rPh>
    <rPh sb="20" eb="21">
      <t>ウツ</t>
    </rPh>
    <rPh sb="23" eb="25">
      <t>テイシュツ</t>
    </rPh>
    <phoneticPr fontId="53"/>
  </si>
  <si>
    <t>●保険料の領収証書</t>
    <rPh sb="1" eb="4">
      <t>ホケンリョウ</t>
    </rPh>
    <rPh sb="5" eb="8">
      <t>リョウシュウショウ</t>
    </rPh>
    <rPh sb="8" eb="9">
      <t>ショ</t>
    </rPh>
    <phoneticPr fontId="53"/>
  </si>
  <si>
    <t>●社会保険料納入証明書</t>
    <rPh sb="1" eb="3">
      <t>シャカイ</t>
    </rPh>
    <rPh sb="3" eb="6">
      <t>ホケンリョウ</t>
    </rPh>
    <rPh sb="6" eb="8">
      <t>ノウニュウ</t>
    </rPh>
    <rPh sb="8" eb="11">
      <t>ショウメイショ</t>
    </rPh>
    <phoneticPr fontId="53"/>
  </si>
  <si>
    <t>●社会保険料納入確認書</t>
    <rPh sb="1" eb="3">
      <t>シャカイ</t>
    </rPh>
    <rPh sb="3" eb="5">
      <t>ホケン</t>
    </rPh>
    <rPh sb="5" eb="6">
      <t>リョウ</t>
    </rPh>
    <rPh sb="6" eb="8">
      <t>ノウニュウ</t>
    </rPh>
    <rPh sb="8" eb="11">
      <t>カクニンショ</t>
    </rPh>
    <phoneticPr fontId="53"/>
  </si>
  <si>
    <t>●健康保険・厚生年金保険資格取得確認および標準報酬決定通知書</t>
    <rPh sb="1" eb="3">
      <t>ケンコウ</t>
    </rPh>
    <rPh sb="3" eb="5">
      <t>ホケン</t>
    </rPh>
    <rPh sb="6" eb="8">
      <t>コウセイ</t>
    </rPh>
    <rPh sb="8" eb="10">
      <t>ネンキン</t>
    </rPh>
    <rPh sb="10" eb="12">
      <t>ホケン</t>
    </rPh>
    <rPh sb="12" eb="14">
      <t>シカク</t>
    </rPh>
    <rPh sb="14" eb="16">
      <t>シュトク</t>
    </rPh>
    <rPh sb="16" eb="18">
      <t>カクニン</t>
    </rPh>
    <rPh sb="21" eb="23">
      <t>ヒョウジュン</t>
    </rPh>
    <rPh sb="23" eb="25">
      <t>ホウシュウ</t>
    </rPh>
    <rPh sb="25" eb="27">
      <t>ケッテイ</t>
    </rPh>
    <rPh sb="27" eb="30">
      <t>ツウチショ</t>
    </rPh>
    <phoneticPr fontId="53"/>
  </si>
  <si>
    <t>●健康保険・厚生年金保険適用通知書</t>
    <rPh sb="1" eb="3">
      <t>ケンコウ</t>
    </rPh>
    <rPh sb="3" eb="5">
      <t>ホケン</t>
    </rPh>
    <rPh sb="6" eb="8">
      <t>コウセイ</t>
    </rPh>
    <rPh sb="8" eb="10">
      <t>ネンキン</t>
    </rPh>
    <rPh sb="10" eb="12">
      <t>ホケン</t>
    </rPh>
    <rPh sb="12" eb="14">
      <t>テキヨウ</t>
    </rPh>
    <rPh sb="14" eb="17">
      <t>ツウチショ</t>
    </rPh>
    <phoneticPr fontId="53"/>
  </si>
  <si>
    <t>※</t>
    <phoneticPr fontId="53"/>
  </si>
  <si>
    <t>上記書類を所持していない場合には事業所整理記号を下記に記載するのみで可。</t>
    <rPh sb="0" eb="2">
      <t>ジョウキ</t>
    </rPh>
    <rPh sb="2" eb="4">
      <t>ショルイ</t>
    </rPh>
    <rPh sb="5" eb="7">
      <t>ショジ</t>
    </rPh>
    <rPh sb="12" eb="14">
      <t>バアイ</t>
    </rPh>
    <rPh sb="16" eb="18">
      <t>ジギョウ</t>
    </rPh>
    <rPh sb="18" eb="19">
      <t>ショ</t>
    </rPh>
    <rPh sb="19" eb="21">
      <t>セイリ</t>
    </rPh>
    <rPh sb="21" eb="23">
      <t>キゴウ</t>
    </rPh>
    <rPh sb="24" eb="26">
      <t>カキ</t>
    </rPh>
    <rPh sb="27" eb="29">
      <t>キサイ</t>
    </rPh>
    <rPh sb="34" eb="35">
      <t>カ</t>
    </rPh>
    <phoneticPr fontId="53"/>
  </si>
  <si>
    <t>（</t>
    <phoneticPr fontId="53"/>
  </si>
  <si>
    <t>本社等にて加入手続が行われている場合も事業所整理記号を下記に記載するのみで可。）</t>
    <rPh sb="0" eb="2">
      <t>ホンシャ</t>
    </rPh>
    <rPh sb="2" eb="3">
      <t>トウ</t>
    </rPh>
    <rPh sb="5" eb="7">
      <t>カニュウ</t>
    </rPh>
    <rPh sb="7" eb="9">
      <t>テツヅ</t>
    </rPh>
    <rPh sb="10" eb="11">
      <t>オコナ</t>
    </rPh>
    <rPh sb="16" eb="18">
      <t>バアイ</t>
    </rPh>
    <rPh sb="19" eb="21">
      <t>ジギョウ</t>
    </rPh>
    <rPh sb="21" eb="22">
      <t>ショ</t>
    </rPh>
    <rPh sb="22" eb="24">
      <t>セイリ</t>
    </rPh>
    <rPh sb="24" eb="26">
      <t>キゴウ</t>
    </rPh>
    <rPh sb="27" eb="29">
      <t>カキ</t>
    </rPh>
    <rPh sb="30" eb="32">
      <t>キサイ</t>
    </rPh>
    <rPh sb="37" eb="38">
      <t>カ</t>
    </rPh>
    <phoneticPr fontId="53"/>
  </si>
  <si>
    <t>現在、加入手続中である。</t>
    <rPh sb="0" eb="2">
      <t>ゲンザイ</t>
    </rPh>
    <rPh sb="3" eb="5">
      <t>カニュウ</t>
    </rPh>
    <rPh sb="5" eb="7">
      <t>テツヅ</t>
    </rPh>
    <rPh sb="7" eb="8">
      <t>ナカ</t>
    </rPh>
    <phoneticPr fontId="53"/>
  </si>
  <si>
    <t>今後、加入手続きを行う。</t>
    <rPh sb="0" eb="2">
      <t>コンゴ</t>
    </rPh>
    <rPh sb="3" eb="5">
      <t>カニュウ</t>
    </rPh>
    <rPh sb="5" eb="7">
      <t>テツヅ</t>
    </rPh>
    <rPh sb="9" eb="10">
      <t>オコナ</t>
    </rPh>
    <phoneticPr fontId="53"/>
  </si>
  <si>
    <t>（申請から３ヶ月以内に適用要件（法人事業所または従業員５人以上の個人事業所）に該当する予定の場合を含む。）</t>
    <rPh sb="1" eb="3">
      <t>シンセイ</t>
    </rPh>
    <rPh sb="7" eb="8">
      <t>ツキ</t>
    </rPh>
    <rPh sb="8" eb="10">
      <t>イナイ</t>
    </rPh>
    <rPh sb="11" eb="13">
      <t>テキヨウ</t>
    </rPh>
    <rPh sb="13" eb="15">
      <t>ヨウケン</t>
    </rPh>
    <rPh sb="16" eb="18">
      <t>ホウジン</t>
    </rPh>
    <rPh sb="18" eb="20">
      <t>ジギョウ</t>
    </rPh>
    <rPh sb="20" eb="21">
      <t>ショ</t>
    </rPh>
    <rPh sb="24" eb="27">
      <t>ジュウギョウイン</t>
    </rPh>
    <rPh sb="28" eb="29">
      <t>ニン</t>
    </rPh>
    <rPh sb="29" eb="31">
      <t>イジョウ</t>
    </rPh>
    <rPh sb="32" eb="34">
      <t>コジン</t>
    </rPh>
    <rPh sb="34" eb="36">
      <t>ジギョウ</t>
    </rPh>
    <rPh sb="36" eb="37">
      <t>ショ</t>
    </rPh>
    <rPh sb="39" eb="41">
      <t>ガイトウ</t>
    </rPh>
    <rPh sb="43" eb="45">
      <t>ヨテイ</t>
    </rPh>
    <rPh sb="46" eb="48">
      <t>バアイ</t>
    </rPh>
    <rPh sb="49" eb="50">
      <t>フク</t>
    </rPh>
    <phoneticPr fontId="53"/>
  </si>
  <si>
    <r>
      <t>適用要件に該当しない。</t>
    </r>
    <r>
      <rPr>
        <sz val="9"/>
        <color theme="1"/>
        <rFont val="ＭＳ Ｐゴシック"/>
        <family val="3"/>
        <charset val="128"/>
        <scheme val="minor"/>
      </rPr>
      <t>（個人事業所（法人ではない事業所）であって従業員が４名以下の場合。申請から３</t>
    </r>
    <rPh sb="0" eb="2">
      <t>テキヨウ</t>
    </rPh>
    <rPh sb="2" eb="4">
      <t>ヨウケン</t>
    </rPh>
    <rPh sb="5" eb="7">
      <t>ガイトウ</t>
    </rPh>
    <rPh sb="12" eb="14">
      <t>コジン</t>
    </rPh>
    <rPh sb="14" eb="16">
      <t>ジギョウ</t>
    </rPh>
    <rPh sb="16" eb="17">
      <t>ショ</t>
    </rPh>
    <rPh sb="18" eb="20">
      <t>ホウジン</t>
    </rPh>
    <rPh sb="24" eb="26">
      <t>ジギョウ</t>
    </rPh>
    <rPh sb="26" eb="27">
      <t>ショ</t>
    </rPh>
    <rPh sb="32" eb="35">
      <t>ジュウギョウイン</t>
    </rPh>
    <rPh sb="37" eb="38">
      <t>メイ</t>
    </rPh>
    <rPh sb="38" eb="40">
      <t>イカ</t>
    </rPh>
    <rPh sb="41" eb="43">
      <t>バアイ</t>
    </rPh>
    <rPh sb="44" eb="46">
      <t>シンセイ</t>
    </rPh>
    <phoneticPr fontId="53"/>
  </si>
  <si>
    <t>ヶ月以内に適用要件に該当する予定がない。）</t>
    <rPh sb="1" eb="2">
      <t>ゲツ</t>
    </rPh>
    <rPh sb="2" eb="4">
      <t>イナイ</t>
    </rPh>
    <rPh sb="5" eb="7">
      <t>テキヨウ</t>
    </rPh>
    <rPh sb="7" eb="9">
      <t>ヨウケン</t>
    </rPh>
    <rPh sb="10" eb="12">
      <t>ガイトウ</t>
    </rPh>
    <rPh sb="14" eb="16">
      <t>ヨテイ</t>
    </rPh>
    <phoneticPr fontId="53"/>
  </si>
  <si>
    <t>適用要件に該当するか不明である。</t>
    <rPh sb="0" eb="2">
      <t>テキヨウ</t>
    </rPh>
    <rPh sb="2" eb="4">
      <t>ヨウケン</t>
    </rPh>
    <rPh sb="5" eb="7">
      <t>ガイトウ</t>
    </rPh>
    <rPh sb="10" eb="12">
      <t>フメイ</t>
    </rPh>
    <phoneticPr fontId="53"/>
  </si>
  <si>
    <t>（個人事業所（法人ではない事業所）であって、正社員と、正社員以外で１週間の所定労働時間及び１ヶ月の所定労働</t>
    <phoneticPr fontId="53"/>
  </si>
  <si>
    <t>日数が同じ事業所で同様の業務に従事している正社員の４分の３以上である者との合計が５人以上か不明な場合。）</t>
    <phoneticPr fontId="53"/>
  </si>
  <si>
    <t>Ⅱ．現在、労働者災害補償保険・雇用保険に加入していますか。</t>
  </si>
  <si>
    <t>加入している。　→下記のいずれかの書類の写しを提出してください。</t>
    <rPh sb="0" eb="2">
      <t>カニュウ</t>
    </rPh>
    <rPh sb="9" eb="11">
      <t>カキ</t>
    </rPh>
    <rPh sb="17" eb="19">
      <t>ショルイ</t>
    </rPh>
    <rPh sb="20" eb="21">
      <t>ウツ</t>
    </rPh>
    <rPh sb="23" eb="25">
      <t>テイシュツ</t>
    </rPh>
    <phoneticPr fontId="53"/>
  </si>
  <si>
    <t>●労働保険概算・確定保険料申告書</t>
    <rPh sb="1" eb="3">
      <t>ロウドウ</t>
    </rPh>
    <rPh sb="3" eb="5">
      <t>ホケン</t>
    </rPh>
    <rPh sb="5" eb="7">
      <t>ガイサン</t>
    </rPh>
    <rPh sb="8" eb="10">
      <t>カクテイ</t>
    </rPh>
    <rPh sb="10" eb="13">
      <t>ホケンリョウ</t>
    </rPh>
    <rPh sb="13" eb="16">
      <t>シンコクショ</t>
    </rPh>
    <phoneticPr fontId="53"/>
  </si>
  <si>
    <t>●納付書・領収書等</t>
    <rPh sb="1" eb="4">
      <t>ノウフショ</t>
    </rPh>
    <rPh sb="5" eb="8">
      <t>リョウシュウショ</t>
    </rPh>
    <rPh sb="8" eb="9">
      <t>トウ</t>
    </rPh>
    <phoneticPr fontId="53"/>
  </si>
  <si>
    <t>●保険関係成立届</t>
    <rPh sb="1" eb="3">
      <t>ホケン</t>
    </rPh>
    <rPh sb="3" eb="5">
      <t>カンケイ</t>
    </rPh>
    <rPh sb="5" eb="7">
      <t>セイリツ</t>
    </rPh>
    <rPh sb="7" eb="8">
      <t>トドケ</t>
    </rPh>
    <phoneticPr fontId="53"/>
  </si>
  <si>
    <t>※</t>
    <phoneticPr fontId="53"/>
  </si>
  <si>
    <t>上記書類を所持していない場合には労働保険番号を下記に記載するのみで可。</t>
    <rPh sb="0" eb="2">
      <t>ジョウキ</t>
    </rPh>
    <rPh sb="2" eb="4">
      <t>ショルイ</t>
    </rPh>
    <rPh sb="5" eb="7">
      <t>ショジ</t>
    </rPh>
    <rPh sb="12" eb="14">
      <t>バアイ</t>
    </rPh>
    <rPh sb="16" eb="18">
      <t>ロウドウ</t>
    </rPh>
    <rPh sb="18" eb="20">
      <t>ホケン</t>
    </rPh>
    <rPh sb="20" eb="22">
      <t>バンゴウ</t>
    </rPh>
    <rPh sb="23" eb="25">
      <t>カキ</t>
    </rPh>
    <rPh sb="26" eb="28">
      <t>キサイ</t>
    </rPh>
    <rPh sb="33" eb="34">
      <t>カ</t>
    </rPh>
    <phoneticPr fontId="53"/>
  </si>
  <si>
    <t>（</t>
    <phoneticPr fontId="53"/>
  </si>
  <si>
    <t>本社等にて加入手続が行われている場合も労働保険番号を下記に記載するのみで可。）</t>
    <rPh sb="0" eb="2">
      <t>ホンシャ</t>
    </rPh>
    <rPh sb="2" eb="3">
      <t>トウ</t>
    </rPh>
    <rPh sb="5" eb="7">
      <t>カニュウ</t>
    </rPh>
    <rPh sb="7" eb="9">
      <t>テツヅ</t>
    </rPh>
    <rPh sb="10" eb="11">
      <t>オコナ</t>
    </rPh>
    <rPh sb="16" eb="18">
      <t>バアイ</t>
    </rPh>
    <rPh sb="19" eb="21">
      <t>ロウドウ</t>
    </rPh>
    <rPh sb="21" eb="23">
      <t>ホケン</t>
    </rPh>
    <rPh sb="23" eb="25">
      <t>バンゴウ</t>
    </rPh>
    <rPh sb="26" eb="28">
      <t>カキ</t>
    </rPh>
    <rPh sb="29" eb="31">
      <t>キサイ</t>
    </rPh>
    <rPh sb="36" eb="37">
      <t>カ</t>
    </rPh>
    <phoneticPr fontId="53"/>
  </si>
  <si>
    <t>—</t>
    <phoneticPr fontId="53"/>
  </si>
  <si>
    <r>
      <t>今後、加入手続きを行う。</t>
    </r>
    <r>
      <rPr>
        <sz val="9"/>
        <color theme="1"/>
        <rFont val="ＭＳ Ｐゴシック"/>
        <family val="3"/>
        <charset val="128"/>
        <scheme val="minor"/>
      </rPr>
      <t>（申請から３ヵ月以内に従業員</t>
    </r>
    <r>
      <rPr>
        <sz val="8"/>
        <color theme="1"/>
        <rFont val="ＭＳ Ｐゴシック"/>
        <family val="3"/>
        <charset val="128"/>
        <scheme val="minor"/>
      </rPr>
      <t>（パート・アルバイトを含む）</t>
    </r>
    <r>
      <rPr>
        <sz val="9"/>
        <color theme="1"/>
        <rFont val="ＭＳ Ｐゴシック"/>
        <family val="3"/>
        <charset val="128"/>
        <scheme val="minor"/>
      </rPr>
      <t>を雇う予定がある場合を含む。）</t>
    </r>
    <rPh sb="0" eb="2">
      <t>コンゴ</t>
    </rPh>
    <rPh sb="3" eb="5">
      <t>カニュウ</t>
    </rPh>
    <rPh sb="5" eb="7">
      <t>テツヅ</t>
    </rPh>
    <rPh sb="9" eb="10">
      <t>オコナ</t>
    </rPh>
    <rPh sb="13" eb="15">
      <t>シンセイ</t>
    </rPh>
    <rPh sb="19" eb="20">
      <t>ゲツ</t>
    </rPh>
    <rPh sb="20" eb="22">
      <t>イナイ</t>
    </rPh>
    <rPh sb="23" eb="26">
      <t>ジュウギョウイン</t>
    </rPh>
    <rPh sb="37" eb="38">
      <t>フク</t>
    </rPh>
    <rPh sb="41" eb="42">
      <t>ヤト</t>
    </rPh>
    <rPh sb="43" eb="45">
      <t>ヨテイ</t>
    </rPh>
    <rPh sb="48" eb="50">
      <t>バアイ</t>
    </rPh>
    <rPh sb="51" eb="52">
      <t>フク</t>
    </rPh>
    <phoneticPr fontId="53"/>
  </si>
  <si>
    <r>
      <t>適用要件に該当しない。</t>
    </r>
    <r>
      <rPr>
        <sz val="9"/>
        <color theme="1"/>
        <rFont val="ＭＳ Ｐゴシック"/>
        <family val="3"/>
        <charset val="128"/>
        <scheme val="minor"/>
      </rPr>
      <t>（事業主・役員・同居の親族のみで経営、従業員</t>
    </r>
    <r>
      <rPr>
        <sz val="8"/>
        <color theme="1"/>
        <rFont val="ＭＳ Ｐゴシック"/>
        <family val="3"/>
        <charset val="128"/>
        <scheme val="minor"/>
      </rPr>
      <t>（パート・アルバイトを含む）</t>
    </r>
    <r>
      <rPr>
        <sz val="9"/>
        <color theme="1"/>
        <rFont val="ＭＳ Ｐゴシック"/>
        <family val="3"/>
        <charset val="128"/>
        <scheme val="minor"/>
      </rPr>
      <t>がい</t>
    </r>
    <rPh sb="0" eb="2">
      <t>テキヨウ</t>
    </rPh>
    <rPh sb="2" eb="4">
      <t>ヨウケン</t>
    </rPh>
    <rPh sb="5" eb="7">
      <t>ガイトウ</t>
    </rPh>
    <rPh sb="12" eb="14">
      <t>ジギョウ</t>
    </rPh>
    <rPh sb="14" eb="15">
      <t>ヌシ</t>
    </rPh>
    <rPh sb="16" eb="18">
      <t>ヤクイン</t>
    </rPh>
    <rPh sb="19" eb="21">
      <t>ドウキョ</t>
    </rPh>
    <rPh sb="22" eb="24">
      <t>シンゾク</t>
    </rPh>
    <rPh sb="27" eb="29">
      <t>ケイエイ</t>
    </rPh>
    <rPh sb="30" eb="33">
      <t>ジュウギョウイン</t>
    </rPh>
    <rPh sb="44" eb="45">
      <t>フク</t>
    </rPh>
    <phoneticPr fontId="53"/>
  </si>
  <si>
    <t>ない、申請から３ヵ月以内に従業員を雇う予定がない。）</t>
    <rPh sb="3" eb="5">
      <t>シンセイ</t>
    </rPh>
    <rPh sb="9" eb="10">
      <t>ゲツ</t>
    </rPh>
    <rPh sb="10" eb="12">
      <t>イナイ</t>
    </rPh>
    <rPh sb="13" eb="16">
      <t>ジュウギョウイン</t>
    </rPh>
    <rPh sb="17" eb="18">
      <t>ヤト</t>
    </rPh>
    <rPh sb="19" eb="21">
      <t>ヨテイ</t>
    </rPh>
    <phoneticPr fontId="53"/>
  </si>
  <si>
    <t>回答年月日　　　</t>
    <rPh sb="0" eb="2">
      <t>カイトウ</t>
    </rPh>
    <rPh sb="2" eb="5">
      <t>ネンガッピ</t>
    </rPh>
    <phoneticPr fontId="53"/>
  </si>
  <si>
    <t>年</t>
    <rPh sb="0" eb="1">
      <t>ネン</t>
    </rPh>
    <phoneticPr fontId="53"/>
  </si>
  <si>
    <t>月</t>
    <rPh sb="0" eb="1">
      <t>ガツ</t>
    </rPh>
    <phoneticPr fontId="53"/>
  </si>
  <si>
    <t>日</t>
    <rPh sb="0" eb="1">
      <t>ヒ</t>
    </rPh>
    <phoneticPr fontId="53"/>
  </si>
  <si>
    <t>事業所名称</t>
    <rPh sb="0" eb="2">
      <t>ジギョウ</t>
    </rPh>
    <rPh sb="2" eb="3">
      <t>ショ</t>
    </rPh>
    <rPh sb="3" eb="5">
      <t>メイショウ</t>
    </rPh>
    <phoneticPr fontId="53"/>
  </si>
  <si>
    <t>事業所所在地</t>
    <rPh sb="0" eb="2">
      <t>ジギョウ</t>
    </rPh>
    <rPh sb="2" eb="3">
      <t>ショ</t>
    </rPh>
    <rPh sb="3" eb="6">
      <t>ショザイチ</t>
    </rPh>
    <phoneticPr fontId="53"/>
  </si>
  <si>
    <t>会社等法人番号</t>
    <rPh sb="0" eb="2">
      <t>カイシャ</t>
    </rPh>
    <rPh sb="2" eb="3">
      <t>トウ</t>
    </rPh>
    <rPh sb="3" eb="5">
      <t>ホウジン</t>
    </rPh>
    <rPh sb="5" eb="7">
      <t>バンゴウ</t>
    </rPh>
    <phoneticPr fontId="53"/>
  </si>
  <si>
    <t>電話番号</t>
    <rPh sb="0" eb="2">
      <t>デンワ</t>
    </rPh>
    <rPh sb="2" eb="4">
      <t>バンゴウ</t>
    </rPh>
    <phoneticPr fontId="53"/>
  </si>
  <si>
    <t>※</t>
    <phoneticPr fontId="53"/>
  </si>
  <si>
    <t>事業主の皆様には、全ての法令を遵守していただきたいと考えています。社会保険・労働保険の適用</t>
    <phoneticPr fontId="53"/>
  </si>
  <si>
    <t>　　が確認できない場合は、厚生労働省からの依頼に基づき、厚生労働省に情報提供いたします。</t>
    <phoneticPr fontId="53"/>
  </si>
  <si>
    <t>社会保険・労働保険の適用促進以外の目的では使用いたしません。</t>
    <rPh sb="0" eb="2">
      <t>シャカイ</t>
    </rPh>
    <rPh sb="2" eb="4">
      <t>ホケン</t>
    </rPh>
    <rPh sb="5" eb="7">
      <t>ロウドウ</t>
    </rPh>
    <rPh sb="7" eb="9">
      <t>ホケン</t>
    </rPh>
    <rPh sb="10" eb="12">
      <t>テキヨウ</t>
    </rPh>
    <rPh sb="12" eb="14">
      <t>ソクシン</t>
    </rPh>
    <rPh sb="14" eb="16">
      <t>イガイ</t>
    </rPh>
    <rPh sb="17" eb="19">
      <t>モクテキ</t>
    </rPh>
    <rPh sb="21" eb="23">
      <t>シヨウ</t>
    </rPh>
    <phoneticPr fontId="53"/>
  </si>
  <si>
    <t>＊　この様式は参考様式です。下記の事項が網羅されていれば、提出いただく様式は任意のもので結構です。</t>
    <rPh sb="4" eb="6">
      <t>ヨウシキ</t>
    </rPh>
    <rPh sb="7" eb="9">
      <t>サンコウ</t>
    </rPh>
    <rPh sb="9" eb="11">
      <t>ヨウシキ</t>
    </rPh>
    <rPh sb="14" eb="16">
      <t>カキ</t>
    </rPh>
    <rPh sb="17" eb="19">
      <t>ジコウ</t>
    </rPh>
    <rPh sb="20" eb="22">
      <t>モウラ</t>
    </rPh>
    <rPh sb="29" eb="31">
      <t>テイシュツ</t>
    </rPh>
    <rPh sb="35" eb="37">
      <t>ヨウシキ</t>
    </rPh>
    <rPh sb="38" eb="40">
      <t>ニンイ</t>
    </rPh>
    <rPh sb="44" eb="46">
      <t>ケッコウ</t>
    </rPh>
    <phoneticPr fontId="63"/>
  </si>
  <si>
    <t>在職証明書</t>
    <rPh sb="0" eb="2">
      <t>ザイショク</t>
    </rPh>
    <rPh sb="2" eb="5">
      <t>ショウメイショ</t>
    </rPh>
    <phoneticPr fontId="63"/>
  </si>
  <si>
    <t>氏名</t>
    <rPh sb="0" eb="2">
      <t>シメイ</t>
    </rPh>
    <phoneticPr fontId="63"/>
  </si>
  <si>
    <t>生年月日</t>
    <rPh sb="0" eb="2">
      <t>セイネン</t>
    </rPh>
    <rPh sb="2" eb="4">
      <t>ガッピ</t>
    </rPh>
    <phoneticPr fontId="63"/>
  </si>
  <si>
    <t>　　年　　月　　日</t>
    <rPh sb="2" eb="3">
      <t>ネン</t>
    </rPh>
    <rPh sb="5" eb="6">
      <t>ガツ</t>
    </rPh>
    <rPh sb="8" eb="9">
      <t>ニチ</t>
    </rPh>
    <phoneticPr fontId="63"/>
  </si>
  <si>
    <t>本人住所</t>
    <rPh sb="0" eb="2">
      <t>ホンニン</t>
    </rPh>
    <rPh sb="2" eb="4">
      <t>ジュウショ</t>
    </rPh>
    <phoneticPr fontId="63"/>
  </si>
  <si>
    <r>
      <t>施設又は事業所名</t>
    </r>
    <r>
      <rPr>
        <b/>
        <sz val="9"/>
        <color theme="1"/>
        <rFont val="ＭＳ Ｐゴシック"/>
        <family val="3"/>
        <charset val="128"/>
      </rPr>
      <t>（※１）</t>
    </r>
    <rPh sb="0" eb="2">
      <t>シセツ</t>
    </rPh>
    <rPh sb="2" eb="3">
      <t>マタ</t>
    </rPh>
    <rPh sb="4" eb="7">
      <t>ジギョウショ</t>
    </rPh>
    <rPh sb="7" eb="8">
      <t>メイ</t>
    </rPh>
    <phoneticPr fontId="63"/>
  </si>
  <si>
    <t>（所在地）</t>
    <rPh sb="1" eb="4">
      <t>ショザイチ</t>
    </rPh>
    <phoneticPr fontId="63"/>
  </si>
  <si>
    <r>
      <t>施設又は事業所種別</t>
    </r>
    <r>
      <rPr>
        <b/>
        <sz val="9"/>
        <color theme="1"/>
        <rFont val="ＭＳ Ｐゴシック"/>
        <family val="3"/>
        <charset val="128"/>
      </rPr>
      <t>（※２）</t>
    </r>
    <rPh sb="0" eb="2">
      <t>シセツ</t>
    </rPh>
    <rPh sb="2" eb="3">
      <t>マタ</t>
    </rPh>
    <rPh sb="4" eb="7">
      <t>ジギョウショ</t>
    </rPh>
    <rPh sb="7" eb="9">
      <t>シュベツ</t>
    </rPh>
    <phoneticPr fontId="63"/>
  </si>
  <si>
    <r>
      <t>職種（役職）及び職務内容</t>
    </r>
    <r>
      <rPr>
        <b/>
        <sz val="8"/>
        <color theme="1"/>
        <rFont val="ＭＳ Ｐゴシック"/>
        <family val="3"/>
        <charset val="128"/>
      </rPr>
      <t>（※３）</t>
    </r>
    <rPh sb="0" eb="2">
      <t>ショクシュ</t>
    </rPh>
    <rPh sb="3" eb="5">
      <t>ヤクショク</t>
    </rPh>
    <rPh sb="6" eb="7">
      <t>オヨ</t>
    </rPh>
    <rPh sb="8" eb="10">
      <t>ショクム</t>
    </rPh>
    <rPh sb="10" eb="12">
      <t>ナイヨウ</t>
    </rPh>
    <phoneticPr fontId="63"/>
  </si>
  <si>
    <r>
      <t>上記の職務に従事した期間</t>
    </r>
    <r>
      <rPr>
        <b/>
        <sz val="8"/>
        <color theme="1"/>
        <rFont val="ＭＳ Ｐゴシック"/>
        <family val="3"/>
        <charset val="128"/>
      </rPr>
      <t>（※４）</t>
    </r>
    <rPh sb="0" eb="2">
      <t>ジョウキ</t>
    </rPh>
    <rPh sb="3" eb="5">
      <t>ショクム</t>
    </rPh>
    <rPh sb="6" eb="8">
      <t>ジュウジ</t>
    </rPh>
    <rPh sb="10" eb="12">
      <t>キカン</t>
    </rPh>
    <phoneticPr fontId="63"/>
  </si>
  <si>
    <t>　　年　月　日　～　　年　月　日</t>
    <rPh sb="2" eb="3">
      <t>ネン</t>
    </rPh>
    <rPh sb="4" eb="5">
      <t>ガツ</t>
    </rPh>
    <rPh sb="6" eb="7">
      <t>ニチ</t>
    </rPh>
    <rPh sb="11" eb="12">
      <t>ネン</t>
    </rPh>
    <rPh sb="13" eb="14">
      <t>ガツ</t>
    </rPh>
    <rPh sb="15" eb="16">
      <t>ニチ</t>
    </rPh>
    <phoneticPr fontId="63"/>
  </si>
  <si>
    <t>（勤務日数　　　日）</t>
    <rPh sb="1" eb="3">
      <t>キンム</t>
    </rPh>
    <rPh sb="3" eb="5">
      <t>ニッスウ</t>
    </rPh>
    <rPh sb="8" eb="9">
      <t>ニチ</t>
    </rPh>
    <phoneticPr fontId="63"/>
  </si>
  <si>
    <t>上記のとおりであることを証明します。</t>
    <rPh sb="0" eb="2">
      <t>ジョウキ</t>
    </rPh>
    <rPh sb="12" eb="14">
      <t>ショウメイ</t>
    </rPh>
    <phoneticPr fontId="63"/>
  </si>
  <si>
    <t>証明者</t>
    <rPh sb="0" eb="2">
      <t>ショウメイ</t>
    </rPh>
    <rPh sb="2" eb="3">
      <t>シャ</t>
    </rPh>
    <phoneticPr fontId="63"/>
  </si>
  <si>
    <t>　　（住所）</t>
    <rPh sb="3" eb="5">
      <t>ジュウショ</t>
    </rPh>
    <phoneticPr fontId="63"/>
  </si>
  <si>
    <t>　　（名称）</t>
    <rPh sb="3" eb="5">
      <t>メイショウ</t>
    </rPh>
    <phoneticPr fontId="63"/>
  </si>
  <si>
    <t>　　（担当者名）</t>
    <rPh sb="3" eb="6">
      <t>タントウシャ</t>
    </rPh>
    <rPh sb="6" eb="7">
      <t>メイ</t>
    </rPh>
    <phoneticPr fontId="63"/>
  </si>
  <si>
    <t>　　（連絡先電話番号）</t>
    <rPh sb="3" eb="6">
      <t>レンラクサキ</t>
    </rPh>
    <rPh sb="6" eb="8">
      <t>デンワ</t>
    </rPh>
    <rPh sb="8" eb="10">
      <t>バンゴウ</t>
    </rPh>
    <phoneticPr fontId="63"/>
  </si>
  <si>
    <t>（注）　複数の事業所で勤務の場合、※１～４について、事業所ごとに証明すること。</t>
    <rPh sb="1" eb="2">
      <t>チュウ</t>
    </rPh>
    <rPh sb="4" eb="6">
      <t>フクスウ</t>
    </rPh>
    <rPh sb="7" eb="10">
      <t>ジギョウショ</t>
    </rPh>
    <rPh sb="11" eb="13">
      <t>キンム</t>
    </rPh>
    <rPh sb="14" eb="16">
      <t>バアイ</t>
    </rPh>
    <rPh sb="26" eb="29">
      <t>ジギョウショ</t>
    </rPh>
    <rPh sb="32" eb="34">
      <t>ショウメイ</t>
    </rPh>
    <phoneticPr fontId="63"/>
  </si>
  <si>
    <t>指定申請の場合は、指定申請書（第１号様式）、指定更新申請の場合は、指定更新申請書（第５号様式）</t>
    <phoneticPr fontId="16"/>
  </si>
  <si>
    <t>事業所の指定に係る記載事項（付表３）</t>
    <rPh sb="0" eb="3">
      <t>ジギョウショ</t>
    </rPh>
    <phoneticPr fontId="16"/>
  </si>
  <si>
    <t>事業所の指定に係る記載事項（付表３別紙）＜２単位以上実施する場合＞</t>
    <rPh sb="14" eb="16">
      <t>フヒョウ</t>
    </rPh>
    <rPh sb="17" eb="19">
      <t>ベッシ</t>
    </rPh>
    <rPh sb="22" eb="24">
      <t>タンイ</t>
    </rPh>
    <rPh sb="24" eb="26">
      <t>イジョウ</t>
    </rPh>
    <rPh sb="26" eb="28">
      <t>ジッシ</t>
    </rPh>
    <rPh sb="30" eb="32">
      <t>バアイ</t>
    </rPh>
    <phoneticPr fontId="16"/>
  </si>
  <si>
    <t>第１号様式（第２条関係）</t>
    <rPh sb="6" eb="7">
      <t>ダイ</t>
    </rPh>
    <rPh sb="8" eb="9">
      <t>ジョウ</t>
    </rPh>
    <rPh sb="9" eb="11">
      <t>カンケイ</t>
    </rPh>
    <phoneticPr fontId="16"/>
  </si>
  <si>
    <t>指定地域密着型サービス事業者</t>
    <rPh sb="0" eb="2">
      <t>シテイ</t>
    </rPh>
    <rPh sb="2" eb="4">
      <t>チイキ</t>
    </rPh>
    <rPh sb="4" eb="7">
      <t>ミッチャクガタ</t>
    </rPh>
    <rPh sb="11" eb="14">
      <t>ジギョウシャ</t>
    </rPh>
    <phoneticPr fontId="53"/>
  </si>
  <si>
    <t>受付番号</t>
    <rPh sb="0" eb="2">
      <t>ウケツケ</t>
    </rPh>
    <rPh sb="2" eb="4">
      <t>バンゴウ</t>
    </rPh>
    <phoneticPr fontId="53"/>
  </si>
  <si>
    <t>指定居宅介護支援事業者</t>
    <rPh sb="0" eb="2">
      <t>シテイ</t>
    </rPh>
    <rPh sb="2" eb="4">
      <t>キョタク</t>
    </rPh>
    <rPh sb="4" eb="6">
      <t>カイゴ</t>
    </rPh>
    <rPh sb="6" eb="8">
      <t>シエン</t>
    </rPh>
    <rPh sb="8" eb="11">
      <t>ジギョウシャ</t>
    </rPh>
    <phoneticPr fontId="53"/>
  </si>
  <si>
    <t>指定地域密着型介護予防サービス事業者</t>
    <rPh sb="0" eb="2">
      <t>シテイ</t>
    </rPh>
    <rPh sb="2" eb="4">
      <t>チイキ</t>
    </rPh>
    <rPh sb="4" eb="7">
      <t>ミッチャクガタ</t>
    </rPh>
    <rPh sb="7" eb="9">
      <t>カイゴ</t>
    </rPh>
    <rPh sb="9" eb="11">
      <t>ヨボウ</t>
    </rPh>
    <rPh sb="15" eb="18">
      <t>ジギョウシャ</t>
    </rPh>
    <phoneticPr fontId="53"/>
  </si>
  <si>
    <t>指定介護予防支援事業者</t>
    <rPh sb="0" eb="2">
      <t>シテイ</t>
    </rPh>
    <rPh sb="2" eb="4">
      <t>カイゴ</t>
    </rPh>
    <rPh sb="4" eb="6">
      <t>ヨボウ</t>
    </rPh>
    <rPh sb="6" eb="8">
      <t>シエン</t>
    </rPh>
    <rPh sb="8" eb="11">
      <t>ジギョウシャ</t>
    </rPh>
    <phoneticPr fontId="53"/>
  </si>
  <si>
    <t>指定申請書</t>
    <rPh sb="0" eb="2">
      <t>シテイ</t>
    </rPh>
    <rPh sb="2" eb="5">
      <t>シンセイショ</t>
    </rPh>
    <phoneticPr fontId="53"/>
  </si>
  <si>
    <t>（宛先）</t>
    <rPh sb="1" eb="2">
      <t>アテ</t>
    </rPh>
    <rPh sb="2" eb="3">
      <t>サキ</t>
    </rPh>
    <phoneticPr fontId="16"/>
  </si>
  <si>
    <t>年</t>
  </si>
  <si>
    <t>東京都板橋区長</t>
    <rPh sb="0" eb="3">
      <t>トウキョウト</t>
    </rPh>
    <rPh sb="3" eb="6">
      <t>イタバシク</t>
    </rPh>
    <rPh sb="6" eb="7">
      <t>チョウ</t>
    </rPh>
    <phoneticPr fontId="16"/>
  </si>
  <si>
    <t>所在地</t>
  </si>
  <si>
    <t>申請者</t>
  </si>
  <si>
    <t>名　称</t>
  </si>
  <si>
    <t>　  介護保険法に規定する事業者に係る指定を受けたいので、下記のとおり、関係書類を添えて申請します。</t>
    <rPh sb="15" eb="16">
      <t>シャ</t>
    </rPh>
    <phoneticPr fontId="16"/>
  </si>
  <si>
    <t>事業所所在地区市町村番号</t>
    <rPh sb="0" eb="3">
      <t>ジギョウショ</t>
    </rPh>
    <rPh sb="3" eb="6">
      <t>ショザイチ</t>
    </rPh>
    <rPh sb="6" eb="7">
      <t>ク</t>
    </rPh>
    <rPh sb="7" eb="10">
      <t>シチョウソン</t>
    </rPh>
    <rPh sb="8" eb="10">
      <t>チョウソン</t>
    </rPh>
    <rPh sb="10" eb="12">
      <t>バンゴウ</t>
    </rPh>
    <phoneticPr fontId="16"/>
  </si>
  <si>
    <t>申　請　者</t>
    <rPh sb="0" eb="1">
      <t>サル</t>
    </rPh>
    <rPh sb="2" eb="3">
      <t>ショウ</t>
    </rPh>
    <rPh sb="4" eb="5">
      <t>モノ</t>
    </rPh>
    <phoneticPr fontId="15"/>
  </si>
  <si>
    <t>フリガナ</t>
    <phoneticPr fontId="16"/>
  </si>
  <si>
    <t>名　　称</t>
    <rPh sb="0" eb="4">
      <t>メイショウ</t>
    </rPh>
    <phoneticPr fontId="16"/>
  </si>
  <si>
    <t>主たる事務所の
所在地</t>
    <rPh sb="8" eb="11">
      <t>ショザイチ</t>
    </rPh>
    <phoneticPr fontId="16"/>
  </si>
  <si>
    <t>（郵便番号　</t>
  </si>
  <si>
    <t>都</t>
    <rPh sb="0" eb="1">
      <t>ト</t>
    </rPh>
    <phoneticPr fontId="16"/>
  </si>
  <si>
    <t>道</t>
    <rPh sb="0" eb="1">
      <t>ドウ</t>
    </rPh>
    <phoneticPr fontId="16"/>
  </si>
  <si>
    <t>郡</t>
    <rPh sb="0" eb="1">
      <t>グン</t>
    </rPh>
    <phoneticPr fontId="16"/>
  </si>
  <si>
    <t>市</t>
    <rPh sb="0" eb="1">
      <t>シ</t>
    </rPh>
    <phoneticPr fontId="16"/>
  </si>
  <si>
    <t>府</t>
    <rPh sb="0" eb="1">
      <t>フ</t>
    </rPh>
    <phoneticPr fontId="16"/>
  </si>
  <si>
    <t>県</t>
    <rPh sb="0" eb="1">
      <t>ケン</t>
    </rPh>
    <phoneticPr fontId="16"/>
  </si>
  <si>
    <t>区</t>
    <rPh sb="0" eb="1">
      <t>ク</t>
    </rPh>
    <phoneticPr fontId="16"/>
  </si>
  <si>
    <t>（ビルの名称等）</t>
    <rPh sb="4" eb="6">
      <t>メイショウ</t>
    </rPh>
    <rPh sb="6" eb="7">
      <t>トウ</t>
    </rPh>
    <phoneticPr fontId="16"/>
  </si>
  <si>
    <t>申請者連絡先</t>
    <rPh sb="0" eb="3">
      <t>シンセイシャ</t>
    </rPh>
    <rPh sb="3" eb="6">
      <t>レンラクサキ</t>
    </rPh>
    <phoneticPr fontId="16"/>
  </si>
  <si>
    <t>ＦＡＸ番号</t>
  </si>
  <si>
    <t>法人の種別</t>
  </si>
  <si>
    <t>法人所轄庁</t>
    <rPh sb="0" eb="2">
      <t>ホウジン</t>
    </rPh>
    <rPh sb="2" eb="3">
      <t>ショ</t>
    </rPh>
    <phoneticPr fontId="53"/>
  </si>
  <si>
    <t>代表者の職名・</t>
    <rPh sb="5" eb="6">
      <t>メイ</t>
    </rPh>
    <phoneticPr fontId="53"/>
  </si>
  <si>
    <t>職　名</t>
    <rPh sb="0" eb="3">
      <t>ショクメイ</t>
    </rPh>
    <phoneticPr fontId="16"/>
  </si>
  <si>
    <t>フリガナ</t>
    <phoneticPr fontId="16"/>
  </si>
  <si>
    <t>氏名・生年月日</t>
    <rPh sb="0" eb="2">
      <t>シメイ</t>
    </rPh>
    <rPh sb="3" eb="5">
      <t>セイネン</t>
    </rPh>
    <rPh sb="5" eb="7">
      <t>ガッピ</t>
    </rPh>
    <phoneticPr fontId="16"/>
  </si>
  <si>
    <t>氏　名</t>
    <rPh sb="0" eb="3">
      <t>シメイ</t>
    </rPh>
    <phoneticPr fontId="16"/>
  </si>
  <si>
    <t>　　年　 　月　　 日</t>
    <rPh sb="2" eb="3">
      <t>ネン</t>
    </rPh>
    <rPh sb="6" eb="7">
      <t>ガツ</t>
    </rPh>
    <rPh sb="10" eb="11">
      <t>ヒ</t>
    </rPh>
    <phoneticPr fontId="16"/>
  </si>
  <si>
    <t>代表者の住所</t>
  </si>
  <si>
    <t>指定を受けようとする事業所の種類</t>
    <rPh sb="0" eb="2">
      <t>シテイ</t>
    </rPh>
    <rPh sb="3" eb="4">
      <t>ウ</t>
    </rPh>
    <rPh sb="10" eb="13">
      <t>ジギョウショ</t>
    </rPh>
    <rPh sb="14" eb="16">
      <t>シュルイ</t>
    </rPh>
    <phoneticPr fontId="16"/>
  </si>
  <si>
    <t>フリガナ</t>
    <phoneticPr fontId="16"/>
  </si>
  <si>
    <t>事業所等の所在地</t>
    <rPh sb="5" eb="8">
      <t>ショザイチ</t>
    </rPh>
    <phoneticPr fontId="16"/>
  </si>
  <si>
    <t>事業所連絡先</t>
    <rPh sb="0" eb="3">
      <t>ジギョウショ</t>
    </rPh>
    <rPh sb="3" eb="6">
      <t>レンラクサキ</t>
    </rPh>
    <phoneticPr fontId="16"/>
  </si>
  <si>
    <t>電話番号</t>
    <phoneticPr fontId="16"/>
  </si>
  <si>
    <t>同一所在地において行う事業等の種類</t>
  </si>
  <si>
    <t>実施事業　
（該当に○をする）</t>
    <rPh sb="0" eb="2">
      <t>ジッシ</t>
    </rPh>
    <rPh sb="2" eb="4">
      <t>ジギョウ</t>
    </rPh>
    <rPh sb="7" eb="9">
      <t>ガイトウ</t>
    </rPh>
    <phoneticPr fontId="16"/>
  </si>
  <si>
    <t>指定申請をする事業等の事業開始予定年月日</t>
    <rPh sb="9" eb="10">
      <t>トウ</t>
    </rPh>
    <rPh sb="11" eb="13">
      <t>ジギョウ</t>
    </rPh>
    <rPh sb="13" eb="15">
      <t>カイシ</t>
    </rPh>
    <rPh sb="15" eb="17">
      <t>ヨテイ</t>
    </rPh>
    <rPh sb="17" eb="20">
      <t>ネンガッピ</t>
    </rPh>
    <phoneticPr fontId="16"/>
  </si>
  <si>
    <t>既に指定を受けている事業等の指定年月日</t>
    <rPh sb="0" eb="1">
      <t>スデ</t>
    </rPh>
    <rPh sb="5" eb="6">
      <t>ウ</t>
    </rPh>
    <rPh sb="14" eb="16">
      <t>シテイ</t>
    </rPh>
    <rPh sb="16" eb="19">
      <t>ネンガッピ</t>
    </rPh>
    <phoneticPr fontId="16"/>
  </si>
  <si>
    <t>様　式</t>
    <rPh sb="0" eb="3">
      <t>ヨウシキ</t>
    </rPh>
    <phoneticPr fontId="16"/>
  </si>
  <si>
    <t>地域密着型サービス</t>
    <rPh sb="0" eb="2">
      <t>チイキ</t>
    </rPh>
    <rPh sb="2" eb="5">
      <t>ミッチャクガタ</t>
    </rPh>
    <phoneticPr fontId="1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</si>
  <si>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6"/>
  </si>
  <si>
    <t>付表１</t>
    <rPh sb="0" eb="2">
      <t>フヒョウ</t>
    </rPh>
    <phoneticPr fontId="16"/>
  </si>
  <si>
    <t>付表２</t>
    <rPh sb="0" eb="2">
      <t>フヒョウ</t>
    </rPh>
    <phoneticPr fontId="16"/>
  </si>
  <si>
    <t>地域密着型通所介護</t>
    <rPh sb="0" eb="2">
      <t>チイキ</t>
    </rPh>
    <rPh sb="2" eb="5">
      <t>ミッチャクガタ</t>
    </rPh>
    <rPh sb="5" eb="7">
      <t>ツウショ</t>
    </rPh>
    <rPh sb="7" eb="9">
      <t>カイゴ</t>
    </rPh>
    <phoneticPr fontId="16"/>
  </si>
  <si>
    <t>付表３</t>
    <rPh sb="0" eb="2">
      <t>フヒョウ</t>
    </rPh>
    <phoneticPr fontId="16"/>
  </si>
  <si>
    <t>認知症対応型通所介護</t>
    <rPh sb="0" eb="3">
      <t>ニンチショウ</t>
    </rPh>
    <rPh sb="3" eb="6">
      <t>タイオウガタ</t>
    </rPh>
    <rPh sb="6" eb="8">
      <t>ツウショ</t>
    </rPh>
    <rPh sb="8" eb="10">
      <t>カイゴ</t>
    </rPh>
    <phoneticPr fontId="16"/>
  </si>
  <si>
    <t>付表４</t>
    <rPh sb="0" eb="2">
      <t>フヒョウ</t>
    </rPh>
    <phoneticPr fontId="16"/>
  </si>
  <si>
    <t>小規模多機能型居宅介護</t>
    <rPh sb="0" eb="3">
      <t>ショウキボ</t>
    </rPh>
    <rPh sb="3" eb="7">
      <t>タキノウガタ</t>
    </rPh>
    <rPh sb="7" eb="9">
      <t>キョタク</t>
    </rPh>
    <rPh sb="9" eb="11">
      <t>カイゴ</t>
    </rPh>
    <phoneticPr fontId="16"/>
  </si>
  <si>
    <t>付表５</t>
    <rPh sb="0" eb="2">
      <t>フヒョウ</t>
    </rPh>
    <phoneticPr fontId="16"/>
  </si>
  <si>
    <t>付表６</t>
    <rPh sb="0" eb="2">
      <t>フヒョウ</t>
    </rPh>
    <phoneticPr fontId="16"/>
  </si>
  <si>
    <t>地域密着型特定施設入居者生活介護</t>
    <rPh sb="0" eb="2">
      <t>チイキ</t>
    </rPh>
    <rPh sb="2" eb="5">
      <t>ミッチャクガタ</t>
    </rPh>
    <rPh sb="5" eb="7">
      <t>トクテイ</t>
    </rPh>
    <rPh sb="7" eb="9">
      <t>シセツ</t>
    </rPh>
    <rPh sb="9" eb="11">
      <t>ニュウキョ</t>
    </rPh>
    <rPh sb="11" eb="12">
      <t>シャ</t>
    </rPh>
    <rPh sb="12" eb="14">
      <t>セイカツ</t>
    </rPh>
    <rPh sb="14" eb="16">
      <t>カイゴ</t>
    </rPh>
    <phoneticPr fontId="16"/>
  </si>
  <si>
    <t>付表７</t>
    <rPh sb="0" eb="2">
      <t>フヒョウ</t>
    </rPh>
    <phoneticPr fontId="1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</si>
  <si>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6"/>
  </si>
  <si>
    <t>付表８</t>
    <rPh sb="0" eb="2">
      <t>フヒョウ</t>
    </rPh>
    <phoneticPr fontId="16"/>
  </si>
  <si>
    <t>看護小規模多機能型居宅介護</t>
    <rPh sb="0" eb="2">
      <t>カンゴ</t>
    </rPh>
    <rPh sb="2" eb="5">
      <t>ショウキボ</t>
    </rPh>
    <rPh sb="5" eb="8">
      <t>タキノウ</t>
    </rPh>
    <rPh sb="8" eb="9">
      <t>ガタ</t>
    </rPh>
    <rPh sb="9" eb="11">
      <t>キョタク</t>
    </rPh>
    <rPh sb="11" eb="13">
      <t>カイゴ</t>
    </rPh>
    <phoneticPr fontId="16"/>
  </si>
  <si>
    <t>付表９</t>
    <rPh sb="0" eb="2">
      <t>フヒョウ</t>
    </rPh>
    <phoneticPr fontId="16"/>
  </si>
  <si>
    <t>居宅介護支援</t>
    <rPh sb="0" eb="2">
      <t>キョタク</t>
    </rPh>
    <rPh sb="2" eb="4">
      <t>カイゴ</t>
    </rPh>
    <rPh sb="4" eb="6">
      <t>シエン</t>
    </rPh>
    <phoneticPr fontId="16"/>
  </si>
  <si>
    <t>付表10</t>
    <rPh sb="0" eb="2">
      <t>フヒョウ</t>
    </rPh>
    <phoneticPr fontId="53"/>
  </si>
  <si>
    <t>地域密着型介護予防サービス</t>
    <rPh sb="0" eb="2">
      <t>チイキ</t>
    </rPh>
    <rPh sb="2" eb="5">
      <t>ミッチャクガタ</t>
    </rPh>
    <rPh sb="5" eb="7">
      <t>カイゴ</t>
    </rPh>
    <rPh sb="7" eb="9">
      <t>ヨボウ</t>
    </rPh>
    <phoneticPr fontId="16"/>
  </si>
  <si>
    <t>介護予防認知症対応型通所介護</t>
    <rPh sb="0" eb="2">
      <t>カイゴ</t>
    </rPh>
    <rPh sb="2" eb="4">
      <t>ヨボウ</t>
    </rPh>
    <rPh sb="4" eb="7">
      <t>ニンチショウ</t>
    </rPh>
    <rPh sb="7" eb="10">
      <t>タイオウガタ</t>
    </rPh>
    <rPh sb="10" eb="12">
      <t>ツウショ</t>
    </rPh>
    <rPh sb="12" eb="14">
      <t>カイゴ</t>
    </rPh>
    <phoneticPr fontId="1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</si>
  <si>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6"/>
  </si>
  <si>
    <t>付表11</t>
    <rPh sb="0" eb="2">
      <t>フヒョウ</t>
    </rPh>
    <phoneticPr fontId="16"/>
  </si>
  <si>
    <t>地域包括支援センタ―の設置年月日（設置している場合に記入）</t>
    <rPh sb="0" eb="2">
      <t>チイキ</t>
    </rPh>
    <rPh sb="2" eb="4">
      <t>ホウカツ</t>
    </rPh>
    <rPh sb="4" eb="6">
      <t>シエン</t>
    </rPh>
    <rPh sb="11" eb="13">
      <t>セッチ</t>
    </rPh>
    <rPh sb="13" eb="16">
      <t>ネンガッピ</t>
    </rPh>
    <rPh sb="17" eb="19">
      <t>セッチ</t>
    </rPh>
    <rPh sb="23" eb="25">
      <t>バアイ</t>
    </rPh>
    <rPh sb="26" eb="28">
      <t>キニュウ</t>
    </rPh>
    <phoneticPr fontId="16"/>
  </si>
  <si>
    <t>指定を受けている他区市町村名</t>
    <rPh sb="0" eb="2">
      <t>シテイ</t>
    </rPh>
    <rPh sb="3" eb="4">
      <t>ウ</t>
    </rPh>
    <rPh sb="8" eb="9">
      <t>タ</t>
    </rPh>
    <rPh sb="9" eb="10">
      <t>ク</t>
    </rPh>
    <rPh sb="10" eb="13">
      <t>シチョウソン</t>
    </rPh>
    <rPh sb="13" eb="14">
      <t>メイ</t>
    </rPh>
    <phoneticPr fontId="16"/>
  </si>
  <si>
    <t>介護保険事業所番号</t>
    <rPh sb="6" eb="7">
      <t>ショ</t>
    </rPh>
    <phoneticPr fontId="16"/>
  </si>
  <si>
    <t>（当該事業所が既に他のサービスで指定を受けている場合）</t>
    <rPh sb="1" eb="3">
      <t>トウガイ</t>
    </rPh>
    <rPh sb="3" eb="6">
      <t>ジギョウショ</t>
    </rPh>
    <rPh sb="9" eb="10">
      <t>タ</t>
    </rPh>
    <phoneticPr fontId="16"/>
  </si>
  <si>
    <t>医療機関コード等</t>
    <rPh sb="7" eb="8">
      <t>トウ</t>
    </rPh>
    <phoneticPr fontId="16"/>
  </si>
  <si>
    <t>（保険医療機関として指定を受けている場合）</t>
    <rPh sb="1" eb="3">
      <t>ホケン</t>
    </rPh>
    <rPh sb="3" eb="5">
      <t>イリョウ</t>
    </rPh>
    <rPh sb="5" eb="7">
      <t>キカン</t>
    </rPh>
    <rPh sb="10" eb="12">
      <t>シテイ</t>
    </rPh>
    <rPh sb="13" eb="18">
      <t>ウケテイルトキ</t>
    </rPh>
    <rPh sb="18" eb="20">
      <t>バアイ</t>
    </rPh>
    <phoneticPr fontId="16"/>
  </si>
  <si>
    <t>備考</t>
  </si>
  <si>
    <t>　「受付番号」　「事業所所在地区市町村番号」欄には記載しないでください。</t>
    <rPh sb="9" eb="12">
      <t>ジギョウショ</t>
    </rPh>
    <rPh sb="12" eb="15">
      <t>ショザイチ</t>
    </rPh>
    <rPh sb="15" eb="16">
      <t>ク</t>
    </rPh>
    <rPh sb="16" eb="19">
      <t>シチョウソン</t>
    </rPh>
    <rPh sb="19" eb="21">
      <t>バンゴウ</t>
    </rPh>
    <phoneticPr fontId="53"/>
  </si>
  <si>
    <t>　「法人の種別」欄は、申請者が法人である場合に、「社会福祉法人」「医療法人」「一般社団法人」「一般財団法人」「株式会社」「有限会社」等の別を記入してください。</t>
    <phoneticPr fontId="53"/>
  </si>
  <si>
    <t>　「法人所轄庁」欄、申請者が認可法人である場合に、その主務官庁の名称を記載してください。</t>
    <phoneticPr fontId="53"/>
  </si>
  <si>
    <t>　「実施事業」欄は、今回申請するものおよび既に指定を受けているものについて、該当する欄に「○」を記入してください。</t>
    <phoneticPr fontId="53"/>
  </si>
  <si>
    <t>　「指定申請をする事業の事業開始予定年月日」欄は、該当する欄に事業の開始予定年月日を記載してください。</t>
    <phoneticPr fontId="53"/>
  </si>
  <si>
    <t>　「既に指定を受けている事業の指定年月日」欄は、介護保険法による指定事業者として指定された年月日を記載してください。</t>
    <phoneticPr fontId="53"/>
  </si>
  <si>
    <t>　保険医療機関、保険薬局、老人保健施設または老人訪問看護ステーションとして既に医療機関コード等が付番されている場合には、そのコードを「医療機関コード等」欄に記載してください。複数のコードを有する場合には、適宜様式を補正して、その全てを記載してください。</t>
    <phoneticPr fontId="53"/>
  </si>
  <si>
    <t xml:space="preserve">  既に地域密着型サービス事業者の指定を受けている事業者が、地域密着型介護予防サービス事業者の指定を受ける場合において、届出事項に変更がないときには、「事業所の名称および所在地」「申請者の名称および主たる事務所の所在地ならびにその代表者の氏名、生年月日、住所および職名」「当該申請に係る事業の開始の予定年月日」「当該申請に係る地域密着型介護予防サービス費の請求に関する事項」「欠格事由に該当しないことを誓約する書面」「役員の氏名、生年月日および住所」「介護支援専門員の氏名および登録番号」「その他指定に関し必要と認める事項」を除いて、申請書への記載または書類の提出を省略できます。また、既に地域密着型介護予防サービス事業者の指定を受けている事業者が、地域密着型サービス事業者の指定を受ける場合においても同様です。</t>
    <phoneticPr fontId="53"/>
  </si>
  <si>
    <t xml:space="preserve">
</t>
    <phoneticPr fontId="53"/>
  </si>
  <si>
    <t>第５号様式（第５条関係）</t>
    <rPh sb="6" eb="7">
      <t>ダイ</t>
    </rPh>
    <rPh sb="8" eb="9">
      <t>ジョウ</t>
    </rPh>
    <rPh sb="9" eb="11">
      <t>カンケイ</t>
    </rPh>
    <phoneticPr fontId="16"/>
  </si>
  <si>
    <t>指定更新申請書</t>
    <rPh sb="0" eb="2">
      <t>シテイ</t>
    </rPh>
    <rPh sb="2" eb="4">
      <t>コウシン</t>
    </rPh>
    <rPh sb="4" eb="7">
      <t>シンセイショ</t>
    </rPh>
    <phoneticPr fontId="53"/>
  </si>
  <si>
    <t>　  介護保険法に規定する事業者に係る指定の更新を受けたいので、下記のとおり、関係書類を添えて申請します。</t>
    <rPh sb="15" eb="16">
      <t>シャ</t>
    </rPh>
    <rPh sb="22" eb="24">
      <t>コウシン</t>
    </rPh>
    <phoneticPr fontId="16"/>
  </si>
  <si>
    <t>法人所轄庁</t>
    <rPh sb="0" eb="2">
      <t>ホウジン</t>
    </rPh>
    <rPh sb="2" eb="4">
      <t>ショカツ</t>
    </rPh>
    <rPh sb="4" eb="5">
      <t>チョウ</t>
    </rPh>
    <phoneticPr fontId="53"/>
  </si>
  <si>
    <t>フリガナ</t>
    <phoneticPr fontId="16"/>
  </si>
  <si>
    <t>電話番号</t>
    <phoneticPr fontId="16"/>
  </si>
  <si>
    <t>更新事業　
（該当に○をする）</t>
    <rPh sb="0" eb="2">
      <t>コウシン</t>
    </rPh>
    <rPh sb="2" eb="4">
      <t>ジギョウ</t>
    </rPh>
    <rPh sb="7" eb="9">
      <t>ガイトウ</t>
    </rPh>
    <phoneticPr fontId="16"/>
  </si>
  <si>
    <t>現に受けている指定の有効期間満了日</t>
    <rPh sb="0" eb="1">
      <t>ゲン</t>
    </rPh>
    <rPh sb="2" eb="3">
      <t>ウ</t>
    </rPh>
    <rPh sb="7" eb="9">
      <t>シテイ</t>
    </rPh>
    <rPh sb="10" eb="12">
      <t>ユウコウ</t>
    </rPh>
    <rPh sb="12" eb="14">
      <t>キカン</t>
    </rPh>
    <rPh sb="14" eb="16">
      <t>マンリョウ</t>
    </rPh>
    <rPh sb="16" eb="17">
      <t>ビ</t>
    </rPh>
    <phoneticPr fontId="16"/>
  </si>
  <si>
    <t>「受付番号」「事業所所在地市区町村番号」欄には記載しないでください。</t>
  </si>
  <si>
    <t xml:space="preserve"> 別添資料については、指定申請時の様式を参照してください。</t>
    <phoneticPr fontId="53"/>
  </si>
  <si>
    <t>（参考様式７）</t>
    <phoneticPr fontId="16"/>
  </si>
  <si>
    <t>利用者からの苦情を処理するために講ずる措置の概要</t>
    <phoneticPr fontId="16"/>
  </si>
  <si>
    <t>措　　置　　の　　概　　要　　</t>
    <phoneticPr fontId="16"/>
  </si>
  <si>
    <t>１　利用者からの相談又は苦情等に対応する常設の窓口（連絡先）、担当者の設置</t>
  </si>
  <si>
    <t>（１）事業所対応窓口</t>
  </si>
  <si>
    <t>①</t>
  </si>
  <si>
    <t>（ＴＥＬ）</t>
  </si>
  <si>
    <t>（ＦＡＸ）</t>
  </si>
  <si>
    <t>②</t>
  </si>
  <si>
    <t>（職名）</t>
  </si>
  <si>
    <t>（氏名）</t>
  </si>
  <si>
    <t>③</t>
  </si>
  <si>
    <t>受付時間</t>
  </si>
  <si>
    <t>時</t>
  </si>
  <si>
    <t>分</t>
  </si>
  <si>
    <t>④</t>
  </si>
  <si>
    <t>担当者不在の場合の対応</t>
  </si>
  <si>
    <t>（２）板橋区介護保険苦情相談室</t>
  </si>
  <si>
    <t>03-3579-2079</t>
  </si>
  <si>
    <t>（月～金曜日　但し、祝日・年末年始を除く）</t>
  </si>
  <si>
    <t>（３）東京都国民健康保険団体連合会苦情相談窓口</t>
  </si>
  <si>
    <t>03-6238-0177</t>
  </si>
  <si>
    <t>２　円滑かつ迅速に苦情処理を行うための処理体制・手順</t>
  </si>
  <si>
    <t>３　その他参考事項</t>
  </si>
  <si>
    <t>備考　上の事項は例示であり、これにかかわらず苦情処理に係る対応方針を具体的に記してください。</t>
    <phoneticPr fontId="16"/>
  </si>
  <si>
    <t>付表３</t>
    <phoneticPr fontId="16"/>
  </si>
  <si>
    <t>　付表３（別紙）</t>
    <phoneticPr fontId="16"/>
  </si>
  <si>
    <t xml:space="preserve">（参考様式９-１）
</t>
    <phoneticPr fontId="16"/>
  </si>
  <si>
    <t>介護保険法第７８条の２第４項各号の規定に該当しない旨の誓約書</t>
    <phoneticPr fontId="16"/>
  </si>
  <si>
    <t>所 在 地</t>
    <phoneticPr fontId="16"/>
  </si>
  <si>
    <t>申請者　　　</t>
    <phoneticPr fontId="16"/>
  </si>
  <si>
    <t>名　　称</t>
    <phoneticPr fontId="16"/>
  </si>
  <si>
    <t>　【介護保険法第７８条の２第４項】</t>
    <phoneticPr fontId="16"/>
  </si>
  <si>
    <t xml:space="preserve">
</t>
    <phoneticPr fontId="16"/>
  </si>
  <si>
    <t>申請者が市町村の条例で定める者でないとき。</t>
    <phoneticPr fontId="16"/>
  </si>
  <si>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6"/>
  </si>
  <si>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6"/>
  </si>
  <si>
    <t>当該申請に係る事業所が当該市町村の区域の外にある場合であって、その所在地の市町村長（以下この条において「所在地市町村長」という。）の同意を得ていないとき。</t>
    <phoneticPr fontId="16"/>
  </si>
  <si>
    <t>四の二</t>
    <rPh sb="0" eb="1">
      <t>ヨン</t>
    </rPh>
    <rPh sb="2" eb="3">
      <t>ニ</t>
    </rPh>
    <phoneticPr fontId="16"/>
  </si>
  <si>
    <t>申請者が、禁錮以上の刑に処せられ、その執行を終わり、又は執行を受けることがなくなるまでの者であるとき。</t>
    <phoneticPr fontId="16"/>
  </si>
  <si>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6"/>
  </si>
  <si>
    <t>五の二</t>
    <rPh sb="0" eb="1">
      <t>ゴ</t>
    </rPh>
    <rPh sb="2" eb="3">
      <t>ニ</t>
    </rPh>
    <phoneticPr fontId="16"/>
  </si>
  <si>
    <t>申請者が、労働に関する法律の規定であって政令で定めるものにより罰金の刑に処せられ、その執行を終わり、又は執行を受けることがなくなるまでの者であるとき。</t>
    <phoneticPr fontId="16"/>
  </si>
  <si>
    <t>五の三</t>
    <rPh sb="0" eb="1">
      <t>ゴ</t>
    </rPh>
    <rPh sb="2" eb="3">
      <t>サン</t>
    </rPh>
    <phoneticPr fontId="16"/>
  </si>
  <si>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6"/>
  </si>
  <si>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6"/>
  </si>
  <si>
    <t>六の二</t>
    <rPh sb="0" eb="1">
      <t>ロク</t>
    </rPh>
    <rPh sb="2" eb="3">
      <t>ニ</t>
    </rPh>
    <phoneticPr fontId="16"/>
  </si>
  <si>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6"/>
  </si>
  <si>
    <t>六の三</t>
    <rPh sb="0" eb="1">
      <t>ロク</t>
    </rPh>
    <rPh sb="2" eb="3">
      <t>サン</t>
    </rPh>
    <phoneticPr fontId="16"/>
  </si>
  <si>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6"/>
  </si>
  <si>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6"/>
  </si>
  <si>
    <t>七の二</t>
    <rPh sb="0" eb="1">
      <t>ナナ</t>
    </rPh>
    <rPh sb="2" eb="3">
      <t>ニ</t>
    </rPh>
    <phoneticPr fontId="16"/>
  </si>
  <si>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6"/>
  </si>
  <si>
    <t>申請者が、指定の申請前五年以内に居宅サービス等に関し不正又は著しく不当な行為をした者であるとき。</t>
    <phoneticPr fontId="16"/>
  </si>
  <si>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6"/>
  </si>
  <si>
    <t>十</t>
    <rPh sb="0" eb="1">
      <t>ジュウ</t>
    </rPh>
    <phoneticPr fontId="16"/>
  </si>
  <si>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6"/>
  </si>
  <si>
    <t>十一</t>
    <rPh sb="0" eb="2">
      <t>ジュウイチ</t>
    </rPh>
    <phoneticPr fontId="16"/>
  </si>
  <si>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6"/>
  </si>
  <si>
    <t>十二</t>
    <rPh sb="0" eb="1">
      <t>ジュウ</t>
    </rPh>
    <rPh sb="1" eb="2">
      <t>ニ</t>
    </rPh>
    <phoneticPr fontId="16"/>
  </si>
  <si>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6"/>
  </si>
  <si>
    <t>事業所の指定に係る記載事項（付表３-２）</t>
    <rPh sb="0" eb="3">
      <t>ジギョウショ</t>
    </rPh>
    <phoneticPr fontId="16"/>
  </si>
  <si>
    <t>事業所の指定に係る記載事項（付表３-２別紙）＜２単位以上実施する場合＞</t>
    <rPh sb="14" eb="16">
      <t>フヒョウ</t>
    </rPh>
    <rPh sb="19" eb="21">
      <t>ベッシ</t>
    </rPh>
    <rPh sb="24" eb="26">
      <t>タンイ</t>
    </rPh>
    <rPh sb="26" eb="28">
      <t>イジョウ</t>
    </rPh>
    <rPh sb="28" eb="30">
      <t>ジッシ</t>
    </rPh>
    <rPh sb="32" eb="34">
      <t>バアイ</t>
    </rPh>
    <phoneticPr fontId="16"/>
  </si>
  <si>
    <t>※</t>
    <phoneticPr fontId="16"/>
  </si>
  <si>
    <t>備考</t>
    <rPh sb="0" eb="2">
      <t>ビコウ</t>
    </rPh>
    <phoneticPr fontId="16"/>
  </si>
  <si>
    <t>　　</t>
    <phoneticPr fontId="16"/>
  </si>
  <si>
    <t>提出いただいた申請書類に記載された内容等について問い合わせをする際の担当者名と連絡先を記入してください。</t>
    <phoneticPr fontId="16"/>
  </si>
  <si>
    <t>共生型地域密着型通所介護事業所の指定申請に係る添付書類一覧</t>
    <rPh sb="0" eb="3">
      <t>キョウセイガタ</t>
    </rPh>
    <rPh sb="3" eb="8">
      <t>チイキミッチャクガタ</t>
    </rPh>
    <rPh sb="8" eb="9">
      <t>ツウ</t>
    </rPh>
    <rPh sb="9" eb="10">
      <t>ショ</t>
    </rPh>
    <rPh sb="10" eb="12">
      <t>カイゴ</t>
    </rPh>
    <rPh sb="12" eb="15">
      <t>ジギョウショ</t>
    </rPh>
    <phoneticPr fontId="16"/>
  </si>
  <si>
    <t>指定申請の場合は、指定申請書（第１号様式）</t>
    <phoneticPr fontId="16"/>
  </si>
  <si>
    <t>提出いただいた申請書類に記載された内容等について問い合わせをする際の担当者名と連絡先を記入してください。</t>
    <phoneticPr fontId="16"/>
  </si>
  <si>
    <t>備考　「申請者確認欄」に「〇」を付し添付書類等に漏れがないよう確認してください。</t>
    <rPh sb="0" eb="2">
      <t>ビコウ</t>
    </rPh>
    <phoneticPr fontId="16"/>
  </si>
  <si>
    <t>共生型地域密着型サービス事業者の特例に係る別段の申出書</t>
    <rPh sb="0" eb="3">
      <t>キョウセイガタ</t>
    </rPh>
    <rPh sb="3" eb="5">
      <t>チイキ</t>
    </rPh>
    <rPh sb="5" eb="8">
      <t>ミッチャクガタ</t>
    </rPh>
    <rPh sb="12" eb="15">
      <t>ジギョウシャ</t>
    </rPh>
    <rPh sb="16" eb="18">
      <t>トクレイ</t>
    </rPh>
    <rPh sb="19" eb="20">
      <t>カカ</t>
    </rPh>
    <rPh sb="21" eb="23">
      <t>ベツダン</t>
    </rPh>
    <rPh sb="24" eb="27">
      <t>モウシデショ</t>
    </rPh>
    <phoneticPr fontId="16"/>
  </si>
  <si>
    <t>宛先</t>
    <rPh sb="0" eb="2">
      <t>アテサキ</t>
    </rPh>
    <phoneticPr fontId="16"/>
  </si>
  <si>
    <t>東京都板橋区長</t>
    <rPh sb="0" eb="2">
      <t>トウキョウ</t>
    </rPh>
    <rPh sb="2" eb="3">
      <t>ト</t>
    </rPh>
    <rPh sb="3" eb="6">
      <t>イタバシク</t>
    </rPh>
    <rPh sb="6" eb="7">
      <t>チョウ</t>
    </rPh>
    <phoneticPr fontId="16"/>
  </si>
  <si>
    <t>申請者</t>
    <rPh sb="0" eb="3">
      <t>シンセイシャ</t>
    </rPh>
    <phoneticPr fontId="16"/>
  </si>
  <si>
    <t>住所</t>
    <rPh sb="0" eb="2">
      <t>ジュウショ</t>
    </rPh>
    <phoneticPr fontId="16"/>
  </si>
  <si>
    <t>名称</t>
    <rPh sb="0" eb="2">
      <t>メイショウ</t>
    </rPh>
    <phoneticPr fontId="16"/>
  </si>
  <si>
    <t>代表者職・氏名</t>
    <rPh sb="0" eb="2">
      <t>ダイヒョウ</t>
    </rPh>
    <rPh sb="2" eb="3">
      <t>シャ</t>
    </rPh>
    <rPh sb="3" eb="4">
      <t>ショク</t>
    </rPh>
    <rPh sb="5" eb="7">
      <t>シメイ</t>
    </rPh>
    <phoneticPr fontId="16"/>
  </si>
  <si>
    <t>サービスの種類</t>
    <rPh sb="5" eb="7">
      <t>シュルイ</t>
    </rPh>
    <phoneticPr fontId="16"/>
  </si>
  <si>
    <t>〒　　　-　　　　</t>
    <phoneticPr fontId="16"/>
  </si>
  <si>
    <t>〒　　　-　　　　</t>
    <phoneticPr fontId="16"/>
  </si>
  <si>
    <t>　　　年　　月　　日</t>
    <rPh sb="3" eb="4">
      <t>ネン</t>
    </rPh>
    <rPh sb="6" eb="7">
      <t>ツキ</t>
    </rPh>
    <rPh sb="9" eb="10">
      <t>ヒ</t>
    </rPh>
    <phoneticPr fontId="16"/>
  </si>
  <si>
    <t>例による指定を不要とする旨、申し出ます。</t>
    <phoneticPr fontId="16"/>
  </si>
  <si>
    <t>　介護保険法第78条の２の２第１項ただし書の規定に基づき、共生型地域密着型サービス事業者の特</t>
    <rPh sb="1" eb="3">
      <t>カイゴ</t>
    </rPh>
    <rPh sb="3" eb="5">
      <t>ホケン</t>
    </rPh>
    <rPh sb="5" eb="6">
      <t>ホウ</t>
    </rPh>
    <rPh sb="6" eb="7">
      <t>ダイ</t>
    </rPh>
    <rPh sb="9" eb="10">
      <t>ジョウ</t>
    </rPh>
    <rPh sb="14" eb="15">
      <t>ダイ</t>
    </rPh>
    <rPh sb="16" eb="17">
      <t>コウ</t>
    </rPh>
    <rPh sb="20" eb="21">
      <t>カ</t>
    </rPh>
    <rPh sb="22" eb="24">
      <t>キテイ</t>
    </rPh>
    <rPh sb="25" eb="26">
      <t>モト</t>
    </rPh>
    <rPh sb="29" eb="32">
      <t>キョウセイガタ</t>
    </rPh>
    <rPh sb="32" eb="34">
      <t>チイキ</t>
    </rPh>
    <rPh sb="34" eb="37">
      <t>ミッチャクガタ</t>
    </rPh>
    <rPh sb="41" eb="43">
      <t>ジギョウ</t>
    </rPh>
    <phoneticPr fontId="16"/>
  </si>
  <si>
    <t>共生型地域密着型サービス事業者の特例に係る別段の申出書</t>
    <rPh sb="0" eb="3">
      <t>キョウセイガタ</t>
    </rPh>
    <rPh sb="3" eb="5">
      <t>チイキ</t>
    </rPh>
    <rPh sb="5" eb="8">
      <t>ミッチャクガタ</t>
    </rPh>
    <rPh sb="12" eb="15">
      <t>ジギョウシャ</t>
    </rPh>
    <rPh sb="16" eb="18">
      <t>トクレイ</t>
    </rPh>
    <rPh sb="19" eb="20">
      <t>カカ</t>
    </rPh>
    <rPh sb="21" eb="23">
      <t>ベツダン</t>
    </rPh>
    <rPh sb="24" eb="26">
      <t>モウシデ</t>
    </rPh>
    <rPh sb="26" eb="27">
      <t>ショ</t>
    </rPh>
    <phoneticPr fontId="16"/>
  </si>
  <si>
    <t>付表３-２</t>
    <phoneticPr fontId="16"/>
  </si>
  <si>
    <t>共生型地域密着型通所介護事業所の指定に係る記載事項</t>
    <rPh sb="0" eb="3">
      <t>キョウセイガタ</t>
    </rPh>
    <rPh sb="3" eb="5">
      <t>チイキ</t>
    </rPh>
    <rPh sb="5" eb="8">
      <t>ミッチャクガタ</t>
    </rPh>
    <rPh sb="14" eb="15">
      <t>ショ</t>
    </rPh>
    <phoneticPr fontId="16"/>
  </si>
  <si>
    <t>その他の従業者</t>
    <rPh sb="2" eb="3">
      <t>タ</t>
    </rPh>
    <rPh sb="4" eb="7">
      <t>ジュウギョウシャ</t>
    </rPh>
    <phoneticPr fontId="16"/>
  </si>
  <si>
    <t>専従</t>
    <rPh sb="0" eb="2">
      <t>センジュウ</t>
    </rPh>
    <phoneticPr fontId="16"/>
  </si>
  <si>
    <t>兼務</t>
    <rPh sb="0" eb="2">
      <t>ケンム</t>
    </rPh>
    <phoneticPr fontId="16"/>
  </si>
  <si>
    <t>　介護報酬告示額の１割、２割又は３割（負担割合証の割合に準ずる）</t>
    <rPh sb="13" eb="14">
      <t>ワリ</t>
    </rPh>
    <phoneticPr fontId="16"/>
  </si>
  <si>
    <t>　付表３-２（別紙）</t>
    <phoneticPr fontId="16"/>
  </si>
  <si>
    <t>共生型地域密着型通所介護事業所の指定に係る記載事項(２単位目以降）</t>
    <rPh sb="0" eb="3">
      <t>キョウセイガタ</t>
    </rPh>
    <rPh sb="3" eb="8">
      <t>チイキミッチャクガタ</t>
    </rPh>
    <rPh sb="14" eb="15">
      <t>ショ</t>
    </rPh>
    <rPh sb="27" eb="29">
      <t>タンイ</t>
    </rPh>
    <rPh sb="29" eb="30">
      <t>メ</t>
    </rPh>
    <rPh sb="30" eb="32">
      <t>イコウ</t>
    </rPh>
    <phoneticPr fontId="16"/>
  </si>
  <si>
    <t>当該単位で同時に地域密着型通所介護を行う利用者の数及び食堂・機能訓練室の面積</t>
    <rPh sb="0" eb="2">
      <t>トウガイ</t>
    </rPh>
    <rPh sb="8" eb="10">
      <t>チイキ</t>
    </rPh>
    <rPh sb="10" eb="13">
      <t>ミッチャクガタ</t>
    </rPh>
    <phoneticPr fontId="16"/>
  </si>
  <si>
    <t>当該地域密着型通所介護事業所で兼務する他の職種（兼務の場合のみ記入）</t>
    <rPh sb="2" eb="4">
      <t>チイキ</t>
    </rPh>
    <rPh sb="4" eb="6">
      <t>ミッチャク</t>
    </rPh>
    <rPh sb="6" eb="7">
      <t>ガタ</t>
    </rPh>
    <rPh sb="12" eb="13">
      <t>ギョウ</t>
    </rPh>
    <phoneticPr fontId="16"/>
  </si>
  <si>
    <t>（主たる）地域密着型通所介護事業所全体の食堂及び機能訓練室の合計面積</t>
    <rPh sb="1" eb="2">
      <t>シュ</t>
    </rPh>
    <rPh sb="5" eb="7">
      <t>チイキ</t>
    </rPh>
    <rPh sb="7" eb="10">
      <t>ミッチャクガタ</t>
    </rPh>
    <rPh sb="10" eb="14">
      <t>ツウショカイゴ</t>
    </rPh>
    <rPh sb="14" eb="17">
      <t>ジギョウショ</t>
    </rPh>
    <rPh sb="17" eb="19">
      <t>ゼンタイ</t>
    </rPh>
    <phoneticPr fontId="16"/>
  </si>
  <si>
    <t>当該単位で同時に地域密着型通所介護を行う利用者の数及び食堂・機能訓練室の面積</t>
    <rPh sb="0" eb="2">
      <t>トウガイ</t>
    </rPh>
    <rPh sb="2" eb="4">
      <t>タンイ</t>
    </rPh>
    <rPh sb="8" eb="10">
      <t>チイキ</t>
    </rPh>
    <rPh sb="10" eb="13">
      <t>ミッチャクガタ</t>
    </rPh>
    <rPh sb="18" eb="19">
      <t>オコナ</t>
    </rPh>
    <rPh sb="25" eb="26">
      <t>オヨ</t>
    </rPh>
    <rPh sb="27" eb="29">
      <t>ショクドウ</t>
    </rPh>
    <rPh sb="30" eb="32">
      <t>キノウ</t>
    </rPh>
    <rPh sb="32" eb="34">
      <t>クンレン</t>
    </rPh>
    <rPh sb="34" eb="35">
      <t>シツ</t>
    </rPh>
    <rPh sb="36" eb="38">
      <t>メンセキ</t>
    </rPh>
    <phoneticPr fontId="16"/>
  </si>
  <si>
    <t>者の職種･員数については､「付表３（別紙）」に記載し、添付してください｡</t>
    <rPh sb="14" eb="16">
      <t>フヒョウ</t>
    </rPh>
    <rPh sb="18" eb="20">
      <t>ベッシ</t>
    </rPh>
    <phoneticPr fontId="16"/>
  </si>
  <si>
    <t>建築物等に係る関係法令確認書（参考様式）</t>
    <rPh sb="0" eb="3">
      <t>ケンチクブツ</t>
    </rPh>
    <rPh sb="3" eb="4">
      <t>トウ</t>
    </rPh>
    <rPh sb="5" eb="6">
      <t>カカ</t>
    </rPh>
    <rPh sb="7" eb="9">
      <t>カンケイ</t>
    </rPh>
    <rPh sb="9" eb="11">
      <t>ホウレイ</t>
    </rPh>
    <rPh sb="11" eb="14">
      <t>カクニンショ</t>
    </rPh>
    <rPh sb="15" eb="17">
      <t>サンコウ</t>
    </rPh>
    <rPh sb="17" eb="19">
      <t>ヨウシキ</t>
    </rPh>
    <phoneticPr fontId="16"/>
  </si>
  <si>
    <t>【共生型サービスの指定の特例を適用する事業者用】</t>
    <rPh sb="1" eb="4">
      <t>キョウセイガタ</t>
    </rPh>
    <rPh sb="9" eb="11">
      <t>シテイ</t>
    </rPh>
    <rPh sb="12" eb="14">
      <t>トクレイ</t>
    </rPh>
    <rPh sb="15" eb="17">
      <t>テキヨウ</t>
    </rPh>
    <rPh sb="19" eb="22">
      <t>ジギョウシャ</t>
    </rPh>
    <rPh sb="22" eb="23">
      <t>ヨウ</t>
    </rPh>
    <phoneticPr fontId="16"/>
  </si>
  <si>
    <t>指定障害福祉サービス等に係る指定通知書の写し（直近のもの）</t>
    <rPh sb="0" eb="2">
      <t>シテイ</t>
    </rPh>
    <rPh sb="2" eb="4">
      <t>ショウガイ</t>
    </rPh>
    <rPh sb="4" eb="6">
      <t>フクシ</t>
    </rPh>
    <rPh sb="10" eb="11">
      <t>トウ</t>
    </rPh>
    <rPh sb="12" eb="13">
      <t>カカ</t>
    </rPh>
    <rPh sb="14" eb="16">
      <t>シテイ</t>
    </rPh>
    <rPh sb="16" eb="19">
      <t>ツウチショ</t>
    </rPh>
    <rPh sb="20" eb="21">
      <t>ウツ</t>
    </rPh>
    <rPh sb="23" eb="25">
      <t>チョッキン</t>
    </rPh>
    <phoneticPr fontId="16"/>
  </si>
  <si>
    <t>のサービス部分の料金の状況が分かるような料金表を提出してください。</t>
    <rPh sb="8" eb="10">
      <t>リョウキン</t>
    </rPh>
    <rPh sb="11" eb="13">
      <t>ジョウキョウ</t>
    </rPh>
    <rPh sb="14" eb="15">
      <t>ワ</t>
    </rPh>
    <rPh sb="20" eb="22">
      <t>リョウキン</t>
    </rPh>
    <rPh sb="22" eb="23">
      <t>ヒョウ</t>
    </rPh>
    <rPh sb="24" eb="26">
      <t>テイシュツ</t>
    </rPh>
    <phoneticPr fontId="16"/>
  </si>
  <si>
    <t>当該指定地域密着型サービス以外のサービスを実施する場合には、当該指定地域密着型サービス部分とそれ以外</t>
    <rPh sb="0" eb="2">
      <t>トウガイ</t>
    </rPh>
    <rPh sb="2" eb="4">
      <t>シテイ</t>
    </rPh>
    <rPh sb="4" eb="6">
      <t>チイキ</t>
    </rPh>
    <rPh sb="6" eb="9">
      <t>ミッチャクガタ</t>
    </rPh>
    <rPh sb="13" eb="15">
      <t>イガイ</t>
    </rPh>
    <rPh sb="21" eb="23">
      <t>ジッシ</t>
    </rPh>
    <rPh sb="25" eb="27">
      <t>バアイ</t>
    </rPh>
    <rPh sb="30" eb="32">
      <t>トウガイ</t>
    </rPh>
    <rPh sb="32" eb="34">
      <t>シテイ</t>
    </rPh>
    <rPh sb="34" eb="36">
      <t>チイキ</t>
    </rPh>
    <rPh sb="36" eb="39">
      <t>ミッチャクガタ</t>
    </rPh>
    <rPh sb="43" eb="45">
      <t>ブブン</t>
    </rPh>
    <rPh sb="48" eb="50">
      <t>イガイ</t>
    </rPh>
    <phoneticPr fontId="16"/>
  </si>
  <si>
    <t>本事業所内で複数の単位を実施する場合にあっては、2単位目以降に係る利用定員及び単位別従業者の</t>
    <phoneticPr fontId="16"/>
  </si>
  <si>
    <t>職種･員数については､「付表３-２（別紙）」に記載し、添付してください｡</t>
    <rPh sb="12" eb="14">
      <t>フヒョウ</t>
    </rPh>
    <rPh sb="18" eb="20">
      <t>ベッシ</t>
    </rPh>
    <phoneticPr fontId="16"/>
  </si>
  <si>
    <t>【共生型サービスの指定の特例を適用しない事業者用】</t>
    <rPh sb="1" eb="4">
      <t>キョウセイガタ</t>
    </rPh>
    <rPh sb="9" eb="11">
      <t>シテイ</t>
    </rPh>
    <rPh sb="12" eb="14">
      <t>トクレイ</t>
    </rPh>
    <rPh sb="15" eb="17">
      <t>テキヨウ</t>
    </rPh>
    <rPh sb="20" eb="23">
      <t>ジギョウシャ</t>
    </rPh>
    <rPh sb="23" eb="24">
      <t>ヨウ</t>
    </rPh>
    <phoneticPr fontId="16"/>
  </si>
  <si>
    <t>賃貸借契約書（事業所を賃貸する場合）</t>
    <rPh sb="0" eb="3">
      <t>チンタイシャク</t>
    </rPh>
    <rPh sb="3" eb="6">
      <t>ケイヤクショ</t>
    </rPh>
    <rPh sb="7" eb="10">
      <t>ジギョウショ</t>
    </rPh>
    <rPh sb="11" eb="13">
      <t>チンタイ</t>
    </rPh>
    <rPh sb="15" eb="17">
      <t>バアイ</t>
    </rPh>
    <phoneticPr fontId="16"/>
  </si>
  <si>
    <t>外観及び内部の様子がわかるカラー写真</t>
    <rPh sb="0" eb="2">
      <t>ガイカン</t>
    </rPh>
    <rPh sb="2" eb="3">
      <t>オヨ</t>
    </rPh>
    <rPh sb="4" eb="6">
      <t>ナイブ</t>
    </rPh>
    <rPh sb="7" eb="9">
      <t>ヨウス</t>
    </rPh>
    <rPh sb="16" eb="18">
      <t>シャシン</t>
    </rPh>
    <phoneticPr fontId="16"/>
  </si>
  <si>
    <t>損害保険証書の写し、車検証等</t>
    <rPh sb="10" eb="13">
      <t>シャケンショウ</t>
    </rPh>
    <phoneticPr fontId="16"/>
  </si>
  <si>
    <t>介護給付費算定に係る体制等に関する届出書（加算様式１－３）</t>
    <rPh sb="0" eb="2">
      <t>カイゴ</t>
    </rPh>
    <rPh sb="2" eb="4">
      <t>キュウフ</t>
    </rPh>
    <rPh sb="4" eb="5">
      <t>ヒ</t>
    </rPh>
    <rPh sb="5" eb="7">
      <t>サンテイ</t>
    </rPh>
    <rPh sb="8" eb="9">
      <t>カカワ</t>
    </rPh>
    <rPh sb="10" eb="12">
      <t>タイセイ</t>
    </rPh>
    <rPh sb="12" eb="13">
      <t>トウ</t>
    </rPh>
    <rPh sb="14" eb="15">
      <t>カン</t>
    </rPh>
    <rPh sb="17" eb="20">
      <t>トドケデショ</t>
    </rPh>
    <rPh sb="21" eb="23">
      <t>カサン</t>
    </rPh>
    <rPh sb="23" eb="25">
      <t>ヨウシキ</t>
    </rPh>
    <phoneticPr fontId="16"/>
  </si>
  <si>
    <t>申 請 書</t>
    <phoneticPr fontId="16"/>
  </si>
  <si>
    <t>はい　・　いいえ</t>
    <phoneticPr fontId="16"/>
  </si>
  <si>
    <t>はい　・　いいえ</t>
    <phoneticPr fontId="16"/>
  </si>
  <si>
    <t>　【介護予防・日常生活支援総合事業（通所型サービス）の指定を併せて受ける場合】
　地域密着型通所介護の指定申請と併せて、指定申請が必要です。これについて申請されますか。</t>
    <rPh sb="27" eb="29">
      <t>シテイ</t>
    </rPh>
    <rPh sb="30" eb="31">
      <t>アワ</t>
    </rPh>
    <rPh sb="33" eb="34">
      <t>ウ</t>
    </rPh>
    <rPh sb="36" eb="38">
      <t>バアイ</t>
    </rPh>
    <rPh sb="41" eb="43">
      <t>チイキ</t>
    </rPh>
    <rPh sb="43" eb="46">
      <t>ミッチャクガタ</t>
    </rPh>
    <rPh sb="46" eb="50">
      <t>ツウショカイゴ</t>
    </rPh>
    <rPh sb="51" eb="53">
      <t>シテイ</t>
    </rPh>
    <rPh sb="53" eb="55">
      <t>シンセイ</t>
    </rPh>
    <rPh sb="56" eb="57">
      <t>アワ</t>
    </rPh>
    <rPh sb="60" eb="62">
      <t>シテイ</t>
    </rPh>
    <rPh sb="62" eb="64">
      <t>シンセイ</t>
    </rPh>
    <rPh sb="65" eb="67">
      <t>ヒツヨウ</t>
    </rPh>
    <rPh sb="76" eb="78">
      <t>シンセイ</t>
    </rPh>
    <phoneticPr fontId="16"/>
  </si>
  <si>
    <t>申請者の登記簿謄本又は条例等</t>
    <rPh sb="4" eb="7">
      <t>トウキボ</t>
    </rPh>
    <phoneticPr fontId="16"/>
  </si>
  <si>
    <t>損害保険証書の写し、車検証等</t>
    <phoneticPr fontId="16"/>
  </si>
  <si>
    <t>はい　・　いいえ</t>
    <phoneticPr fontId="16"/>
  </si>
  <si>
    <t>指定地域密着型通所介護事業所その他の関係施設から必要な技術的支援を受けている（受ける予定である）
ことがわかる書類（任意様式）</t>
    <rPh sb="0" eb="2">
      <t>シテイ</t>
    </rPh>
    <rPh sb="2" eb="4">
      <t>チイキ</t>
    </rPh>
    <rPh sb="4" eb="7">
      <t>ミッチャクガタ</t>
    </rPh>
    <rPh sb="7" eb="9">
      <t>ツウショ</t>
    </rPh>
    <rPh sb="9" eb="11">
      <t>カイゴ</t>
    </rPh>
    <rPh sb="11" eb="14">
      <t>ジギョウショ</t>
    </rPh>
    <rPh sb="16" eb="17">
      <t>タ</t>
    </rPh>
    <rPh sb="18" eb="20">
      <t>カンケイ</t>
    </rPh>
    <rPh sb="20" eb="22">
      <t>シセツ</t>
    </rPh>
    <rPh sb="24" eb="26">
      <t>ヒツヨウ</t>
    </rPh>
    <rPh sb="27" eb="30">
      <t>ギジュツテキ</t>
    </rPh>
    <rPh sb="30" eb="32">
      <t>シエン</t>
    </rPh>
    <rPh sb="33" eb="34">
      <t>ウ</t>
    </rPh>
    <rPh sb="39" eb="40">
      <t>ウ</t>
    </rPh>
    <rPh sb="42" eb="44">
      <t>ヨテイ</t>
    </rPh>
    <rPh sb="55" eb="57">
      <t>ショルイ</t>
    </rPh>
    <rPh sb="58" eb="60">
      <t>ニンイ</t>
    </rPh>
    <rPh sb="60" eb="62">
      <t>ヨウシキ</t>
    </rPh>
    <phoneticPr fontId="16"/>
  </si>
  <si>
    <t>１ 「申請者確認欄」に「〇」を付し添付書類等に漏れがないよう確認してください。</t>
    <phoneticPr fontId="16"/>
  </si>
  <si>
    <r>
      <t xml:space="preserve">２ </t>
    </r>
    <r>
      <rPr>
        <u/>
        <sz val="10"/>
        <rFont val="ＭＳ ゴシック"/>
        <family val="3"/>
        <charset val="128"/>
      </rPr>
      <t>「備考欄」に「※」がある書類は、指定障害福祉サービス等において、既に東京都に提出書類の写しでも可能です。</t>
    </r>
    <rPh sb="3" eb="5">
      <t>ビコウ</t>
    </rPh>
    <rPh sb="5" eb="6">
      <t>ラン</t>
    </rPh>
    <rPh sb="14" eb="16">
      <t>ショルイ</t>
    </rPh>
    <rPh sb="18" eb="20">
      <t>シテイ</t>
    </rPh>
    <rPh sb="20" eb="22">
      <t>ショウガイ</t>
    </rPh>
    <rPh sb="22" eb="24">
      <t>フクシ</t>
    </rPh>
    <rPh sb="28" eb="29">
      <t>トウ</t>
    </rPh>
    <rPh sb="34" eb="35">
      <t>スデ</t>
    </rPh>
    <rPh sb="36" eb="39">
      <t>トウキョウト</t>
    </rPh>
    <rPh sb="40" eb="42">
      <t>テイシュツ</t>
    </rPh>
    <rPh sb="42" eb="44">
      <t>ショルイ</t>
    </rPh>
    <rPh sb="45" eb="46">
      <t>ウツ</t>
    </rPh>
    <phoneticPr fontId="16"/>
  </si>
  <si>
    <t>はい　・　いいえ</t>
    <phoneticPr fontId="16"/>
  </si>
  <si>
    <t>（℡　　　　　－　　　　　－　　　　　）</t>
    <phoneticPr fontId="16"/>
  </si>
  <si>
    <t>　□　届出済 　（　　　　年　　　月　　　日）</t>
    <rPh sb="3" eb="4">
      <t>トド</t>
    </rPh>
    <rPh sb="4" eb="5">
      <t>デ</t>
    </rPh>
    <rPh sb="5" eb="6">
      <t>ス</t>
    </rPh>
    <rPh sb="13" eb="14">
      <t>トシ</t>
    </rPh>
    <rPh sb="17" eb="18">
      <t>ツキ</t>
    </rPh>
    <rPh sb="21" eb="22">
      <t>ヒ</t>
    </rPh>
    <phoneticPr fontId="16"/>
  </si>
  <si>
    <t>　□　届出予定 　（　　　　年　　　月　　　日）</t>
    <rPh sb="3" eb="4">
      <t>トド</t>
    </rPh>
    <rPh sb="4" eb="5">
      <t>デ</t>
    </rPh>
    <rPh sb="5" eb="7">
      <t>ヨテイ</t>
    </rPh>
    <rPh sb="14" eb="15">
      <t>トシ</t>
    </rPh>
    <rPh sb="18" eb="19">
      <t>ツキ</t>
    </rPh>
    <rPh sb="22" eb="23">
      <t>ヒ</t>
    </rPh>
    <phoneticPr fontId="16"/>
  </si>
  <si>
    <t>・事業所の防災計画の作成について消防署に対する事前相談を実施した日（　　　　年　  　月　  　日）</t>
    <rPh sb="1" eb="4">
      <t>ジギョウショ</t>
    </rPh>
    <rPh sb="5" eb="7">
      <t>ボウサイ</t>
    </rPh>
    <rPh sb="7" eb="9">
      <t>ケイカク</t>
    </rPh>
    <rPh sb="10" eb="12">
      <t>サクセイ</t>
    </rPh>
    <rPh sb="16" eb="19">
      <t>ショウボウショ</t>
    </rPh>
    <rPh sb="20" eb="21">
      <t>タイ</t>
    </rPh>
    <rPh sb="23" eb="25">
      <t>ジゼン</t>
    </rPh>
    <rPh sb="25" eb="27">
      <t>ソウダン</t>
    </rPh>
    <rPh sb="28" eb="30">
      <t>ジッシ</t>
    </rPh>
    <rPh sb="32" eb="33">
      <t>ヒ</t>
    </rPh>
    <rPh sb="38" eb="39">
      <t>トシ</t>
    </rPh>
    <rPh sb="43" eb="44">
      <t>ツキ</t>
    </rPh>
    <rPh sb="48" eb="49">
      <t>ヒ</t>
    </rPh>
    <phoneticPr fontId="16"/>
  </si>
  <si>
    <t>・消防法に基づく検査済証の写しを添付してください（指定希望日の前月15日までに提出してください）</t>
    <rPh sb="1" eb="4">
      <t>ショウボウホウ</t>
    </rPh>
    <rPh sb="5" eb="6">
      <t>モト</t>
    </rPh>
    <rPh sb="8" eb="11">
      <t>ケンサズ</t>
    </rPh>
    <rPh sb="11" eb="12">
      <t>ショウ</t>
    </rPh>
    <rPh sb="13" eb="14">
      <t>ウツ</t>
    </rPh>
    <rPh sb="16" eb="18">
      <t>テンプ</t>
    </rPh>
    <phoneticPr fontId="16"/>
  </si>
  <si>
    <t>・その他所管庁の指導事項及び対応状況</t>
    <rPh sb="3" eb="4">
      <t>タ</t>
    </rPh>
    <rPh sb="4" eb="6">
      <t>ショカン</t>
    </rPh>
    <rPh sb="6" eb="7">
      <t>チョウ</t>
    </rPh>
    <rPh sb="8" eb="10">
      <t>シドウ</t>
    </rPh>
    <rPh sb="10" eb="11">
      <t>コト</t>
    </rPh>
    <rPh sb="12" eb="13">
      <t>オヨ</t>
    </rPh>
    <rPh sb="14" eb="16">
      <t>タイオウ</t>
    </rPh>
    <rPh sb="16" eb="18">
      <t>ジョウキョウ</t>
    </rPh>
    <phoneticPr fontId="16"/>
  </si>
  <si>
    <t>（加算様式１－３）</t>
    <rPh sb="1" eb="5">
      <t>カサンヨウシキ</t>
    </rPh>
    <phoneticPr fontId="53"/>
  </si>
  <si>
    <t>介護給付費算定に係る体制等に関する届出書</t>
    <rPh sb="0" eb="5">
      <t>カイゴキュウフヒ</t>
    </rPh>
    <rPh sb="5" eb="7">
      <t>サンテイ</t>
    </rPh>
    <rPh sb="8" eb="9">
      <t>カカ</t>
    </rPh>
    <rPh sb="10" eb="12">
      <t>タイセイ</t>
    </rPh>
    <rPh sb="12" eb="13">
      <t>トウ</t>
    </rPh>
    <rPh sb="14" eb="15">
      <t>カン</t>
    </rPh>
    <rPh sb="17" eb="20">
      <t>トドケデショ</t>
    </rPh>
    <phoneticPr fontId="53"/>
  </si>
  <si>
    <t>（宛先）</t>
    <rPh sb="1" eb="3">
      <t>アテサキ</t>
    </rPh>
    <phoneticPr fontId="53"/>
  </si>
  <si>
    <t>東京都板橋区長</t>
    <rPh sb="0" eb="2">
      <t>トウキョウ</t>
    </rPh>
    <rPh sb="2" eb="3">
      <t>ト</t>
    </rPh>
    <rPh sb="3" eb="6">
      <t>イタバシク</t>
    </rPh>
    <rPh sb="6" eb="7">
      <t>チョウ</t>
    </rPh>
    <phoneticPr fontId="53"/>
  </si>
  <si>
    <t>月</t>
    <rPh sb="0" eb="1">
      <t>ツキ</t>
    </rPh>
    <phoneticPr fontId="53"/>
  </si>
  <si>
    <t>法人所在地</t>
    <rPh sb="0" eb="2">
      <t>ホウジン</t>
    </rPh>
    <rPh sb="2" eb="5">
      <t>ショザイチ</t>
    </rPh>
    <phoneticPr fontId="53"/>
  </si>
  <si>
    <t>申請者</t>
    <rPh sb="0" eb="3">
      <t>シンセイシャ</t>
    </rPh>
    <phoneticPr fontId="53"/>
  </si>
  <si>
    <t>法人名称</t>
    <rPh sb="0" eb="2">
      <t>ホウジン</t>
    </rPh>
    <rPh sb="2" eb="4">
      <t>メイショウ</t>
    </rPh>
    <phoneticPr fontId="53"/>
  </si>
  <si>
    <t>このことについて、以下のとおり届け出ます</t>
    <rPh sb="9" eb="11">
      <t>イカ</t>
    </rPh>
    <rPh sb="15" eb="16">
      <t>トド</t>
    </rPh>
    <rPh sb="17" eb="18">
      <t>デ</t>
    </rPh>
    <phoneticPr fontId="53"/>
  </si>
  <si>
    <t>１　事業所基本情報に関すること</t>
    <rPh sb="2" eb="4">
      <t>ジギョウ</t>
    </rPh>
    <rPh sb="4" eb="5">
      <t>ショ</t>
    </rPh>
    <rPh sb="5" eb="9">
      <t>キホンジョウホウ</t>
    </rPh>
    <rPh sb="10" eb="11">
      <t>カン</t>
    </rPh>
    <phoneticPr fontId="53"/>
  </si>
  <si>
    <t>介護保険事業者番号</t>
    <rPh sb="0" eb="2">
      <t>カイゴ</t>
    </rPh>
    <rPh sb="2" eb="4">
      <t>ホケン</t>
    </rPh>
    <rPh sb="4" eb="6">
      <t>ジギョウ</t>
    </rPh>
    <rPh sb="6" eb="7">
      <t>シャ</t>
    </rPh>
    <rPh sb="7" eb="9">
      <t>バンゴウ</t>
    </rPh>
    <phoneticPr fontId="53"/>
  </si>
  <si>
    <t>（郵便番号　　　　　　－　　　　　　　）</t>
    <rPh sb="1" eb="5">
      <t>ユウビンバンゴウ</t>
    </rPh>
    <phoneticPr fontId="53"/>
  </si>
  <si>
    <t>サービス種類</t>
    <rPh sb="4" eb="6">
      <t>シュルイ</t>
    </rPh>
    <phoneticPr fontId="53"/>
  </si>
  <si>
    <t>地域密着型通所介護</t>
    <rPh sb="0" eb="4">
      <t>チイキミッチャク</t>
    </rPh>
    <rPh sb="4" eb="5">
      <t>カタ</t>
    </rPh>
    <rPh sb="5" eb="7">
      <t>ツウショ</t>
    </rPh>
    <rPh sb="7" eb="9">
      <t>カイゴ</t>
    </rPh>
    <phoneticPr fontId="53"/>
  </si>
  <si>
    <t>担当者</t>
    <rPh sb="0" eb="3">
      <t>タントウシャ</t>
    </rPh>
    <phoneticPr fontId="53"/>
  </si>
  <si>
    <t>（職・氏名）</t>
    <rPh sb="1" eb="2">
      <t>ショク</t>
    </rPh>
    <rPh sb="3" eb="5">
      <t>シメイ</t>
    </rPh>
    <phoneticPr fontId="53"/>
  </si>
  <si>
    <t>連絡先TEL</t>
    <rPh sb="0" eb="3">
      <t>レンラクサキ</t>
    </rPh>
    <phoneticPr fontId="53"/>
  </si>
  <si>
    <t>２　異動情報に関すること</t>
    <rPh sb="2" eb="4">
      <t>イドウ</t>
    </rPh>
    <rPh sb="4" eb="6">
      <t>ジョウホウ</t>
    </rPh>
    <rPh sb="7" eb="8">
      <t>カン</t>
    </rPh>
    <phoneticPr fontId="53"/>
  </si>
  <si>
    <t>加算、体制名称等</t>
    <rPh sb="0" eb="2">
      <t>カサン</t>
    </rPh>
    <rPh sb="3" eb="5">
      <t>タイセイ</t>
    </rPh>
    <rPh sb="5" eb="7">
      <t>メイショウ</t>
    </rPh>
    <rPh sb="7" eb="8">
      <t>トウ</t>
    </rPh>
    <phoneticPr fontId="53"/>
  </si>
  <si>
    <t>（変　更　前）</t>
    <rPh sb="1" eb="2">
      <t>ヘン</t>
    </rPh>
    <rPh sb="3" eb="4">
      <t>サラ</t>
    </rPh>
    <rPh sb="5" eb="6">
      <t>マエ</t>
    </rPh>
    <phoneticPr fontId="53"/>
  </si>
  <si>
    <t>（変　更　後）</t>
    <rPh sb="1" eb="2">
      <t>ヘン</t>
    </rPh>
    <rPh sb="3" eb="4">
      <t>サラ</t>
    </rPh>
    <rPh sb="5" eb="6">
      <t>ゴ</t>
    </rPh>
    <phoneticPr fontId="53"/>
  </si>
  <si>
    <t>適用開始年月日</t>
    <rPh sb="0" eb="4">
      <t>テキヨウカイシ</t>
    </rPh>
    <rPh sb="4" eb="7">
      <t>ネンガッピ</t>
    </rPh>
    <phoneticPr fontId="53"/>
  </si>
  <si>
    <t>※新規指定・指定更新の場合は、適用開始年月日（事業開始・指定更新年月日）のみ記載をしてください</t>
    <rPh sb="1" eb="5">
      <t>シンキシテイ</t>
    </rPh>
    <rPh sb="6" eb="8">
      <t>シテイ</t>
    </rPh>
    <rPh sb="8" eb="10">
      <t>コウシン</t>
    </rPh>
    <rPh sb="11" eb="13">
      <t>バアイ</t>
    </rPh>
    <rPh sb="15" eb="19">
      <t>テキヨウカイシ</t>
    </rPh>
    <rPh sb="19" eb="22">
      <t>ネンガッピ</t>
    </rPh>
    <rPh sb="23" eb="27">
      <t>ジギョウカイシ</t>
    </rPh>
    <rPh sb="28" eb="32">
      <t>シテイコウシン</t>
    </rPh>
    <rPh sb="32" eb="35">
      <t>ネンガッピ</t>
    </rPh>
    <rPh sb="38" eb="40">
      <t>キサイ</t>
    </rPh>
    <phoneticPr fontId="53"/>
  </si>
  <si>
    <t>３　介護給付費算定に係る体制等状況一覧表に関すること</t>
    <rPh sb="2" eb="9">
      <t>カイゴキュウフヒサンテイ</t>
    </rPh>
    <rPh sb="10" eb="11">
      <t>カカ</t>
    </rPh>
    <rPh sb="12" eb="15">
      <t>タイセイトウ</t>
    </rPh>
    <rPh sb="15" eb="17">
      <t>ジョウキョウ</t>
    </rPh>
    <rPh sb="17" eb="20">
      <t>イチランヒョウ</t>
    </rPh>
    <rPh sb="21" eb="22">
      <t>カン</t>
    </rPh>
    <phoneticPr fontId="53"/>
  </si>
  <si>
    <t>　　※裏面の介護給付費算定に係る体制等状況一覧表に記入してください</t>
    <rPh sb="3" eb="5">
      <t>リメン</t>
    </rPh>
    <rPh sb="25" eb="27">
      <t>キニュウ</t>
    </rPh>
    <phoneticPr fontId="53"/>
  </si>
  <si>
    <t>※全ての欄の該当する番号に〇を付けてください</t>
    <rPh sb="1" eb="2">
      <t>スベ</t>
    </rPh>
    <rPh sb="4" eb="5">
      <t>ラン</t>
    </rPh>
    <rPh sb="6" eb="8">
      <t>ガイトウ</t>
    </rPh>
    <rPh sb="10" eb="12">
      <t>バンゴウ</t>
    </rPh>
    <rPh sb="15" eb="16">
      <t>ツ</t>
    </rPh>
    <phoneticPr fontId="53"/>
  </si>
  <si>
    <t>介護給付費算定に係る体制等状況一覧表</t>
    <rPh sb="0" eb="7">
      <t>カイゴキュウフヒサンテイ</t>
    </rPh>
    <rPh sb="8" eb="9">
      <t>カカ</t>
    </rPh>
    <rPh sb="10" eb="13">
      <t>タイセイトウ</t>
    </rPh>
    <rPh sb="13" eb="18">
      <t>ジョウキョウイチランヒョウ</t>
    </rPh>
    <phoneticPr fontId="53"/>
  </si>
  <si>
    <t>提供サービス</t>
    <rPh sb="0" eb="2">
      <t>テイキョウ</t>
    </rPh>
    <phoneticPr fontId="53"/>
  </si>
  <si>
    <t>その他該当する体制等</t>
    <rPh sb="2" eb="3">
      <t>タ</t>
    </rPh>
    <rPh sb="3" eb="5">
      <t>ガイトウ</t>
    </rPh>
    <rPh sb="7" eb="10">
      <t>タイセイトウ</t>
    </rPh>
    <phoneticPr fontId="53"/>
  </si>
  <si>
    <t>地域密着型
通所介護</t>
    <rPh sb="0" eb="5">
      <t>チイキミッチャクカタ</t>
    </rPh>
    <rPh sb="6" eb="10">
      <t>ツウショカイゴ</t>
    </rPh>
    <phoneticPr fontId="53"/>
  </si>
  <si>
    <t>職員の欠員による減算の状況</t>
    <rPh sb="0" eb="2">
      <t>ショクイン</t>
    </rPh>
    <rPh sb="3" eb="5">
      <t>ケツイン</t>
    </rPh>
    <rPh sb="8" eb="10">
      <t>ゲンサン</t>
    </rPh>
    <rPh sb="11" eb="13">
      <t>ジョウキョウ</t>
    </rPh>
    <phoneticPr fontId="53"/>
  </si>
  <si>
    <t>　1.なし　        　　　2.看護職員　　　  　3.介護職員　</t>
    <rPh sb="19" eb="23">
      <t>カンゴショクイン</t>
    </rPh>
    <rPh sb="31" eb="35">
      <t>カイゴショクイン</t>
    </rPh>
    <phoneticPr fontId="53"/>
  </si>
  <si>
    <t>時間延長サービス体制</t>
    <rPh sb="0" eb="4">
      <t>ジカンエンチョウ</t>
    </rPh>
    <rPh sb="8" eb="10">
      <t>タイセイ</t>
    </rPh>
    <phoneticPr fontId="53"/>
  </si>
  <si>
    <t>共生型サービスの提供
（生活介護事業所）</t>
    <rPh sb="0" eb="3">
      <t>キョウセイガタ</t>
    </rPh>
    <rPh sb="8" eb="10">
      <t>テイキョウ</t>
    </rPh>
    <rPh sb="12" eb="16">
      <t>セイカツカイゴ</t>
    </rPh>
    <rPh sb="16" eb="18">
      <t>ジギョウ</t>
    </rPh>
    <rPh sb="18" eb="19">
      <t>ショ</t>
    </rPh>
    <phoneticPr fontId="53"/>
  </si>
  <si>
    <t>　1.なし　　　　  　　　2.あり　</t>
    <phoneticPr fontId="53"/>
  </si>
  <si>
    <t>共生型サービスの提供
（自立訓練事業所）</t>
    <rPh sb="0" eb="3">
      <t>キョウセイガタ</t>
    </rPh>
    <rPh sb="8" eb="10">
      <t>テイキョウ</t>
    </rPh>
    <rPh sb="12" eb="14">
      <t>ジリツ</t>
    </rPh>
    <rPh sb="14" eb="16">
      <t>クンレン</t>
    </rPh>
    <rPh sb="16" eb="18">
      <t>ジギョウ</t>
    </rPh>
    <rPh sb="18" eb="19">
      <t>ショ</t>
    </rPh>
    <phoneticPr fontId="53"/>
  </si>
  <si>
    <t>共生型サービスの提供
（児童発達支援事業所）</t>
    <rPh sb="0" eb="3">
      <t>キョウセイガタ</t>
    </rPh>
    <rPh sb="8" eb="10">
      <t>テイキョウ</t>
    </rPh>
    <rPh sb="12" eb="14">
      <t>ジドウ</t>
    </rPh>
    <rPh sb="14" eb="16">
      <t>ハッタツ</t>
    </rPh>
    <rPh sb="16" eb="18">
      <t>シエン</t>
    </rPh>
    <rPh sb="18" eb="20">
      <t>ジギョウ</t>
    </rPh>
    <rPh sb="20" eb="21">
      <t>ショ</t>
    </rPh>
    <phoneticPr fontId="53"/>
  </si>
  <si>
    <t>共生型サービスの提供
（放課後等デイサービス事業所）</t>
    <rPh sb="0" eb="3">
      <t>キョウセイガタ</t>
    </rPh>
    <rPh sb="8" eb="10">
      <t>テイキョウ</t>
    </rPh>
    <rPh sb="12" eb="15">
      <t>ホウカゴ</t>
    </rPh>
    <rPh sb="15" eb="16">
      <t>トウ</t>
    </rPh>
    <rPh sb="22" eb="24">
      <t>ジギョウ</t>
    </rPh>
    <rPh sb="24" eb="25">
      <t>ショ</t>
    </rPh>
    <phoneticPr fontId="53"/>
  </si>
  <si>
    <t>生活相談員配置等加算</t>
    <rPh sb="0" eb="5">
      <t>セイカツソウダンイン</t>
    </rPh>
    <rPh sb="5" eb="7">
      <t>ハイチ</t>
    </rPh>
    <rPh sb="7" eb="8">
      <t>トウ</t>
    </rPh>
    <rPh sb="8" eb="10">
      <t>カサン</t>
    </rPh>
    <phoneticPr fontId="53"/>
  </si>
  <si>
    <t>中重度者ケア体制加算</t>
    <rPh sb="0" eb="1">
      <t>チュウ</t>
    </rPh>
    <rPh sb="1" eb="3">
      <t>ジュウド</t>
    </rPh>
    <rPh sb="3" eb="4">
      <t>シャ</t>
    </rPh>
    <rPh sb="6" eb="8">
      <t>タイセイ</t>
    </rPh>
    <rPh sb="8" eb="10">
      <t>カサン</t>
    </rPh>
    <phoneticPr fontId="53"/>
  </si>
  <si>
    <t>生活機能向上連携加算</t>
    <rPh sb="0" eb="2">
      <t>セイカツ</t>
    </rPh>
    <rPh sb="2" eb="4">
      <t>キノウ</t>
    </rPh>
    <rPh sb="4" eb="6">
      <t>コウジョウ</t>
    </rPh>
    <rPh sb="6" eb="10">
      <t>レンケイカサン</t>
    </rPh>
    <phoneticPr fontId="53"/>
  </si>
  <si>
    <t>ADL維持等加算[申出]の有無</t>
    <rPh sb="3" eb="5">
      <t>イジ</t>
    </rPh>
    <rPh sb="5" eb="6">
      <t>トウ</t>
    </rPh>
    <rPh sb="6" eb="8">
      <t>カサン</t>
    </rPh>
    <rPh sb="9" eb="11">
      <t>モウシデ</t>
    </rPh>
    <rPh sb="13" eb="15">
      <t>ウム</t>
    </rPh>
    <phoneticPr fontId="53"/>
  </si>
  <si>
    <t>認知症加算</t>
    <rPh sb="0" eb="3">
      <t>ニンチショウ</t>
    </rPh>
    <rPh sb="3" eb="5">
      <t>カサン</t>
    </rPh>
    <phoneticPr fontId="53"/>
  </si>
  <si>
    <t>若年性認知症利用者受入加算</t>
    <rPh sb="0" eb="3">
      <t>ジャクネンセイ</t>
    </rPh>
    <rPh sb="3" eb="6">
      <t>ニンチショウ</t>
    </rPh>
    <rPh sb="6" eb="9">
      <t>リヨウシャ</t>
    </rPh>
    <rPh sb="9" eb="13">
      <t>ウケイレカサン</t>
    </rPh>
    <phoneticPr fontId="53"/>
  </si>
  <si>
    <t>サービス提供体制強化加算</t>
    <rPh sb="4" eb="6">
      <t>テイキョウ</t>
    </rPh>
    <rPh sb="6" eb="10">
      <t>タイセイキョウカ</t>
    </rPh>
    <rPh sb="10" eb="12">
      <t>カサン</t>
    </rPh>
    <phoneticPr fontId="53"/>
  </si>
  <si>
    <t>介護職員処遇改善加算</t>
    <rPh sb="0" eb="4">
      <t>カイゴショクイン</t>
    </rPh>
    <rPh sb="4" eb="8">
      <t>ショグウカイゼン</t>
    </rPh>
    <rPh sb="8" eb="10">
      <t>カサン</t>
    </rPh>
    <phoneticPr fontId="53"/>
  </si>
  <si>
    <t>　1.なし　 　6.加算Ⅰ 　　5.加算Ⅱ　 　2.加算Ⅲ　 　3.加算Ⅳ　 　4.加算Ⅴ</t>
    <rPh sb="10" eb="12">
      <t>カサン</t>
    </rPh>
    <rPh sb="18" eb="20">
      <t>カサン</t>
    </rPh>
    <rPh sb="26" eb="28">
      <t>カサン</t>
    </rPh>
    <rPh sb="34" eb="36">
      <t>カサン</t>
    </rPh>
    <rPh sb="42" eb="44">
      <t>カサン</t>
    </rPh>
    <phoneticPr fontId="53"/>
  </si>
  <si>
    <t>割　引</t>
    <rPh sb="0" eb="1">
      <t>ワリ</t>
    </rPh>
    <rPh sb="2" eb="3">
      <t>イン</t>
    </rPh>
    <phoneticPr fontId="53"/>
  </si>
  <si>
    <t>２単位目</t>
    <phoneticPr fontId="16"/>
  </si>
  <si>
    <t>　　　年　　月　　日</t>
    <rPh sb="3" eb="4">
      <t>ネン</t>
    </rPh>
    <rPh sb="6" eb="7">
      <t>ガツ</t>
    </rPh>
    <rPh sb="9" eb="10">
      <t>ニチ</t>
    </rPh>
    <phoneticPr fontId="63"/>
  </si>
  <si>
    <t>　　年　　月　　日</t>
    <phoneticPr fontId="16"/>
  </si>
  <si>
    <r>
      <t>（　　　　）年（　　　　）月頃に手続予定。</t>
    </r>
    <r>
      <rPr>
        <sz val="9"/>
        <color theme="1"/>
        <rFont val="ＭＳ Ｐゴシック"/>
        <family val="3"/>
        <charset val="128"/>
        <scheme val="minor"/>
      </rPr>
      <t>（申請から３ヶ月以内の年月をご記入ください。）</t>
    </r>
    <rPh sb="6" eb="7">
      <t>ネン</t>
    </rPh>
    <rPh sb="13" eb="14">
      <t>ガツ</t>
    </rPh>
    <rPh sb="14" eb="15">
      <t>ゴロ</t>
    </rPh>
    <rPh sb="16" eb="18">
      <t>テツヅ</t>
    </rPh>
    <rPh sb="18" eb="20">
      <t>ヨテイ</t>
    </rPh>
    <rPh sb="22" eb="24">
      <t>シンセイ</t>
    </rPh>
    <rPh sb="28" eb="29">
      <t>ゲツ</t>
    </rPh>
    <rPh sb="29" eb="31">
      <t>イナイ</t>
    </rPh>
    <rPh sb="32" eb="34">
      <t>ネンゲツ</t>
    </rPh>
    <rPh sb="36" eb="38">
      <t>キニュウ</t>
    </rPh>
    <phoneticPr fontId="53"/>
  </si>
  <si>
    <t>介護職員等特定処遇改善加算</t>
    <rPh sb="0" eb="4">
      <t>カイゴショクイン</t>
    </rPh>
    <rPh sb="4" eb="5">
      <t>トウ</t>
    </rPh>
    <rPh sb="5" eb="7">
      <t>トクテイ</t>
    </rPh>
    <rPh sb="7" eb="11">
      <t>ショグウカイゼン</t>
    </rPh>
    <rPh sb="11" eb="13">
      <t>カサン</t>
    </rPh>
    <phoneticPr fontId="53"/>
  </si>
  <si>
    <t>　1.なし　        　　　2.加算Ⅰ　　　　  　3.加算Ⅱ</t>
    <rPh sb="19" eb="22">
      <t>カサン１</t>
    </rPh>
    <rPh sb="31" eb="34">
      <t>カサン２</t>
    </rPh>
    <phoneticPr fontId="53"/>
  </si>
  <si>
    <t>代表者職・氏名　　　　　　          　　　 　　　　　　　　　　　　</t>
    <rPh sb="0" eb="3">
      <t>ダイヒョウシャ</t>
    </rPh>
    <rPh sb="3" eb="4">
      <t>ショク</t>
    </rPh>
    <rPh sb="5" eb="7">
      <t>シメイ</t>
    </rPh>
    <phoneticPr fontId="53"/>
  </si>
  <si>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53"/>
  </si>
  <si>
    <t>　1.対応不可 　　 　2.対応可　</t>
    <rPh sb="3" eb="5">
      <t>タイオウ</t>
    </rPh>
    <rPh sb="5" eb="7">
      <t>フカ</t>
    </rPh>
    <rPh sb="14" eb="16">
      <t>タイオウ</t>
    </rPh>
    <rPh sb="16" eb="17">
      <t>カ</t>
    </rPh>
    <phoneticPr fontId="53"/>
  </si>
  <si>
    <t>入浴介助加算</t>
    <rPh sb="0" eb="4">
      <t>ニュウヨクカイジョ</t>
    </rPh>
    <rPh sb="4" eb="6">
      <t>カサン</t>
    </rPh>
    <phoneticPr fontId="53"/>
  </si>
  <si>
    <t>　1.なし　　　　　　　　2 加算Ⅰ　　　　　　3 加算Ⅱ　</t>
    <rPh sb="15" eb="18">
      <t>カサン１</t>
    </rPh>
    <rPh sb="26" eb="28">
      <t>カサン</t>
    </rPh>
    <phoneticPr fontId="53"/>
  </si>
  <si>
    <t>　1.なし　　　　　　　　2.加算Ⅰ　　　　　　3 加算Ⅱ　</t>
    <rPh sb="15" eb="18">
      <t>カサン１</t>
    </rPh>
    <rPh sb="26" eb="28">
      <t>カサン</t>
    </rPh>
    <phoneticPr fontId="53"/>
  </si>
  <si>
    <t>個別機能訓練加算</t>
    <rPh sb="0" eb="2">
      <t>コベツ</t>
    </rPh>
    <rPh sb="2" eb="4">
      <t>キノウ</t>
    </rPh>
    <rPh sb="4" eb="6">
      <t>クンレン</t>
    </rPh>
    <rPh sb="6" eb="8">
      <t>カサン</t>
    </rPh>
    <phoneticPr fontId="53"/>
  </si>
  <si>
    <t>　1.なし　　　　　　　　2 加算Ⅰイ 　　　　3.加算Ⅰロ     　          　　　</t>
    <rPh sb="15" eb="17">
      <t>カサン</t>
    </rPh>
    <rPh sb="26" eb="28">
      <t>カサン</t>
    </rPh>
    <phoneticPr fontId="53"/>
  </si>
  <si>
    <t>口腔機能向上加算</t>
    <rPh sb="0" eb="2">
      <t>コウクウ</t>
    </rPh>
    <rPh sb="2" eb="4">
      <t>キノウ</t>
    </rPh>
    <rPh sb="4" eb="6">
      <t>コウジョウ</t>
    </rPh>
    <rPh sb="6" eb="8">
      <t>カサン</t>
    </rPh>
    <phoneticPr fontId="53"/>
  </si>
  <si>
    <t>科学的介護推進体制加算</t>
    <rPh sb="0" eb="3">
      <t>カガクテキ</t>
    </rPh>
    <rPh sb="3" eb="5">
      <t>カイゴ</t>
    </rPh>
    <rPh sb="5" eb="7">
      <t>スイシン</t>
    </rPh>
    <rPh sb="7" eb="11">
      <t>タイセイカサン</t>
    </rPh>
    <phoneticPr fontId="53"/>
  </si>
  <si>
    <t>　1.なし　　　　　　　　2.加算Ⅰ　　　　　　3.加算Ⅱ　　　　　　4.加算Ⅲ　　</t>
  </si>
  <si>
    <t>ＬＩＦＥへの登録</t>
    <rPh sb="6" eb="8">
      <t>トウロク</t>
    </rPh>
    <phoneticPr fontId="53"/>
  </si>
  <si>
    <t>（フリガナ）</t>
    <phoneticPr fontId="53"/>
  </si>
  <si>
    <t>FAX</t>
    <phoneticPr fontId="53"/>
  </si>
  <si>
    <t>　1.なし　　　　　　　　2.あり　　　　　　　　　　</t>
    <phoneticPr fontId="53"/>
  </si>
  <si>
    <t>　1.なし　　　　　　　　2.あり　　</t>
    <phoneticPr fontId="53"/>
  </si>
  <si>
    <t>ADL維持等加算Ⅲ</t>
    <phoneticPr fontId="53"/>
  </si>
  <si>
    <t>栄養アセスメント・栄養改善体制</t>
    <rPh sb="0" eb="2">
      <t>エイヨウ</t>
    </rPh>
    <rPh sb="9" eb="11">
      <t>エイヨウ</t>
    </rPh>
    <rPh sb="11" eb="13">
      <t>カイゼン</t>
    </rPh>
    <rPh sb="13" eb="15">
      <t>タイセイ</t>
    </rPh>
    <phoneticPr fontId="53"/>
  </si>
  <si>
    <t>資格証の写し</t>
    <rPh sb="0" eb="2">
      <t>シカク</t>
    </rPh>
    <phoneticPr fontId="16"/>
  </si>
  <si>
    <t>　　（代表者氏名）　　　　　　　　　　　　　　　　　　</t>
    <rPh sb="3" eb="6">
      <t>ダイヒョウシャ</t>
    </rPh>
    <rPh sb="6" eb="8">
      <t>シメイ</t>
    </rPh>
    <phoneticPr fontId="63"/>
  </si>
  <si>
    <t>代表者職・氏名　　</t>
    <phoneticPr fontId="16"/>
  </si>
  <si>
    <t>（参考様式１）</t>
    <rPh sb="1" eb="3">
      <t>サンコウ</t>
    </rPh>
    <rPh sb="3" eb="5">
      <t>ヨウシキ</t>
    </rPh>
    <phoneticPr fontId="16"/>
  </si>
  <si>
    <t>令和</t>
    <rPh sb="0" eb="2">
      <t>レイワ</t>
    </rPh>
    <phoneticPr fontId="16"/>
  </si>
  <si>
    <t>（</t>
    <phoneticPr fontId="16"/>
  </si>
  <si>
    <t>）</t>
    <phoneticPr fontId="16"/>
  </si>
  <si>
    <t>月</t>
    <rPh sb="0" eb="1">
      <t>ガツ</t>
    </rPh>
    <phoneticPr fontId="16"/>
  </si>
  <si>
    <t>サービス種類</t>
    <rPh sb="4" eb="6">
      <t>シュルイ</t>
    </rPh>
    <phoneticPr fontId="16"/>
  </si>
  <si>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6"/>
  </si>
  <si>
    <t>４週</t>
  </si>
  <si>
    <t>予定</t>
  </si>
  <si>
    <t>常勤の従業者が当該月（４週間）に勤務すべき時間数</t>
  </si>
  <si>
    <t>時間/週</t>
    <phoneticPr fontId="16"/>
  </si>
  <si>
    <t>時間/月</t>
    <rPh sb="0" eb="2">
      <t>ジカン</t>
    </rPh>
    <rPh sb="3" eb="4">
      <t>ガツ</t>
    </rPh>
    <phoneticPr fontId="16"/>
  </si>
  <si>
    <t>当月の日数</t>
  </si>
  <si>
    <t>(4) 事業所全体のサービス提供単位数</t>
  </si>
  <si>
    <t>単位目</t>
    <rPh sb="0" eb="2">
      <t>タンイ</t>
    </rPh>
    <rPh sb="2" eb="3">
      <t>モク</t>
    </rPh>
    <phoneticPr fontId="16"/>
  </si>
  <si>
    <t xml:space="preserve">(5) 当該サービス提供単位のサービス提供時間 </t>
  </si>
  <si>
    <t>～</t>
    <phoneticPr fontId="16"/>
  </si>
  <si>
    <t>時間）</t>
  </si>
  <si>
    <t>No</t>
  </si>
  <si>
    <t>職種</t>
    <rPh sb="0" eb="2">
      <t>ショクシュ</t>
    </rPh>
    <phoneticPr fontId="16"/>
  </si>
  <si>
    <t>勤務　　形態</t>
    <rPh sb="0" eb="2">
      <t>キンム</t>
    </rPh>
    <rPh sb="4" eb="6">
      <t>ケイタイ</t>
    </rPh>
    <phoneticPr fontId="16"/>
  </si>
  <si>
    <t>第１週</t>
    <rPh sb="0" eb="1">
      <t>ダイ</t>
    </rPh>
    <rPh sb="2" eb="3">
      <t>シュウ</t>
    </rPh>
    <phoneticPr fontId="16"/>
  </si>
  <si>
    <t>第２週</t>
    <rPh sb="0" eb="1">
      <t>ダイ</t>
    </rPh>
    <rPh sb="2" eb="3">
      <t>シュウ</t>
    </rPh>
    <phoneticPr fontId="16"/>
  </si>
  <si>
    <t>第３週</t>
    <rPh sb="0" eb="1">
      <t>ダイ</t>
    </rPh>
    <rPh sb="2" eb="3">
      <t>シュウ</t>
    </rPh>
    <phoneticPr fontId="16"/>
  </si>
  <si>
    <t>第４週</t>
    <rPh sb="0" eb="1">
      <t>ダイ</t>
    </rPh>
    <rPh sb="2" eb="3">
      <t>シュウ</t>
    </rPh>
    <phoneticPr fontId="16"/>
  </si>
  <si>
    <t>週平均　　勤務時間数</t>
    <rPh sb="0" eb="3">
      <t>シュウヘイキン</t>
    </rPh>
    <rPh sb="5" eb="7">
      <t>キンム</t>
    </rPh>
    <rPh sb="7" eb="9">
      <t>ジカン</t>
    </rPh>
    <rPh sb="9" eb="10">
      <t>スウ</t>
    </rPh>
    <phoneticPr fontId="16"/>
  </si>
  <si>
    <t>兼務状況
（兼務先／兼務する　職務の内容）等</t>
    <rPh sb="0" eb="2">
      <t>ケンム</t>
    </rPh>
    <rPh sb="2" eb="4">
      <t>ジョウキョウ</t>
    </rPh>
    <rPh sb="6" eb="8">
      <t>ケンム</t>
    </rPh>
    <rPh sb="8" eb="9">
      <t>サキ</t>
    </rPh>
    <rPh sb="10" eb="12">
      <t>ケンム</t>
    </rPh>
    <rPh sb="15" eb="17">
      <t>ショクム</t>
    </rPh>
    <rPh sb="18" eb="20">
      <t>ナイヨウ</t>
    </rPh>
    <rPh sb="21" eb="22">
      <t>ナド</t>
    </rPh>
    <phoneticPr fontId="16"/>
  </si>
  <si>
    <t>シフト記号</t>
    <phoneticPr fontId="16"/>
  </si>
  <si>
    <t>勤務時間数</t>
    <phoneticPr fontId="16"/>
  </si>
  <si>
    <t>サービス提供時間内
の勤務時間数</t>
    <phoneticPr fontId="16"/>
  </si>
  <si>
    <t>シフト記号</t>
    <phoneticPr fontId="16"/>
  </si>
  <si>
    <t>サービス提供時間内
の勤務時間数</t>
    <phoneticPr fontId="16"/>
  </si>
  <si>
    <t>勤務時間数</t>
    <phoneticPr fontId="16"/>
  </si>
  <si>
    <t>シフト記号</t>
    <phoneticPr fontId="16"/>
  </si>
  <si>
    <t>(14) サービス提供時間内の勤務延時間数（生活相談員）</t>
  </si>
  <si>
    <t>(15) サービス提供時間内の勤務延時間数（介護職員）</t>
  </si>
  <si>
    <t>(16) 利用者数　　　</t>
  </si>
  <si>
    <t>(17) サービス提供時間（平均提供時間）</t>
  </si>
  <si>
    <t>(18) 確保すべき介護職員の勤務時間数　　　</t>
  </si>
  <si>
    <t>（参考）
 1日の職種別人員内訳</t>
    <phoneticPr fontId="16"/>
  </si>
  <si>
    <t>【備考】</t>
    <rPh sb="1" eb="3">
      <t>ビコウ</t>
    </rPh>
    <phoneticPr fontId="16"/>
  </si>
  <si>
    <t>　指定予定月または変更月の勤務体制を記入してください。</t>
    <rPh sb="1" eb="3">
      <t>シテイ</t>
    </rPh>
    <rPh sb="3" eb="5">
      <t>ヨテイ</t>
    </rPh>
    <rPh sb="5" eb="6">
      <t>ツキ</t>
    </rPh>
    <rPh sb="9" eb="11">
      <t>ヘンコウ</t>
    </rPh>
    <rPh sb="11" eb="12">
      <t>ツキ</t>
    </rPh>
    <rPh sb="13" eb="15">
      <t>キンム</t>
    </rPh>
    <rPh sb="15" eb="17">
      <t>タイセイ</t>
    </rPh>
    <rPh sb="18" eb="20">
      <t>キニュウ</t>
    </rPh>
    <phoneticPr fontId="16"/>
  </si>
  <si>
    <t>勤務延時間に算入できる時間数について</t>
    <rPh sb="0" eb="2">
      <t>キンム</t>
    </rPh>
    <rPh sb="2" eb="3">
      <t>ノ</t>
    </rPh>
    <rPh sb="3" eb="5">
      <t>ジカン</t>
    </rPh>
    <rPh sb="6" eb="8">
      <t>サンニュウ</t>
    </rPh>
    <rPh sb="11" eb="13">
      <t>ジカン</t>
    </rPh>
    <rPh sb="13" eb="14">
      <t>スウ</t>
    </rPh>
    <phoneticPr fontId="16"/>
  </si>
  <si>
    <t>　＊欄には、当該月の曜日を記入してください。</t>
    <phoneticPr fontId="16"/>
  </si>
  <si>
    <t>・従業員１人につき、勤務延時間数に算入できる時間数は、当該事業所において常勤の従業者が勤務すべき時間数を上限とする。</t>
    <rPh sb="1" eb="4">
      <t>ジュウギョウイン</t>
    </rPh>
    <rPh sb="5" eb="6">
      <t>ニン</t>
    </rPh>
    <rPh sb="10" eb="12">
      <t>キンム</t>
    </rPh>
    <rPh sb="12" eb="13">
      <t>ノ</t>
    </rPh>
    <rPh sb="13" eb="16">
      <t>ジカンスウ</t>
    </rPh>
    <rPh sb="17" eb="19">
      <t>サンニュウ</t>
    </rPh>
    <rPh sb="22" eb="25">
      <t>ジカンスウ</t>
    </rPh>
    <rPh sb="27" eb="29">
      <t>トウガイ</t>
    </rPh>
    <rPh sb="29" eb="32">
      <t>ジギョウショ</t>
    </rPh>
    <rPh sb="36" eb="38">
      <t>ジョウキン</t>
    </rPh>
    <rPh sb="39" eb="42">
      <t>ジュウギョウシャ</t>
    </rPh>
    <rPh sb="43" eb="45">
      <t>キンム</t>
    </rPh>
    <rPh sb="48" eb="51">
      <t>ジカンスウ</t>
    </rPh>
    <rPh sb="52" eb="54">
      <t>ジョウゲン</t>
    </rPh>
    <phoneticPr fontId="16"/>
  </si>
  <si>
    <t>　職種欄には「管理者」「生活相談員」「看護職員」「介護職員」「機能訓練指導員」のいずれかの職種名を選択してください。</t>
    <rPh sb="1" eb="3">
      <t>ショクシュ</t>
    </rPh>
    <rPh sb="7" eb="10">
      <t>カンリシャ</t>
    </rPh>
    <rPh sb="12" eb="14">
      <t>セイカツ</t>
    </rPh>
    <rPh sb="14" eb="17">
      <t>ソウダンイン</t>
    </rPh>
    <rPh sb="19" eb="21">
      <t>カンゴ</t>
    </rPh>
    <rPh sb="21" eb="23">
      <t>ショクイン</t>
    </rPh>
    <rPh sb="25" eb="27">
      <t>カイゴ</t>
    </rPh>
    <rPh sb="27" eb="29">
      <t>ショクイン</t>
    </rPh>
    <rPh sb="31" eb="33">
      <t>キノウ</t>
    </rPh>
    <rPh sb="33" eb="35">
      <t>クンレン</t>
    </rPh>
    <rPh sb="35" eb="38">
      <t>シドウイン</t>
    </rPh>
    <rPh sb="45" eb="47">
      <t>ショクシュ</t>
    </rPh>
    <rPh sb="47" eb="48">
      <t>メイ</t>
    </rPh>
    <rPh sb="49" eb="51">
      <t>センタク</t>
    </rPh>
    <phoneticPr fontId="16"/>
  </si>
  <si>
    <t>　
（例えば、常勤が勤務すべき時間数が４週で160時間の事業所において、法人役員等であって４週で172時間勤務する従業員であっても、160時間を上限とすること）</t>
    <phoneticPr fontId="16"/>
  </si>
  <si>
    <t>　勤務形態欄は次の区分によりアルファベットで選択してください。</t>
    <rPh sb="22" eb="24">
      <t>センタク</t>
    </rPh>
    <phoneticPr fontId="16"/>
  </si>
  <si>
    <t>Ａ：常勤で専従　Ｂ：常勤で兼務　Ｃ：常勤以外で専従　Ｄ：常勤以外で兼務</t>
    <rPh sb="2" eb="4">
      <t>ジョウキン</t>
    </rPh>
    <rPh sb="5" eb="7">
      <t>センジュウ</t>
    </rPh>
    <rPh sb="10" eb="12">
      <t>ジョウキン</t>
    </rPh>
    <rPh sb="13" eb="15">
      <t>ケンム</t>
    </rPh>
    <rPh sb="18" eb="20">
      <t>ジョウキン</t>
    </rPh>
    <rPh sb="20" eb="22">
      <t>イガイ</t>
    </rPh>
    <rPh sb="23" eb="25">
      <t>センジュウ</t>
    </rPh>
    <rPh sb="28" eb="30">
      <t>ジョウキン</t>
    </rPh>
    <rPh sb="30" eb="32">
      <t>イガイ</t>
    </rPh>
    <rPh sb="33" eb="35">
      <t>ケンム</t>
    </rPh>
    <phoneticPr fontId="16"/>
  </si>
  <si>
    <t xml:space="preserve">・当該事業所における勤務時間が、当該事業所において定められている常勤の従業者が勤務すべき時間数に達していることをいう。雇用の形態は考慮しない。
</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phoneticPr fontId="16"/>
  </si>
  <si>
    <t>　従業者全員（管理者を含む。）について勤務時間ごとにアルファベットを付し（シフト記号表に入力）、</t>
    <rPh sb="40" eb="42">
      <t>キゴウ</t>
    </rPh>
    <rPh sb="42" eb="43">
      <t>ヒョウ</t>
    </rPh>
    <rPh sb="44" eb="46">
      <t>ニュウリョク</t>
    </rPh>
    <phoneticPr fontId="16"/>
  </si>
  <si>
    <t>（例えば、常勤者は4週で160時間勤務することとされた事業所であれば、パート雇用であっても、4週160時間勤務する従業者は常勤となる）</t>
    <phoneticPr fontId="16"/>
  </si>
  <si>
    <t>　その番号を上表に記入してください。</t>
    <phoneticPr fontId="16"/>
  </si>
  <si>
    <t>　各従業者ごとに４週分の勤務すべき時間数を記入してください。</t>
    <rPh sb="1" eb="2">
      <t>カク</t>
    </rPh>
    <rPh sb="2" eb="5">
      <t>ジュウギョウシャ</t>
    </rPh>
    <phoneticPr fontId="16"/>
  </si>
  <si>
    <t>・看護職員と機能訓練指導員を兼務するような場合にあっては、当該従業員が1日に勤務すべき時間数を、看護関連業務を行う時間と機能訓練関連業務を行う時間とに按分し、</t>
    <rPh sb="1" eb="3">
      <t>カンゴ</t>
    </rPh>
    <rPh sb="3" eb="5">
      <t>ショクイン</t>
    </rPh>
    <rPh sb="6" eb="8">
      <t>キノウ</t>
    </rPh>
    <rPh sb="8" eb="10">
      <t>クンレン</t>
    </rPh>
    <rPh sb="10" eb="13">
      <t>シドウイン</t>
    </rPh>
    <rPh sb="14" eb="16">
      <t>ケンム</t>
    </rPh>
    <rPh sb="21" eb="23">
      <t>バアイ</t>
    </rPh>
    <rPh sb="29" eb="31">
      <t>トウガイ</t>
    </rPh>
    <rPh sb="31" eb="34">
      <t>ジュウギョウイン</t>
    </rPh>
    <rPh sb="36" eb="37">
      <t>ニチ</t>
    </rPh>
    <rPh sb="38" eb="40">
      <t>キンム</t>
    </rPh>
    <rPh sb="43" eb="46">
      <t>ジカンスウ</t>
    </rPh>
    <rPh sb="48" eb="50">
      <t>カンゴ</t>
    </rPh>
    <rPh sb="50" eb="52">
      <t>カンレン</t>
    </rPh>
    <rPh sb="52" eb="54">
      <t>ギョウム</t>
    </rPh>
    <rPh sb="55" eb="56">
      <t>オコナ</t>
    </rPh>
    <rPh sb="57" eb="59">
      <t>ジカン</t>
    </rPh>
    <rPh sb="60" eb="62">
      <t>キノウ</t>
    </rPh>
    <rPh sb="62" eb="64">
      <t>クンレン</t>
    </rPh>
    <rPh sb="64" eb="66">
      <t>カンレン</t>
    </rPh>
    <rPh sb="66" eb="68">
      <t>ギョウム</t>
    </rPh>
    <rPh sb="69" eb="70">
      <t>オコナ</t>
    </rPh>
    <rPh sb="71" eb="73">
      <t>ジカン</t>
    </rPh>
    <phoneticPr fontId="16"/>
  </si>
  <si>
    <t>　従業者に兼務がある場合は、兼務内容を備考欄に記入してください。</t>
    <phoneticPr fontId="16"/>
  </si>
  <si>
    <t>　それぞれ勤務時間ごとに番号を付して記入すること。</t>
    <phoneticPr fontId="16"/>
  </si>
  <si>
    <t>　複数単位の場合は、単位ごとに当該一覧表を作成してください。</t>
    <phoneticPr fontId="16"/>
  </si>
  <si>
    <t>≪要 提出≫</t>
  </si>
  <si>
    <t>■シフト記号表（勤務時間帯）</t>
  </si>
  <si>
    <t>※24時間表記</t>
  </si>
  <si>
    <t>休憩時間1時間は「1:00」、休憩時間45分は「00:45」と入力してください。</t>
  </si>
  <si>
    <t>勤務時間</t>
  </si>
  <si>
    <t>サービス提供時間</t>
  </si>
  <si>
    <t>サービス提供時間内の勤務時間</t>
  </si>
  <si>
    <t>自由記載欄</t>
  </si>
  <si>
    <t>記号</t>
  </si>
  <si>
    <t>始業時刻</t>
  </si>
  <si>
    <t>終業時刻</t>
  </si>
  <si>
    <t>うち、休憩時間</t>
  </si>
  <si>
    <t>開始時刻</t>
  </si>
  <si>
    <t>終了時刻</t>
  </si>
  <si>
    <t>a</t>
  </si>
  <si>
    <t>：</t>
  </si>
  <si>
    <t>（</t>
  </si>
  <si>
    <t>)</t>
  </si>
  <si>
    <t>b</t>
  </si>
  <si>
    <t>c</t>
  </si>
  <si>
    <t>d</t>
  </si>
  <si>
    <t>e</t>
  </si>
  <si>
    <t>f</t>
  </si>
  <si>
    <t>g</t>
  </si>
  <si>
    <t>h</t>
  </si>
  <si>
    <t>i</t>
  </si>
  <si>
    <t>j</t>
  </si>
  <si>
    <t>k</t>
  </si>
  <si>
    <t>l</t>
  </si>
  <si>
    <t>m</t>
  </si>
  <si>
    <t>n</t>
  </si>
  <si>
    <t>o</t>
  </si>
  <si>
    <t>p</t>
  </si>
  <si>
    <t>q</t>
  </si>
  <si>
    <t>r</t>
  </si>
  <si>
    <t>s</t>
  </si>
  <si>
    <t>t</t>
  </si>
  <si>
    <t>u</t>
  </si>
  <si>
    <t>v</t>
  </si>
  <si>
    <t>w</t>
  </si>
  <si>
    <t>x</t>
  </si>
  <si>
    <t>y</t>
  </si>
  <si>
    <t>z</t>
  </si>
  <si>
    <t>休</t>
  </si>
  <si>
    <t>-</t>
  </si>
  <si>
    <t>・職種ごとの勤務時間を「○：○○～○：○○」と表記することが困難な場合は、No21～30を活用し、勤務時間数のみを入力してください。</t>
  </si>
  <si>
    <t>・No1～20は始業時刻・終業時刻・休憩時間等を入力すると勤務時間数が計算されますが、入力の補助を目的とするものですので、結果に誤りがないかご確認ください。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</si>
  <si>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</si>
  <si>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</si>
  <si>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・通所介護における「確保すべき従業者の勤務延時間数」には、「最低限確保すべきとされている程度の休憩時間は含めて差し支えない」としており、</t>
    <phoneticPr fontId="16"/>
  </si>
  <si>
    <t>　「サービス提供時間内の勤務時間」の計算にあたってその休憩時間を差し引く必要はないのでご留意ください。</t>
    <phoneticPr fontId="16"/>
  </si>
  <si>
    <t>（</t>
    <phoneticPr fontId="16"/>
  </si>
  <si>
    <t>）</t>
    <phoneticPr fontId="16"/>
  </si>
  <si>
    <t>時間/週</t>
    <phoneticPr fontId="16"/>
  </si>
  <si>
    <t>管理者</t>
  </si>
  <si>
    <t>Ｂ</t>
  </si>
  <si>
    <t>板橋　一郎</t>
    <rPh sb="0" eb="2">
      <t>イタバシ</t>
    </rPh>
    <rPh sb="3" eb="5">
      <t>イチロウ</t>
    </rPh>
    <phoneticPr fontId="16"/>
  </si>
  <si>
    <t>シフト記号</t>
    <phoneticPr fontId="16"/>
  </si>
  <si>
    <t>a</t>
    <phoneticPr fontId="16"/>
  </si>
  <si>
    <t>a</t>
    <phoneticPr fontId="16"/>
  </si>
  <si>
    <t>a</t>
    <phoneticPr fontId="16"/>
  </si>
  <si>
    <t>a</t>
    <phoneticPr fontId="16"/>
  </si>
  <si>
    <t>生活相談員兼務</t>
    <rPh sb="0" eb="2">
      <t>セイカツ</t>
    </rPh>
    <rPh sb="2" eb="5">
      <t>ソウダンイン</t>
    </rPh>
    <rPh sb="5" eb="7">
      <t>ケンム</t>
    </rPh>
    <phoneticPr fontId="16"/>
  </si>
  <si>
    <t>勤務時間数</t>
    <phoneticPr fontId="16"/>
  </si>
  <si>
    <t>シフト記号</t>
    <phoneticPr fontId="16"/>
  </si>
  <si>
    <t>b</t>
    <phoneticPr fontId="16"/>
  </si>
  <si>
    <t>b</t>
    <phoneticPr fontId="16"/>
  </si>
  <si>
    <t>b</t>
    <phoneticPr fontId="16"/>
  </si>
  <si>
    <t>b</t>
    <phoneticPr fontId="16"/>
  </si>
  <si>
    <t>b</t>
    <phoneticPr fontId="16"/>
  </si>
  <si>
    <t>管理者兼務</t>
    <rPh sb="0" eb="3">
      <t>カンリシャ</t>
    </rPh>
    <rPh sb="3" eb="5">
      <t>ケンム</t>
    </rPh>
    <phoneticPr fontId="16"/>
  </si>
  <si>
    <t>勤務時間数</t>
    <phoneticPr fontId="16"/>
  </si>
  <si>
    <t>サービス提供時間内
の勤務時間数</t>
    <phoneticPr fontId="16"/>
  </si>
  <si>
    <t>成増　二郎</t>
    <rPh sb="0" eb="2">
      <t>ナリマス</t>
    </rPh>
    <rPh sb="3" eb="5">
      <t>ジロウ</t>
    </rPh>
    <phoneticPr fontId="16"/>
  </si>
  <si>
    <t>シフト記号</t>
    <phoneticPr fontId="16"/>
  </si>
  <si>
    <t>d</t>
    <phoneticPr fontId="16"/>
  </si>
  <si>
    <t>d</t>
    <phoneticPr fontId="16"/>
  </si>
  <si>
    <t>d</t>
    <phoneticPr fontId="16"/>
  </si>
  <si>
    <t>d</t>
    <phoneticPr fontId="16"/>
  </si>
  <si>
    <t>機能訓練指導員兼務</t>
    <rPh sb="0" eb="2">
      <t>キノウ</t>
    </rPh>
    <rPh sb="2" eb="4">
      <t>クンレン</t>
    </rPh>
    <rPh sb="4" eb="7">
      <t>シドウイン</t>
    </rPh>
    <rPh sb="7" eb="9">
      <t>ケンム</t>
    </rPh>
    <phoneticPr fontId="16"/>
  </si>
  <si>
    <t>勤務時間数</t>
    <phoneticPr fontId="16"/>
  </si>
  <si>
    <t>サービス提供時間内
の勤務時間数</t>
    <phoneticPr fontId="16"/>
  </si>
  <si>
    <t>Ａ</t>
  </si>
  <si>
    <t>中板　花子</t>
    <rPh sb="0" eb="1">
      <t>ナカ</t>
    </rPh>
    <rPh sb="1" eb="2">
      <t>イタ</t>
    </rPh>
    <rPh sb="3" eb="5">
      <t>ハナコ</t>
    </rPh>
    <phoneticPr fontId="16"/>
  </si>
  <si>
    <t>シフト記号</t>
    <phoneticPr fontId="16"/>
  </si>
  <si>
    <t>c</t>
    <phoneticPr fontId="16"/>
  </si>
  <si>
    <t>c</t>
    <phoneticPr fontId="16"/>
  </si>
  <si>
    <t>Ｃ</t>
  </si>
  <si>
    <t>大山　三郎</t>
    <rPh sb="0" eb="2">
      <t>オオヤマ</t>
    </rPh>
    <rPh sb="3" eb="5">
      <t>サブロウ</t>
    </rPh>
    <phoneticPr fontId="16"/>
  </si>
  <si>
    <t>c</t>
    <phoneticPr fontId="16"/>
  </si>
  <si>
    <t>c</t>
    <phoneticPr fontId="16"/>
  </si>
  <si>
    <t>c</t>
    <phoneticPr fontId="16"/>
  </si>
  <si>
    <t>サービス提供時間内
の勤務時間数</t>
    <phoneticPr fontId="16"/>
  </si>
  <si>
    <t>e</t>
    <phoneticPr fontId="16"/>
  </si>
  <si>
    <t>e</t>
    <phoneticPr fontId="16"/>
  </si>
  <si>
    <t>e</t>
    <phoneticPr fontId="16"/>
  </si>
  <si>
    <t>看護職員兼務</t>
    <rPh sb="0" eb="2">
      <t>カンゴ</t>
    </rPh>
    <rPh sb="2" eb="4">
      <t>ショクイン</t>
    </rPh>
    <rPh sb="4" eb="6">
      <t>ケンム</t>
    </rPh>
    <phoneticPr fontId="16"/>
  </si>
  <si>
    <t>シフト記号</t>
    <phoneticPr fontId="16"/>
  </si>
  <si>
    <t>勤務時間数</t>
    <phoneticPr fontId="16"/>
  </si>
  <si>
    <t>（参考）
 1日の職種別人員内訳</t>
    <phoneticPr fontId="16"/>
  </si>
  <si>
    <t>　緑色のセルには入力、青色のセルはプルダウンから項目を選んで記入してください。</t>
    <phoneticPr fontId="16"/>
  </si>
  <si>
    <t>　
（例えば、常勤が勤務すべき時間数が４週で160時間の事業所において、法人役員等であって４週で172時間勤務する従業員であっても、160時間を上限とすること）</t>
    <phoneticPr fontId="16"/>
  </si>
  <si>
    <t>（例えば、常勤者は4週で160時間勤務することとされた事業所であれば、パート雇用であっても、4週160時間勤務する従業者は常勤となる）</t>
    <phoneticPr fontId="16"/>
  </si>
  <si>
    <t>　その記号を上表に入力してください。</t>
    <rPh sb="3" eb="5">
      <t>キゴウ</t>
    </rPh>
    <rPh sb="9" eb="11">
      <t>ニュウリョク</t>
    </rPh>
    <phoneticPr fontId="16"/>
  </si>
  <si>
    <t>　従業者に兼務がある場合は、兼務内容を備考欄に記入してください。</t>
    <phoneticPr fontId="16"/>
  </si>
  <si>
    <t>　それぞれ勤務時間ごとに番号を付して記入すること。</t>
    <phoneticPr fontId="16"/>
  </si>
  <si>
    <t>　複数単位の場合は、単位ごとに当該一覧表を作成してください。</t>
    <phoneticPr fontId="16"/>
  </si>
  <si>
    <t>・シフト記号が足りない場合は、適宜、行を追加してください。→増やしたい行を選択、「Ctrl」と「+」を同時に押す</t>
    <rPh sb="30" eb="31">
      <t>フ</t>
    </rPh>
    <rPh sb="35" eb="36">
      <t>ギョウ</t>
    </rPh>
    <rPh sb="37" eb="39">
      <t>センタク</t>
    </rPh>
    <rPh sb="51" eb="53">
      <t>ドウジ</t>
    </rPh>
    <rPh sb="54" eb="55">
      <t>オ</t>
    </rPh>
    <phoneticPr fontId="16"/>
  </si>
  <si>
    <t>・通所介護における「確保すべき従業者の勤務延時間数」には、「最低限確保すべきとされている程度の休憩時間は含めて差し支えない」としており、</t>
    <phoneticPr fontId="16"/>
  </si>
  <si>
    <t>　「サービス提供時間内の勤務時間」の計算にあたってその休憩時間を差し引く必要はないのでご留意ください。</t>
    <phoneticPr fontId="16"/>
  </si>
  <si>
    <t>　　　　　　地域密着型通所介護事業所の指定更新申請に係る添付書類一覧</t>
    <rPh sb="6" eb="11">
      <t>チイキミッチャクガタ</t>
    </rPh>
    <rPh sb="11" eb="12">
      <t>ツウ</t>
    </rPh>
    <rPh sb="12" eb="13">
      <t>ショ</t>
    </rPh>
    <rPh sb="13" eb="15">
      <t>カイゴ</t>
    </rPh>
    <rPh sb="15" eb="18">
      <t>ジギョウショ</t>
    </rPh>
    <rPh sb="21" eb="23">
      <t>コウシン</t>
    </rPh>
    <phoneticPr fontId="16"/>
  </si>
  <si>
    <t>備考　１　「申請者確認欄」に「〇」を付し添付書類等に漏れがないよう確認してください。</t>
    <rPh sb="0" eb="2">
      <t>ビコウ</t>
    </rPh>
    <phoneticPr fontId="16"/>
  </si>
  <si>
    <r>
      <t>従業者の勤務体制及び勤務形態一覧表(参考様式１）</t>
    </r>
    <r>
      <rPr>
        <sz val="9"/>
        <rFont val="ＭＳ Ｐゴシック"/>
        <family val="3"/>
        <charset val="128"/>
      </rPr>
      <t>※原則として、更新月のもの</t>
    </r>
    <rPh sb="18" eb="20">
      <t>サンコウ</t>
    </rPh>
    <rPh sb="20" eb="22">
      <t>ヨウシキ</t>
    </rPh>
    <rPh sb="25" eb="27">
      <t>ゲンソク</t>
    </rPh>
    <rPh sb="31" eb="34">
      <t>コウシンツキ</t>
    </rPh>
    <phoneticPr fontId="16"/>
  </si>
  <si>
    <t>　　　２　備考欄に「※」がある事項は、既に提出した内容と変更がない場合、書類の提出を省略できます。</t>
    <rPh sb="5" eb="8">
      <t>ビコウラン</t>
    </rPh>
    <rPh sb="15" eb="17">
      <t>ジコウ</t>
    </rPh>
    <rPh sb="19" eb="20">
      <t>スデ</t>
    </rPh>
    <rPh sb="21" eb="23">
      <t>テイシュツ</t>
    </rPh>
    <rPh sb="25" eb="27">
      <t>ナイヨウ</t>
    </rPh>
    <rPh sb="28" eb="30">
      <t>ヘンコウ</t>
    </rPh>
    <rPh sb="33" eb="35">
      <t>バアイ</t>
    </rPh>
    <rPh sb="36" eb="38">
      <t>ショルイ</t>
    </rPh>
    <rPh sb="39" eb="41">
      <t>テイシュツ</t>
    </rPh>
    <rPh sb="42" eb="44">
      <t>ショウリャク</t>
    </rPh>
    <phoneticPr fontId="16"/>
  </si>
  <si>
    <t xml:space="preserve"> 　　　　 既に提出した内容と変更がある場合は、最新の状況（変更後の内容）を確認のうえ、ご提出ください。</t>
    <rPh sb="6" eb="7">
      <t>スデ</t>
    </rPh>
    <rPh sb="8" eb="10">
      <t>テイシュツ</t>
    </rPh>
    <rPh sb="12" eb="14">
      <t>ナイヨウ</t>
    </rPh>
    <rPh sb="15" eb="17">
      <t>ヘンコウ</t>
    </rPh>
    <rPh sb="20" eb="22">
      <t>バアイ</t>
    </rPh>
    <rPh sb="24" eb="26">
      <t>サイシン</t>
    </rPh>
    <rPh sb="27" eb="29">
      <t>ジョウキョウ</t>
    </rPh>
    <rPh sb="30" eb="33">
      <t>ヘンコウゴ</t>
    </rPh>
    <rPh sb="34" eb="36">
      <t>ナイヨウ</t>
    </rPh>
    <rPh sb="38" eb="40">
      <t>カクニン</t>
    </rPh>
    <rPh sb="45" eb="47">
      <t>テイシュツ</t>
    </rPh>
    <phoneticPr fontId="16"/>
  </si>
  <si>
    <t>申請者の登記事項証明書又は条例等</t>
    <phoneticPr fontId="16"/>
  </si>
  <si>
    <t xml:space="preserve"> 　　 　　書類の提出を省略する場合は、申請者確認欄に「省略」と記載してください。</t>
    <rPh sb="6" eb="8">
      <t>ショルイ</t>
    </rPh>
    <rPh sb="9" eb="11">
      <t>テイシュツ</t>
    </rPh>
    <rPh sb="12" eb="14">
      <t>ショウリャク</t>
    </rPh>
    <rPh sb="16" eb="18">
      <t>バアイ</t>
    </rPh>
    <rPh sb="20" eb="23">
      <t>シンセイシャ</t>
    </rPh>
    <rPh sb="23" eb="26">
      <t>カクニンラン</t>
    </rPh>
    <rPh sb="28" eb="30">
      <t>ショウリャク</t>
    </rPh>
    <rPh sb="32" eb="34">
      <t>キサイ</t>
    </rPh>
    <phoneticPr fontId="16"/>
  </si>
  <si>
    <t>指定更新申請書（第５号様式）</t>
    <phoneticPr fontId="16"/>
  </si>
  <si>
    <t>介護職員等ベースアップ等支援加算</t>
    <rPh sb="0" eb="5">
      <t>カイゴショクイントウ</t>
    </rPh>
    <rPh sb="11" eb="16">
      <t>トウシエンカサン</t>
    </rPh>
    <phoneticPr fontId="53"/>
  </si>
  <si>
    <t>地域密着型通所介護事業所の指定申請に係る添付書類一覧</t>
    <rPh sb="0" eb="5">
      <t>チイキミッチャクガタ</t>
    </rPh>
    <rPh sb="5" eb="6">
      <t>ツウ</t>
    </rPh>
    <rPh sb="6" eb="7">
      <t>ショ</t>
    </rPh>
    <rPh sb="7" eb="9">
      <t>カイゴ</t>
    </rPh>
    <rPh sb="9" eb="12">
      <t>ジギョウショ</t>
    </rPh>
    <phoneticPr fontId="16"/>
  </si>
  <si>
    <t>申請者の登記事項証明書又は条例等</t>
    <rPh sb="6" eb="8">
      <t>ジコウ</t>
    </rPh>
    <rPh sb="8" eb="11">
      <t>ショウメイショ</t>
    </rPh>
    <phoneticPr fontId="16"/>
  </si>
  <si>
    <t>建築物等に係る関係法令確認書（参考様式）（建築基準法、消防法に基づく検査済み証の写し）</t>
    <rPh sb="0" eb="3">
      <t>ケンチクブツ</t>
    </rPh>
    <rPh sb="3" eb="4">
      <t>トウ</t>
    </rPh>
    <rPh sb="5" eb="6">
      <t>カカ</t>
    </rPh>
    <rPh sb="7" eb="9">
      <t>カンケイ</t>
    </rPh>
    <rPh sb="9" eb="11">
      <t>ホウレイ</t>
    </rPh>
    <rPh sb="11" eb="14">
      <t>カクニンショ</t>
    </rPh>
    <rPh sb="15" eb="17">
      <t>サンコウ</t>
    </rPh>
    <rPh sb="17" eb="19">
      <t>ヨウシキ</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</si>
</sst>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99" x14ac:knownFonts="1">
    <font>
      <sz val="12"/>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11"/>
      <name val="ＭＳ ゴシック"/>
      <family val="3"/>
      <charset val="128"/>
    </font>
    <font>
      <sz val="14"/>
      <name val="ＭＳ Ｐゴシック"/>
      <family val="3"/>
      <charset val="128"/>
    </font>
    <font>
      <sz val="12"/>
      <name val="ＭＳ 明朝"/>
      <family val="1"/>
      <charset val="128"/>
    </font>
    <font>
      <sz val="11"/>
      <name val="ＭＳ 明朝"/>
      <family val="1"/>
      <charset val="128"/>
    </font>
    <font>
      <sz val="10"/>
      <name val="ＭＳ Ｐ明朝"/>
      <family val="1"/>
      <charset val="128"/>
    </font>
    <font>
      <sz val="11"/>
      <name val="ＭＳ Ｐ明朝"/>
      <family val="1"/>
      <charset val="128"/>
    </font>
    <font>
      <b/>
      <sz val="9"/>
      <name val="ＭＳ Ｐゴシック"/>
      <family val="3"/>
      <charset val="128"/>
    </font>
    <font>
      <sz val="9"/>
      <name val="ＭＳ ゴシック"/>
      <family val="3"/>
      <charset val="128"/>
    </font>
    <font>
      <sz val="9"/>
      <name val="HG丸ｺﾞｼｯｸM-PRO"/>
      <family val="3"/>
      <charset val="128"/>
    </font>
    <font>
      <sz val="10.5"/>
      <name val="ＭＳ ゴシック"/>
      <family val="3"/>
      <charset val="128"/>
    </font>
    <font>
      <b/>
      <sz val="11"/>
      <name val="ＭＳ ゴシック"/>
      <family val="3"/>
      <charset val="128"/>
    </font>
    <font>
      <b/>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rgb="FFFF0000"/>
      <name val="ＭＳ Ｐゴシック"/>
      <family val="3"/>
      <charset val="128"/>
    </font>
    <font>
      <sz val="12"/>
      <color theme="1"/>
      <name val="HG丸ｺﾞｼｯｸM-PRO"/>
      <family val="3"/>
      <charset val="128"/>
    </font>
    <font>
      <sz val="10"/>
      <color theme="1"/>
      <name val="HG丸ｺﾞｼｯｸM-PRO"/>
      <family val="3"/>
      <charset val="128"/>
    </font>
    <font>
      <sz val="11"/>
      <color theme="1"/>
      <name val="HG丸ｺﾞｼｯｸM-PRO"/>
      <family val="3"/>
      <charset val="128"/>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2"/>
      <color theme="1"/>
      <name val="ＭＳ Ｐゴシック"/>
      <family val="2"/>
      <charset val="128"/>
    </font>
    <font>
      <sz val="11"/>
      <color theme="1"/>
      <name val="ＭＳ Ｐゴシック"/>
      <family val="2"/>
      <charset val="128"/>
    </font>
    <font>
      <b/>
      <sz val="8"/>
      <color theme="1"/>
      <name val="HG丸ｺﾞｼｯｸM-PRO"/>
      <family val="3"/>
      <charset val="128"/>
    </font>
    <font>
      <sz val="6"/>
      <name val="ＭＳ Ｐゴシック"/>
      <family val="2"/>
      <charset val="128"/>
    </font>
    <font>
      <sz val="16"/>
      <color theme="1"/>
      <name val="HGS創英角ｺﾞｼｯｸUB"/>
      <family val="3"/>
      <charset val="128"/>
    </font>
    <font>
      <b/>
      <sz val="9"/>
      <color theme="1"/>
      <name val="ＭＳ Ｐゴシック"/>
      <family val="3"/>
      <charset val="128"/>
    </font>
    <font>
      <b/>
      <sz val="8"/>
      <color theme="1"/>
      <name val="ＭＳ Ｐゴシック"/>
      <family val="3"/>
      <charset val="128"/>
    </font>
    <font>
      <sz val="10"/>
      <color theme="1"/>
      <name val="ＭＳ Ｐゴシック"/>
      <family val="2"/>
      <charset val="128"/>
    </font>
    <font>
      <sz val="10"/>
      <color theme="1"/>
      <name val="ＭＳ Ｐゴシック"/>
      <family val="3"/>
      <charset val="128"/>
    </font>
    <font>
      <sz val="9"/>
      <color theme="1"/>
      <name val="ＭＳ Ｐゴシック"/>
      <family val="3"/>
      <charset val="128"/>
    </font>
    <font>
      <sz val="11"/>
      <color theme="1"/>
      <name val="HGS創英角ﾎﾟｯﾌﾟ体"/>
      <family val="3"/>
      <charset val="128"/>
    </font>
    <font>
      <sz val="12"/>
      <name val="ＭＳ ゴシック"/>
      <family val="3"/>
      <charset val="128"/>
    </font>
    <font>
      <b/>
      <sz val="18"/>
      <name val="ＭＳ ゴシック"/>
      <family val="3"/>
      <charset val="128"/>
    </font>
    <font>
      <sz val="14"/>
      <name val="ＭＳ ゴシック"/>
      <family val="3"/>
      <charset val="128"/>
    </font>
    <font>
      <u/>
      <sz val="10"/>
      <name val="ＭＳ ゴシック"/>
      <family val="3"/>
      <charset val="128"/>
    </font>
    <font>
      <sz val="14"/>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u/>
      <sz val="10"/>
      <color theme="1"/>
      <name val="ＭＳ Ｐゴシック"/>
      <family val="3"/>
      <charset val="128"/>
      <scheme val="minor"/>
    </font>
    <font>
      <sz val="7.5"/>
      <color theme="1"/>
      <name val="ＭＳ Ｐゴシック"/>
      <family val="2"/>
      <charset val="128"/>
      <scheme val="minor"/>
    </font>
    <font>
      <sz val="7.5"/>
      <color theme="1"/>
      <name val="ＭＳ Ｐゴシック"/>
      <family val="3"/>
      <charset val="128"/>
      <scheme val="minor"/>
    </font>
    <font>
      <sz val="8.5"/>
      <color theme="1"/>
      <name val="ＭＳ Ｐゴシック"/>
      <family val="3"/>
      <charset val="128"/>
      <scheme val="minor"/>
    </font>
    <font>
      <sz val="24"/>
      <name val="HGSｺﾞｼｯｸM"/>
      <family val="3"/>
      <charset val="128"/>
    </font>
    <font>
      <b/>
      <sz val="16"/>
      <name val="HGSｺﾞｼｯｸM"/>
      <family val="3"/>
      <charset val="128"/>
    </font>
    <font>
      <sz val="16"/>
      <name val="HGSｺﾞｼｯｸM"/>
      <family val="3"/>
      <charset val="128"/>
    </font>
    <font>
      <b/>
      <sz val="26"/>
      <name val="HGSｺﾞｼｯｸM"/>
      <family val="3"/>
      <charset val="128"/>
    </font>
    <font>
      <b/>
      <sz val="24"/>
      <name val="HGSｺﾞｼｯｸM"/>
      <family val="3"/>
      <charset val="128"/>
    </font>
    <font>
      <sz val="10"/>
      <name val="HGSｺﾞｼｯｸM"/>
      <family val="3"/>
      <charset val="128"/>
    </font>
    <font>
      <b/>
      <sz val="18"/>
      <name val="HGSｺﾞｼｯｸM"/>
      <family val="3"/>
      <charset val="128"/>
    </font>
    <font>
      <sz val="12"/>
      <name val="HGSｺﾞｼｯｸM"/>
      <family val="3"/>
      <charset val="128"/>
    </font>
    <font>
      <sz val="14"/>
      <name val="HGSｺﾞｼｯｸM"/>
      <family val="3"/>
      <charset val="128"/>
    </font>
    <font>
      <b/>
      <sz val="14"/>
      <name val="HGSｺﾞｼｯｸM"/>
      <family val="3"/>
      <charset val="128"/>
    </font>
    <font>
      <b/>
      <sz val="12"/>
      <name val="HGSｺﾞｼｯｸM"/>
      <family val="3"/>
      <charset val="128"/>
    </font>
    <font>
      <sz val="9"/>
      <name val="HGSｺﾞｼｯｸM"/>
      <family val="3"/>
      <charset val="128"/>
    </font>
    <font>
      <sz val="14"/>
      <name val="HG丸ｺﾞｼｯｸM-PRO"/>
      <family val="3"/>
      <charset val="128"/>
    </font>
    <font>
      <sz val="24"/>
      <name val="ＭＳ Ｐゴシック"/>
      <family val="3"/>
      <charset val="128"/>
    </font>
    <font>
      <sz val="16"/>
      <color rgb="FFFF0000"/>
      <name val="游ゴシック"/>
      <family val="3"/>
      <charset val="128"/>
    </font>
    <font>
      <sz val="16"/>
      <name val="游ゴシック"/>
      <family val="3"/>
      <charset val="128"/>
    </font>
    <font>
      <b/>
      <sz val="16"/>
      <color rgb="FFFF0000"/>
      <name val="游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CECFF"/>
        <bgColor indexed="64"/>
      </patternFill>
    </fill>
  </fills>
  <borders count="1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dotted">
        <color indexed="64"/>
      </top>
      <bottom style="dotted">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bottom style="double">
        <color indexed="64"/>
      </bottom>
      <diagonal/>
    </border>
    <border>
      <left style="thin">
        <color indexed="64"/>
      </left>
      <right/>
      <top style="thin">
        <color indexed="64"/>
      </top>
      <bottom style="double">
        <color indexed="64"/>
      </bottom>
      <diagonal/>
    </border>
    <border>
      <left style="dashed">
        <color indexed="64"/>
      </left>
      <right style="dash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double">
        <color indexed="64"/>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top/>
      <bottom style="medium">
        <color auto="1"/>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diagonalUp="1">
      <left style="medium">
        <color indexed="64"/>
      </left>
      <right/>
      <top style="medium">
        <color indexed="64"/>
      </top>
      <bottom style="dotted">
        <color indexed="64"/>
      </bottom>
      <diagonal style="thin">
        <color indexed="64"/>
      </diagonal>
    </border>
    <border diagonalUp="1">
      <left/>
      <right style="medium">
        <color indexed="64"/>
      </right>
      <top style="medium">
        <color indexed="64"/>
      </top>
      <bottom style="dotted">
        <color indexed="64"/>
      </bottom>
      <diagonal style="thin">
        <color indexed="64"/>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65">
    <xf numFmtId="0" fontId="0" fillId="0" borderId="0" applyBorder="0"/>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32" fillId="8"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9" borderId="0" applyNumberFormat="0" applyBorder="0" applyAlignment="0" applyProtection="0">
      <alignment vertical="center"/>
    </xf>
    <xf numFmtId="0" fontId="34" fillId="0" borderId="0" applyNumberFormat="0" applyFill="0" applyBorder="0" applyAlignment="0" applyProtection="0">
      <alignment vertical="center"/>
    </xf>
    <xf numFmtId="0" fontId="35" fillId="20" borderId="1" applyNumberFormat="0" applyAlignment="0" applyProtection="0">
      <alignment vertical="center"/>
    </xf>
    <xf numFmtId="0" fontId="36" fillId="21" borderId="0" applyNumberFormat="0" applyBorder="0" applyAlignment="0" applyProtection="0">
      <alignment vertical="center"/>
    </xf>
    <xf numFmtId="0" fontId="9" fillId="22" borderId="2" applyNumberFormat="0" applyFont="0" applyAlignment="0" applyProtection="0">
      <alignment vertical="center"/>
    </xf>
    <xf numFmtId="0" fontId="37" fillId="0" borderId="3" applyNumberFormat="0" applyFill="0" applyAlignment="0" applyProtection="0">
      <alignment vertical="center"/>
    </xf>
    <xf numFmtId="0" fontId="38" fillId="3" borderId="0" applyNumberFormat="0" applyBorder="0" applyAlignment="0" applyProtection="0">
      <alignment vertical="center"/>
    </xf>
    <xf numFmtId="0" fontId="39" fillId="23" borderId="4" applyNumberFormat="0" applyAlignment="0" applyProtection="0">
      <alignment vertical="center"/>
    </xf>
    <xf numFmtId="0" fontId="40" fillId="0" borderId="0" applyNumberFormat="0" applyFill="0" applyBorder="0" applyAlignment="0" applyProtection="0">
      <alignment vertical="center"/>
    </xf>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3"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23" borderId="9" applyNumberFormat="0" applyAlignment="0" applyProtection="0">
      <alignment vertical="center"/>
    </xf>
    <xf numFmtId="0" fontId="46" fillId="0" borderId="0" applyNumberFormat="0" applyFill="0" applyBorder="0" applyAlignment="0" applyProtection="0">
      <alignment vertical="center"/>
    </xf>
    <xf numFmtId="0" fontId="47" fillId="7" borderId="4" applyNumberFormat="0" applyAlignment="0" applyProtection="0">
      <alignment vertical="center"/>
    </xf>
    <xf numFmtId="0" fontId="8" fillId="0" borderId="0"/>
    <xf numFmtId="0" fontId="20" fillId="0" borderId="0"/>
    <xf numFmtId="0" fontId="8" fillId="0" borderId="0">
      <alignment vertical="center"/>
    </xf>
    <xf numFmtId="0" fontId="9" fillId="0" borderId="0" applyBorder="0"/>
    <xf numFmtId="0" fontId="9" fillId="0" borderId="0" applyBorder="0"/>
    <xf numFmtId="0" fontId="9" fillId="0" borderId="0" applyBorder="0"/>
    <xf numFmtId="0" fontId="8" fillId="0" borderId="0"/>
    <xf numFmtId="0" fontId="8" fillId="0" borderId="0"/>
    <xf numFmtId="0" fontId="8" fillId="0" borderId="0"/>
    <xf numFmtId="0" fontId="48" fillId="4" borderId="0" applyNumberFormat="0" applyBorder="0" applyAlignment="0" applyProtection="0">
      <alignment vertical="center"/>
    </xf>
    <xf numFmtId="0" fontId="12" fillId="0" borderId="0"/>
    <xf numFmtId="0" fontId="9" fillId="0" borderId="0" applyBorder="0"/>
    <xf numFmtId="0" fontId="20" fillId="0" borderId="0"/>
    <xf numFmtId="0" fontId="12" fillId="0" borderId="0"/>
    <xf numFmtId="0" fontId="8" fillId="0" borderId="0"/>
    <xf numFmtId="0" fontId="6" fillId="0" borderId="0">
      <alignment vertical="center"/>
    </xf>
    <xf numFmtId="0" fontId="61" fillId="0" borderId="0">
      <alignment vertical="center"/>
    </xf>
    <xf numFmtId="0" fontId="8" fillId="0" borderId="0"/>
    <xf numFmtId="0" fontId="12" fillId="0" borderId="0"/>
    <xf numFmtId="0" fontId="5" fillId="0" borderId="0">
      <alignment vertical="center"/>
    </xf>
    <xf numFmtId="0" fontId="3" fillId="0" borderId="0">
      <alignment vertical="center"/>
    </xf>
    <xf numFmtId="0" fontId="2" fillId="0" borderId="0">
      <alignment vertical="center"/>
    </xf>
    <xf numFmtId="0" fontId="8" fillId="0" borderId="0"/>
    <xf numFmtId="0" fontId="1" fillId="0" borderId="0">
      <alignment vertical="center"/>
    </xf>
  </cellStyleXfs>
  <cellXfs count="1429">
    <xf numFmtId="0" fontId="0" fillId="0" borderId="0" xfId="0"/>
    <xf numFmtId="0" fontId="0" fillId="0" borderId="0" xfId="0" applyAlignment="1">
      <alignment vertical="center"/>
    </xf>
    <xf numFmtId="0" fontId="8" fillId="0" borderId="10" xfId="48" applyBorder="1" applyAlignment="1">
      <alignment vertical="center"/>
    </xf>
    <xf numFmtId="0" fontId="8" fillId="0" borderId="17" xfId="48" applyFont="1" applyBorder="1" applyAlignment="1">
      <alignment vertical="center"/>
    </xf>
    <xf numFmtId="0" fontId="8" fillId="0" borderId="17" xfId="48" applyBorder="1" applyAlignment="1">
      <alignment vertical="center"/>
    </xf>
    <xf numFmtId="0" fontId="8" fillId="0" borderId="10" xfId="48" applyBorder="1" applyAlignment="1">
      <alignment horizontal="center" vertical="center"/>
    </xf>
    <xf numFmtId="0" fontId="11" fillId="0" borderId="10" xfId="48" applyFont="1" applyBorder="1" applyAlignment="1">
      <alignment vertical="center"/>
    </xf>
    <xf numFmtId="0" fontId="10" fillId="0" borderId="0" xfId="48" applyFont="1" applyAlignment="1">
      <alignment vertical="center"/>
    </xf>
    <xf numFmtId="0" fontId="11" fillId="0" borderId="17" xfId="48" applyFont="1" applyBorder="1" applyAlignment="1">
      <alignment horizontal="left" vertical="center"/>
    </xf>
    <xf numFmtId="0" fontId="8" fillId="0" borderId="23" xfId="48" applyBorder="1" applyAlignment="1">
      <alignment vertical="center"/>
    </xf>
    <xf numFmtId="0" fontId="8" fillId="0" borderId="12" xfId="48" applyFont="1" applyBorder="1" applyAlignment="1">
      <alignment horizontal="center" vertical="center"/>
    </xf>
    <xf numFmtId="0" fontId="8" fillId="0" borderId="25" xfId="48" applyFont="1" applyBorder="1" applyAlignment="1">
      <alignment horizontal="center" vertical="center"/>
    </xf>
    <xf numFmtId="0" fontId="0" fillId="0" borderId="0" xfId="0" applyBorder="1"/>
    <xf numFmtId="0" fontId="0" fillId="0" borderId="0" xfId="0" applyFill="1" applyBorder="1"/>
    <xf numFmtId="0" fontId="0" fillId="0" borderId="13" xfId="0" applyBorder="1"/>
    <xf numFmtId="0" fontId="0" fillId="0" borderId="26" xfId="0" applyBorder="1"/>
    <xf numFmtId="0" fontId="0" fillId="0" borderId="12" xfId="0" applyBorder="1"/>
    <xf numFmtId="0" fontId="0" fillId="0" borderId="18" xfId="0" applyBorder="1"/>
    <xf numFmtId="0" fontId="8" fillId="0" borderId="0" xfId="0" applyFont="1" applyBorder="1"/>
    <xf numFmtId="0" fontId="8" fillId="0" borderId="0" xfId="0" applyFont="1"/>
    <xf numFmtId="0" fontId="8" fillId="0" borderId="0" xfId="0" applyFont="1" applyBorder="1" applyAlignment="1">
      <alignment horizontal="center"/>
    </xf>
    <xf numFmtId="0" fontId="8" fillId="0" borderId="27" xfId="0" applyFont="1" applyBorder="1"/>
    <xf numFmtId="0" fontId="8" fillId="0" borderId="28" xfId="0" applyFont="1" applyBorder="1"/>
    <xf numFmtId="0" fontId="0" fillId="0" borderId="0" xfId="0" applyBorder="1" applyAlignment="1"/>
    <xf numFmtId="0" fontId="8" fillId="0" borderId="0" xfId="0" applyFont="1" applyBorder="1" applyAlignment="1"/>
    <xf numFmtId="0" fontId="13" fillId="0" borderId="0" xfId="0" applyFont="1"/>
    <xf numFmtId="0" fontId="0" fillId="0" borderId="19" xfId="0" applyBorder="1"/>
    <xf numFmtId="0" fontId="0" fillId="0" borderId="16" xfId="0" applyBorder="1"/>
    <xf numFmtId="0" fontId="0" fillId="0" borderId="27" xfId="0" applyBorder="1"/>
    <xf numFmtId="0" fontId="0" fillId="0" borderId="38" xfId="0" applyBorder="1"/>
    <xf numFmtId="0" fontId="0" fillId="0" borderId="39" xfId="0" applyBorder="1"/>
    <xf numFmtId="0" fontId="10" fillId="0" borderId="0" xfId="0" applyFont="1" applyBorder="1"/>
    <xf numFmtId="0" fontId="9" fillId="0" borderId="32" xfId="0" applyFont="1" applyBorder="1"/>
    <xf numFmtId="0" fontId="9" fillId="0" borderId="41" xfId="0" applyFont="1" applyBorder="1"/>
    <xf numFmtId="0" fontId="9" fillId="0" borderId="42" xfId="0" applyFont="1" applyBorder="1"/>
    <xf numFmtId="0" fontId="9" fillId="0" borderId="43" xfId="0" applyFont="1" applyBorder="1"/>
    <xf numFmtId="0" fontId="9" fillId="0" borderId="45" xfId="0" applyFont="1" applyBorder="1"/>
    <xf numFmtId="0" fontId="9" fillId="0" borderId="27" xfId="0" applyFont="1" applyBorder="1"/>
    <xf numFmtId="0" fontId="9" fillId="0" borderId="0" xfId="0" applyFont="1" applyBorder="1"/>
    <xf numFmtId="0" fontId="9" fillId="0" borderId="28" xfId="0" applyFont="1" applyBorder="1"/>
    <xf numFmtId="0" fontId="9" fillId="0" borderId="30" xfId="0" applyFont="1" applyBorder="1"/>
    <xf numFmtId="0" fontId="9" fillId="0" borderId="40" xfId="0" applyFont="1" applyBorder="1"/>
    <xf numFmtId="0" fontId="9" fillId="0" borderId="31" xfId="0" applyFont="1" applyBorder="1"/>
    <xf numFmtId="0" fontId="9" fillId="0" borderId="46" xfId="0" applyFont="1" applyBorder="1"/>
    <xf numFmtId="0" fontId="22" fillId="0" borderId="32" xfId="0" applyFont="1" applyBorder="1" applyAlignment="1">
      <alignment vertical="center"/>
    </xf>
    <xf numFmtId="0" fontId="22" fillId="0" borderId="43" xfId="0" applyFont="1" applyBorder="1" applyAlignment="1">
      <alignment vertical="center"/>
    </xf>
    <xf numFmtId="0" fontId="8" fillId="0" borderId="0" xfId="0" applyFont="1" applyFill="1" applyBorder="1" applyAlignment="1"/>
    <xf numFmtId="0" fontId="20" fillId="0" borderId="0" xfId="0" applyFont="1" applyBorder="1"/>
    <xf numFmtId="0" fontId="23" fillId="0" borderId="0" xfId="0" applyFont="1" applyBorder="1"/>
    <xf numFmtId="0" fontId="21" fillId="0" borderId="0" xfId="45" applyFont="1" applyAlignment="1">
      <alignment vertical="center"/>
    </xf>
    <xf numFmtId="0" fontId="14" fillId="0" borderId="0" xfId="45" applyFont="1" applyAlignment="1">
      <alignment vertical="center"/>
    </xf>
    <xf numFmtId="0" fontId="13" fillId="0" borderId="0" xfId="45" applyFont="1" applyAlignment="1">
      <alignment vertical="center"/>
    </xf>
    <xf numFmtId="0" fontId="9" fillId="0" borderId="0" xfId="45" applyFill="1" applyBorder="1" applyAlignment="1">
      <alignment vertical="center"/>
    </xf>
    <xf numFmtId="0" fontId="10" fillId="0" borderId="0" xfId="45" applyFont="1" applyFill="1" applyBorder="1" applyAlignment="1">
      <alignment vertical="center"/>
    </xf>
    <xf numFmtId="0" fontId="9" fillId="0" borderId="0" xfId="45" applyBorder="1" applyAlignment="1">
      <alignment vertical="center"/>
    </xf>
    <xf numFmtId="0" fontId="8" fillId="0" borderId="14" xfId="45" applyFont="1" applyBorder="1" applyAlignment="1">
      <alignment vertical="center"/>
    </xf>
    <xf numFmtId="0" fontId="9" fillId="0" borderId="14" xfId="45" applyBorder="1" applyAlignment="1">
      <alignment vertical="center"/>
    </xf>
    <xf numFmtId="0" fontId="9" fillId="0" borderId="17" xfId="45" applyBorder="1" applyAlignment="1">
      <alignment vertical="center"/>
    </xf>
    <xf numFmtId="0" fontId="9" fillId="0" borderId="10" xfId="45" applyBorder="1" applyAlignment="1">
      <alignment vertical="center"/>
    </xf>
    <xf numFmtId="0" fontId="8" fillId="0" borderId="19" xfId="45" applyFont="1" applyBorder="1" applyAlignment="1">
      <alignment vertical="center"/>
    </xf>
    <xf numFmtId="0" fontId="8" fillId="0" borderId="13" xfId="45" applyFont="1" applyBorder="1" applyAlignment="1">
      <alignment vertical="center"/>
    </xf>
    <xf numFmtId="0" fontId="9" fillId="0" borderId="21" xfId="45" applyBorder="1" applyAlignment="1">
      <alignment vertical="center"/>
    </xf>
    <xf numFmtId="0" fontId="8" fillId="0" borderId="0" xfId="45" applyFont="1" applyBorder="1" applyAlignment="1">
      <alignment horizontal="center" vertical="center"/>
    </xf>
    <xf numFmtId="0" fontId="8" fillId="0" borderId="0" xfId="45" applyFont="1" applyBorder="1" applyAlignment="1">
      <alignment vertical="center"/>
    </xf>
    <xf numFmtId="0" fontId="11" fillId="0" borderId="0" xfId="45" applyFont="1" applyBorder="1" applyAlignment="1">
      <alignment vertical="center"/>
    </xf>
    <xf numFmtId="0" fontId="11" fillId="0" borderId="28" xfId="45" applyFont="1" applyBorder="1" applyAlignment="1">
      <alignment vertical="center"/>
    </xf>
    <xf numFmtId="0" fontId="9" fillId="0" borderId="0" xfId="45" applyFont="1" applyBorder="1" applyAlignment="1">
      <alignment vertical="center"/>
    </xf>
    <xf numFmtId="0" fontId="8" fillId="0" borderId="12" xfId="45" applyFont="1" applyBorder="1" applyAlignment="1">
      <alignment horizontal="center" vertical="center"/>
    </xf>
    <xf numFmtId="0" fontId="10" fillId="0" borderId="12" xfId="45" applyFont="1" applyBorder="1" applyAlignment="1">
      <alignment vertical="center"/>
    </xf>
    <xf numFmtId="0" fontId="9" fillId="0" borderId="22" xfId="45" applyBorder="1" applyAlignment="1">
      <alignment vertical="center"/>
    </xf>
    <xf numFmtId="0" fontId="9" fillId="0" borderId="17" xfId="45" applyFont="1" applyBorder="1" applyAlignment="1">
      <alignment vertical="center"/>
    </xf>
    <xf numFmtId="0" fontId="8" fillId="0" borderId="17" xfId="45" applyFont="1" applyBorder="1" applyAlignment="1">
      <alignment vertical="center"/>
    </xf>
    <xf numFmtId="0" fontId="10" fillId="0" borderId="10" xfId="45" applyFont="1" applyBorder="1" applyAlignment="1">
      <alignment vertical="center"/>
    </xf>
    <xf numFmtId="0" fontId="9" fillId="0" borderId="11" xfId="45" applyBorder="1" applyAlignment="1">
      <alignment vertical="center"/>
    </xf>
    <xf numFmtId="0" fontId="8" fillId="0" borderId="16" xfId="45" applyFont="1" applyBorder="1" applyAlignment="1">
      <alignment vertical="center"/>
    </xf>
    <xf numFmtId="0" fontId="10" fillId="0" borderId="19" xfId="45" applyFont="1" applyBorder="1" applyAlignment="1">
      <alignment vertical="center"/>
    </xf>
    <xf numFmtId="0" fontId="10" fillId="0" borderId="13" xfId="45" applyFont="1" applyBorder="1" applyAlignment="1">
      <alignment vertical="center"/>
    </xf>
    <xf numFmtId="0" fontId="9" fillId="0" borderId="12" xfId="45" applyFont="1" applyBorder="1" applyAlignment="1">
      <alignment vertical="center"/>
    </xf>
    <xf numFmtId="176" fontId="9" fillId="0" borderId="12" xfId="45" applyNumberFormat="1" applyBorder="1" applyAlignment="1">
      <alignment vertical="center"/>
    </xf>
    <xf numFmtId="0" fontId="9" fillId="0" borderId="18" xfId="45" applyFont="1" applyBorder="1" applyAlignment="1">
      <alignment vertical="center"/>
    </xf>
    <xf numFmtId="0" fontId="10" fillId="0" borderId="16" xfId="45" applyFont="1" applyBorder="1" applyAlignment="1">
      <alignment vertical="center"/>
    </xf>
    <xf numFmtId="0" fontId="8" fillId="0" borderId="12" xfId="45" applyFont="1" applyBorder="1" applyAlignment="1">
      <alignment vertical="center"/>
    </xf>
    <xf numFmtId="0" fontId="10" fillId="0" borderId="11" xfId="45" applyFont="1" applyBorder="1" applyAlignment="1">
      <alignment vertical="center"/>
    </xf>
    <xf numFmtId="0" fontId="8" fillId="0" borderId="10" xfId="45" applyFont="1" applyBorder="1" applyAlignment="1">
      <alignment vertical="center"/>
    </xf>
    <xf numFmtId="0" fontId="10" fillId="0" borderId="0" xfId="45" applyFont="1" applyBorder="1" applyAlignment="1">
      <alignment vertical="center"/>
    </xf>
    <xf numFmtId="0" fontId="10" fillId="0" borderId="0" xfId="45" applyFont="1" applyAlignment="1">
      <alignment vertical="center"/>
    </xf>
    <xf numFmtId="0" fontId="10" fillId="0" borderId="18" xfId="45" applyFont="1" applyBorder="1" applyAlignment="1">
      <alignment vertical="center"/>
    </xf>
    <xf numFmtId="0" fontId="8" fillId="0" borderId="17" xfId="45" applyFont="1" applyFill="1" applyBorder="1" applyAlignment="1">
      <alignment vertical="center"/>
    </xf>
    <xf numFmtId="0" fontId="10" fillId="0" borderId="10" xfId="45" applyFont="1" applyFill="1" applyBorder="1" applyAlignment="1">
      <alignment vertical="center"/>
    </xf>
    <xf numFmtId="0" fontId="10" fillId="0" borderId="11" xfId="45" applyFont="1" applyFill="1" applyBorder="1" applyAlignment="1">
      <alignment vertical="center"/>
    </xf>
    <xf numFmtId="0" fontId="10" fillId="0" borderId="13" xfId="48" applyFont="1" applyBorder="1" applyAlignment="1">
      <alignment vertical="center"/>
    </xf>
    <xf numFmtId="0" fontId="8" fillId="0" borderId="25" xfId="48" applyBorder="1" applyAlignment="1">
      <alignment horizontal="center" vertical="center"/>
    </xf>
    <xf numFmtId="0" fontId="10" fillId="0" borderId="16" xfId="48" applyFont="1" applyBorder="1" applyAlignment="1">
      <alignment vertical="center"/>
    </xf>
    <xf numFmtId="0" fontId="10" fillId="0" borderId="51" xfId="48" applyFont="1" applyBorder="1" applyAlignment="1">
      <alignment vertical="center"/>
    </xf>
    <xf numFmtId="0" fontId="10" fillId="0" borderId="11" xfId="48" applyFont="1" applyBorder="1" applyAlignment="1">
      <alignment vertical="center"/>
    </xf>
    <xf numFmtId="0" fontId="10" fillId="0" borderId="10" xfId="48" applyFont="1" applyBorder="1" applyAlignment="1">
      <alignment vertical="center"/>
    </xf>
    <xf numFmtId="0" fontId="8" fillId="0" borderId="13" xfId="48" applyBorder="1" applyAlignment="1">
      <alignment horizontal="center" vertical="center"/>
    </xf>
    <xf numFmtId="0" fontId="8" fillId="0" borderId="12" xfId="48" applyBorder="1" applyAlignment="1">
      <alignment horizontal="center" vertical="center"/>
    </xf>
    <xf numFmtId="0" fontId="9" fillId="0" borderId="30" xfId="45" applyBorder="1" applyAlignment="1">
      <alignment vertical="center"/>
    </xf>
    <xf numFmtId="0" fontId="9" fillId="0" borderId="40" xfId="45" applyBorder="1" applyAlignment="1">
      <alignment vertical="center"/>
    </xf>
    <xf numFmtId="0" fontId="9" fillId="0" borderId="44" xfId="45" applyBorder="1" applyAlignment="1">
      <alignment vertical="center"/>
    </xf>
    <xf numFmtId="0" fontId="9" fillId="0" borderId="46" xfId="45" applyBorder="1" applyAlignment="1">
      <alignment vertical="center"/>
    </xf>
    <xf numFmtId="0" fontId="9" fillId="0" borderId="43" xfId="45" applyBorder="1" applyAlignment="1">
      <alignment vertical="center"/>
    </xf>
    <xf numFmtId="0" fontId="10" fillId="0" borderId="43" xfId="45" applyFont="1" applyBorder="1" applyAlignment="1">
      <alignment vertical="center"/>
    </xf>
    <xf numFmtId="0" fontId="9" fillId="0" borderId="45" xfId="45" applyBorder="1" applyAlignment="1">
      <alignment vertical="center"/>
    </xf>
    <xf numFmtId="0" fontId="10" fillId="0" borderId="0" xfId="45" applyFont="1"/>
    <xf numFmtId="0" fontId="10" fillId="0" borderId="0" xfId="47" applyFont="1" applyAlignment="1">
      <alignment vertical="center"/>
    </xf>
    <xf numFmtId="0" fontId="10" fillId="0" borderId="0" xfId="44" applyFont="1"/>
    <xf numFmtId="0" fontId="26" fillId="0" borderId="0" xfId="45" applyFont="1" applyAlignment="1">
      <alignment vertical="center"/>
    </xf>
    <xf numFmtId="0" fontId="8" fillId="0" borderId="11" xfId="45" applyFont="1" applyBorder="1" applyAlignment="1">
      <alignment vertical="center"/>
    </xf>
    <xf numFmtId="0" fontId="10" fillId="0" borderId="17" xfId="45" applyFont="1" applyBorder="1" applyAlignment="1">
      <alignment vertical="center"/>
    </xf>
    <xf numFmtId="0" fontId="8" fillId="0" borderId="18" xfId="45" applyFont="1" applyBorder="1" applyAlignment="1">
      <alignment vertical="center"/>
    </xf>
    <xf numFmtId="0" fontId="8" fillId="0" borderId="10" xfId="45" applyFont="1" applyFill="1" applyBorder="1" applyAlignment="1">
      <alignment vertical="center"/>
    </xf>
    <xf numFmtId="0" fontId="8" fillId="0" borderId="11" xfId="45" applyFont="1" applyFill="1" applyBorder="1" applyAlignment="1">
      <alignment vertical="center"/>
    </xf>
    <xf numFmtId="0" fontId="10" fillId="0" borderId="38" xfId="48" applyFont="1" applyBorder="1" applyAlignment="1">
      <alignment vertical="center"/>
    </xf>
    <xf numFmtId="0" fontId="14" fillId="0" borderId="0" xfId="0" applyFont="1" applyBorder="1" applyAlignment="1"/>
    <xf numFmtId="0" fontId="11" fillId="0" borderId="0" xfId="49" applyFont="1" applyAlignment="1">
      <alignment horizontal="left"/>
    </xf>
    <xf numFmtId="0" fontId="28" fillId="0" borderId="0" xfId="49" applyFont="1" applyAlignment="1">
      <alignment vertical="top"/>
    </xf>
    <xf numFmtId="0" fontId="0" fillId="0" borderId="0" xfId="0" applyBorder="1" applyAlignment="1">
      <alignment vertical="center"/>
    </xf>
    <xf numFmtId="0" fontId="14" fillId="0" borderId="0" xfId="0" applyFont="1" applyBorder="1" applyAlignment="1">
      <alignment horizontal="center"/>
    </xf>
    <xf numFmtId="0" fontId="14" fillId="0" borderId="0" xfId="0" applyFont="1" applyBorder="1"/>
    <xf numFmtId="0" fontId="14"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right"/>
    </xf>
    <xf numFmtId="0" fontId="0" fillId="0" borderId="0" xfId="0" applyBorder="1" applyAlignment="1">
      <alignment horizontal="left"/>
    </xf>
    <xf numFmtId="0" fontId="14" fillId="0" borderId="0" xfId="0" applyFont="1" applyBorder="1" applyAlignment="1">
      <alignment horizontal="left"/>
    </xf>
    <xf numFmtId="0" fontId="10" fillId="0" borderId="0" xfId="0" applyFont="1" applyBorder="1" applyAlignment="1">
      <alignment vertical="center"/>
    </xf>
    <xf numFmtId="0" fontId="8" fillId="0" borderId="32" xfId="0" applyFont="1" applyBorder="1"/>
    <xf numFmtId="0" fontId="0" fillId="0" borderId="13" xfId="0" applyBorder="1" applyAlignment="1">
      <alignment horizontal="left" vertical="center"/>
    </xf>
    <xf numFmtId="0" fontId="0" fillId="0" borderId="0" xfId="0" applyBorder="1" applyAlignment="1">
      <alignment horizontal="center"/>
    </xf>
    <xf numFmtId="0" fontId="17" fillId="0" borderId="13" xfId="0" applyFont="1" applyBorder="1"/>
    <xf numFmtId="0" fontId="11" fillId="0" borderId="0" xfId="0" applyFont="1" applyBorder="1" applyAlignment="1">
      <alignment horizontal="right" vertical="center"/>
    </xf>
    <xf numFmtId="0" fontId="11" fillId="0" borderId="0" xfId="0" applyFont="1" applyBorder="1" applyAlignment="1">
      <alignment horizontal="left" vertical="center"/>
    </xf>
    <xf numFmtId="0" fontId="14" fillId="0" borderId="0" xfId="0" applyFont="1" applyBorder="1" applyAlignment="1">
      <alignment horizontal="right" vertical="center"/>
    </xf>
    <xf numFmtId="0" fontId="14" fillId="0" borderId="0" xfId="0" applyFont="1" applyFill="1" applyBorder="1" applyAlignment="1">
      <alignment vertical="center"/>
    </xf>
    <xf numFmtId="0" fontId="9" fillId="0" borderId="67" xfId="45" applyBorder="1" applyAlignment="1">
      <alignment vertical="center"/>
    </xf>
    <xf numFmtId="0" fontId="9" fillId="0" borderId="68" xfId="45" applyBorder="1" applyAlignment="1">
      <alignment vertical="center"/>
    </xf>
    <xf numFmtId="0" fontId="9" fillId="0" borderId="69" xfId="45" applyBorder="1" applyAlignment="1">
      <alignment vertical="center"/>
    </xf>
    <xf numFmtId="0" fontId="9" fillId="0" borderId="65" xfId="45" applyBorder="1" applyAlignment="1">
      <alignment vertical="center"/>
    </xf>
    <xf numFmtId="0" fontId="9" fillId="0" borderId="66" xfId="45" applyBorder="1" applyAlignment="1">
      <alignment vertical="center"/>
    </xf>
    <xf numFmtId="0" fontId="9" fillId="0" borderId="70" xfId="45" applyBorder="1" applyAlignment="1">
      <alignment vertical="center"/>
    </xf>
    <xf numFmtId="0" fontId="31" fillId="0" borderId="0" xfId="45" applyFont="1" applyAlignment="1">
      <alignment vertical="center"/>
    </xf>
    <xf numFmtId="0" fontId="10" fillId="0" borderId="17" xfId="48" applyFont="1" applyBorder="1" applyAlignment="1">
      <alignment horizontal="left" vertical="center"/>
    </xf>
    <xf numFmtId="0" fontId="8" fillId="0" borderId="13" xfId="48" applyFont="1" applyBorder="1" applyAlignment="1">
      <alignment horizontal="center" vertical="center"/>
    </xf>
    <xf numFmtId="0" fontId="8" fillId="0" borderId="50" xfId="48" applyFont="1" applyBorder="1" applyAlignment="1">
      <alignment horizontal="left" vertical="center"/>
    </xf>
    <xf numFmtId="0" fontId="8" fillId="0" borderId="72" xfId="48" applyFont="1" applyBorder="1" applyAlignment="1">
      <alignment vertical="center"/>
    </xf>
    <xf numFmtId="0" fontId="8" fillId="0" borderId="72" xfId="48" applyBorder="1" applyAlignment="1">
      <alignment vertical="center"/>
    </xf>
    <xf numFmtId="0" fontId="10" fillId="0" borderId="75" xfId="48" applyFont="1" applyBorder="1" applyAlignment="1">
      <alignment vertical="center"/>
    </xf>
    <xf numFmtId="0" fontId="8" fillId="0" borderId="46" xfId="48" applyFont="1" applyBorder="1" applyAlignment="1">
      <alignment horizontal="left" vertical="center"/>
    </xf>
    <xf numFmtId="0" fontId="8" fillId="0" borderId="43" xfId="48" applyFont="1" applyBorder="1" applyAlignment="1">
      <alignment vertical="center"/>
    </xf>
    <xf numFmtId="0" fontId="8" fillId="0" borderId="43" xfId="48" applyBorder="1" applyAlignment="1">
      <alignment vertical="center"/>
    </xf>
    <xf numFmtId="0" fontId="10" fillId="0" borderId="44" xfId="48" applyFont="1" applyBorder="1" applyAlignment="1">
      <alignment vertical="center"/>
    </xf>
    <xf numFmtId="0" fontId="8" fillId="0" borderId="0" xfId="43">
      <alignment vertical="center"/>
    </xf>
    <xf numFmtId="0" fontId="8" fillId="0" borderId="10" xfId="43" applyBorder="1">
      <alignment vertical="center"/>
    </xf>
    <xf numFmtId="0" fontId="8" fillId="0" borderId="11" xfId="43" applyBorder="1">
      <alignment vertical="center"/>
    </xf>
    <xf numFmtId="0" fontId="8" fillId="0" borderId="12" xfId="43" applyBorder="1">
      <alignment vertical="center"/>
    </xf>
    <xf numFmtId="0" fontId="8" fillId="0" borderId="18" xfId="43" applyBorder="1">
      <alignment vertical="center"/>
    </xf>
    <xf numFmtId="0" fontId="8" fillId="0" borderId="0" xfId="43" applyBorder="1" applyAlignment="1">
      <alignment horizontal="center" vertical="center"/>
    </xf>
    <xf numFmtId="0" fontId="8" fillId="0" borderId="0" xfId="43" applyBorder="1">
      <alignment vertical="center"/>
    </xf>
    <xf numFmtId="0" fontId="7" fillId="0" borderId="0" xfId="43" applyFont="1">
      <alignment vertical="center"/>
    </xf>
    <xf numFmtId="0" fontId="8" fillId="0" borderId="17" xfId="43" applyBorder="1">
      <alignment vertical="center"/>
    </xf>
    <xf numFmtId="0" fontId="8" fillId="0" borderId="10" xfId="43" applyBorder="1" applyAlignment="1">
      <alignment horizontal="center" vertical="center"/>
    </xf>
    <xf numFmtId="0" fontId="8" fillId="0" borderId="17" xfId="43" applyBorder="1" applyAlignment="1">
      <alignment horizontal="right" vertical="center"/>
    </xf>
    <xf numFmtId="0" fontId="8" fillId="0" borderId="11" xfId="43" applyBorder="1" applyAlignment="1">
      <alignment horizontal="left" vertical="center"/>
    </xf>
    <xf numFmtId="0" fontId="25" fillId="0" borderId="0" xfId="43" applyFont="1" applyBorder="1" applyAlignment="1">
      <alignment horizontal="left" vertical="center" wrapText="1"/>
    </xf>
    <xf numFmtId="0" fontId="8" fillId="0" borderId="0" xfId="43" applyBorder="1" applyAlignment="1">
      <alignment horizontal="center" vertical="center" textRotation="255"/>
    </xf>
    <xf numFmtId="0" fontId="8" fillId="0" borderId="0" xfId="43" applyBorder="1" applyAlignment="1">
      <alignment horizontal="left" vertical="top"/>
    </xf>
    <xf numFmtId="0" fontId="8" fillId="0" borderId="0" xfId="43" applyFont="1">
      <alignment vertical="center"/>
    </xf>
    <xf numFmtId="0" fontId="20" fillId="0" borderId="0" xfId="42"/>
    <xf numFmtId="0" fontId="24" fillId="0" borderId="0" xfId="42" applyFont="1"/>
    <xf numFmtId="0" fontId="11" fillId="0" borderId="0" xfId="42" applyFont="1"/>
    <xf numFmtId="0" fontId="11" fillId="0" borderId="0" xfId="46" applyFont="1" applyAlignment="1">
      <alignment horizontal="left"/>
    </xf>
    <xf numFmtId="0" fontId="11" fillId="0" borderId="0" xfId="46" applyFont="1" applyFill="1" applyAlignment="1">
      <alignment horizontal="left"/>
    </xf>
    <xf numFmtId="0" fontId="9" fillId="0" borderId="0" xfId="52"/>
    <xf numFmtId="0" fontId="8" fillId="0" borderId="11" xfId="48" applyBorder="1" applyAlignment="1">
      <alignment vertical="center"/>
    </xf>
    <xf numFmtId="0" fontId="9" fillId="0" borderId="13" xfId="45" applyBorder="1" applyAlignment="1">
      <alignment vertical="center"/>
    </xf>
    <xf numFmtId="0" fontId="9" fillId="0" borderId="26" xfId="45" applyBorder="1" applyAlignment="1">
      <alignment vertical="center"/>
    </xf>
    <xf numFmtId="0" fontId="9" fillId="0" borderId="39" xfId="45" applyBorder="1" applyAlignment="1">
      <alignment vertical="center"/>
    </xf>
    <xf numFmtId="0" fontId="9" fillId="0" borderId="0" xfId="45" applyAlignment="1">
      <alignment vertical="center"/>
    </xf>
    <xf numFmtId="0" fontId="9" fillId="0" borderId="38" xfId="45" applyBorder="1" applyAlignment="1">
      <alignment vertical="center"/>
    </xf>
    <xf numFmtId="0" fontId="9" fillId="0" borderId="16" xfId="45" applyBorder="1" applyAlignment="1">
      <alignment vertical="center"/>
    </xf>
    <xf numFmtId="0" fontId="9" fillId="0" borderId="12" xfId="45" applyBorder="1" applyAlignment="1">
      <alignment vertical="center"/>
    </xf>
    <xf numFmtId="0" fontId="9" fillId="0" borderId="18" xfId="45" applyBorder="1" applyAlignment="1">
      <alignment vertical="center"/>
    </xf>
    <xf numFmtId="0" fontId="8" fillId="0" borderId="10" xfId="45" applyFont="1" applyBorder="1" applyAlignment="1">
      <alignment horizontal="center" vertical="center"/>
    </xf>
    <xf numFmtId="0" fontId="8" fillId="0" borderId="19" xfId="48" applyFont="1" applyBorder="1" applyAlignment="1">
      <alignment vertical="center"/>
    </xf>
    <xf numFmtId="0" fontId="8" fillId="0" borderId="13" xfId="48" applyFont="1" applyBorder="1" applyAlignment="1">
      <alignment vertical="center"/>
    </xf>
    <xf numFmtId="0" fontId="8" fillId="0" borderId="16" xfId="48" applyFont="1" applyBorder="1" applyAlignment="1">
      <alignment vertical="center"/>
    </xf>
    <xf numFmtId="0" fontId="8" fillId="0" borderId="12" xfId="48" applyFont="1" applyBorder="1" applyAlignment="1">
      <alignment vertical="center"/>
    </xf>
    <xf numFmtId="0" fontId="8" fillId="0" borderId="13" xfId="48" applyBorder="1" applyAlignment="1">
      <alignment vertical="center"/>
    </xf>
    <xf numFmtId="0" fontId="8" fillId="0" borderId="26" xfId="48" applyBorder="1" applyAlignment="1">
      <alignment vertical="center"/>
    </xf>
    <xf numFmtId="0" fontId="8" fillId="0" borderId="0" xfId="48" applyBorder="1" applyAlignment="1">
      <alignment vertical="center"/>
    </xf>
    <xf numFmtId="0" fontId="8" fillId="0" borderId="12" xfId="48" applyBorder="1" applyAlignment="1">
      <alignment vertical="center"/>
    </xf>
    <xf numFmtId="0" fontId="8" fillId="0" borderId="18" xfId="48" applyBorder="1" applyAlignment="1">
      <alignment vertical="center"/>
    </xf>
    <xf numFmtId="0" fontId="8" fillId="0" borderId="17" xfId="48" applyFont="1" applyBorder="1" applyAlignment="1">
      <alignment horizontal="left" vertical="center"/>
    </xf>
    <xf numFmtId="0" fontId="10" fillId="0" borderId="0" xfId="45" applyFont="1" applyAlignment="1">
      <alignment vertical="center" shrinkToFit="1"/>
    </xf>
    <xf numFmtId="0" fontId="9" fillId="0" borderId="0" xfId="52" applyAlignment="1">
      <alignment vertical="center" shrinkToFit="1"/>
    </xf>
    <xf numFmtId="0" fontId="9" fillId="0" borderId="0" xfId="52" applyFill="1"/>
    <xf numFmtId="0" fontId="9" fillId="0" borderId="20" xfId="45" applyFill="1" applyBorder="1" applyAlignment="1">
      <alignment vertical="center"/>
    </xf>
    <xf numFmtId="0" fontId="10" fillId="0" borderId="20" xfId="45" applyFont="1" applyFill="1" applyBorder="1" applyAlignment="1">
      <alignment vertical="center"/>
    </xf>
    <xf numFmtId="0" fontId="9" fillId="0" borderId="20" xfId="52" applyFill="1" applyBorder="1"/>
    <xf numFmtId="0" fontId="8" fillId="0" borderId="71" xfId="45" applyFont="1" applyFill="1" applyBorder="1" applyAlignment="1">
      <alignment horizontal="left" vertical="center" shrinkToFit="1"/>
    </xf>
    <xf numFmtId="0" fontId="10" fillId="0" borderId="71" xfId="45" applyFont="1" applyBorder="1" applyAlignment="1">
      <alignment horizontal="center" vertical="center"/>
    </xf>
    <xf numFmtId="0" fontId="9" fillId="24" borderId="0" xfId="0" applyFont="1" applyFill="1" applyAlignment="1">
      <alignment vertical="center"/>
    </xf>
    <xf numFmtId="0" fontId="13" fillId="24" borderId="0" xfId="0" applyFont="1" applyFill="1" applyAlignment="1">
      <alignment vertical="center"/>
    </xf>
    <xf numFmtId="0" fontId="9" fillId="24" borderId="0" xfId="0" applyFont="1" applyFill="1" applyBorder="1" applyAlignment="1">
      <alignment vertical="center"/>
    </xf>
    <xf numFmtId="0" fontId="9" fillId="24" borderId="0" xfId="0" applyFont="1" applyFill="1"/>
    <xf numFmtId="0" fontId="17" fillId="24" borderId="0" xfId="0" applyFont="1" applyFill="1"/>
    <xf numFmtId="0" fontId="9" fillId="24" borderId="0" xfId="0" applyFont="1" applyFill="1" applyBorder="1"/>
    <xf numFmtId="0" fontId="19" fillId="24" borderId="0" xfId="0" applyFont="1" applyFill="1"/>
    <xf numFmtId="0" fontId="9" fillId="24" borderId="17" xfId="0" applyFont="1" applyFill="1" applyBorder="1" applyAlignment="1">
      <alignment vertical="center"/>
    </xf>
    <xf numFmtId="0" fontId="9" fillId="24" borderId="10" xfId="0" applyFont="1" applyFill="1" applyBorder="1"/>
    <xf numFmtId="0" fontId="9" fillId="24" borderId="11" xfId="0" applyFont="1" applyFill="1" applyBorder="1"/>
    <xf numFmtId="0" fontId="9" fillId="24" borderId="53" xfId="0" applyFont="1" applyFill="1" applyBorder="1"/>
    <xf numFmtId="0" fontId="9" fillId="24" borderId="32" xfId="0" applyFont="1" applyFill="1" applyBorder="1"/>
    <xf numFmtId="0" fontId="9" fillId="24" borderId="42" xfId="0" applyFont="1" applyFill="1" applyBorder="1"/>
    <xf numFmtId="0" fontId="9" fillId="24" borderId="56" xfId="0" applyFont="1" applyFill="1" applyBorder="1"/>
    <xf numFmtId="0" fontId="9" fillId="24" borderId="56" xfId="0" applyFont="1" applyFill="1" applyBorder="1" applyAlignment="1">
      <alignment horizontal="center" vertical="center" shrinkToFit="1"/>
    </xf>
    <xf numFmtId="0" fontId="9" fillId="24" borderId="60" xfId="0" applyFont="1" applyFill="1" applyBorder="1"/>
    <xf numFmtId="0" fontId="9" fillId="24" borderId="40" xfId="0" applyFont="1" applyFill="1" applyBorder="1"/>
    <xf numFmtId="0" fontId="9" fillId="24" borderId="31" xfId="0" applyFont="1" applyFill="1" applyBorder="1"/>
    <xf numFmtId="0" fontId="8" fillId="24" borderId="60" xfId="0" applyFont="1" applyFill="1" applyBorder="1"/>
    <xf numFmtId="0" fontId="9" fillId="24" borderId="47" xfId="0" applyFont="1" applyFill="1" applyBorder="1"/>
    <xf numFmtId="0" fontId="8" fillId="24" borderId="76" xfId="0" applyFont="1" applyFill="1" applyBorder="1"/>
    <xf numFmtId="0" fontId="9" fillId="24" borderId="77" xfId="0" applyFont="1" applyFill="1" applyBorder="1"/>
    <xf numFmtId="0" fontId="8" fillId="24" borderId="78" xfId="0" applyFont="1" applyFill="1" applyBorder="1"/>
    <xf numFmtId="0" fontId="9" fillId="24" borderId="30" xfId="0" applyFont="1" applyFill="1" applyBorder="1"/>
    <xf numFmtId="0" fontId="9" fillId="24" borderId="79" xfId="0" applyFont="1" applyFill="1" applyBorder="1" applyAlignment="1">
      <alignment horizontal="center"/>
    </xf>
    <xf numFmtId="0" fontId="9" fillId="24" borderId="36" xfId="0" applyFont="1" applyFill="1" applyBorder="1" applyAlignment="1">
      <alignment horizontal="center"/>
    </xf>
    <xf numFmtId="0" fontId="9" fillId="24" borderId="0" xfId="0" applyFont="1" applyFill="1" applyAlignment="1"/>
    <xf numFmtId="0" fontId="9" fillId="24" borderId="80" xfId="0" applyFont="1" applyFill="1" applyBorder="1" applyAlignment="1">
      <alignment horizontal="center"/>
    </xf>
    <xf numFmtId="0" fontId="9" fillId="24" borderId="77" xfId="0" applyFont="1" applyFill="1" applyBorder="1" applyAlignment="1">
      <alignment horizontal="center"/>
    </xf>
    <xf numFmtId="0" fontId="9" fillId="24" borderId="78" xfId="0" applyFont="1" applyFill="1" applyBorder="1" applyAlignment="1">
      <alignment horizontal="center"/>
    </xf>
    <xf numFmtId="0" fontId="9" fillId="24" borderId="81" xfId="0" applyFont="1" applyFill="1" applyBorder="1" applyAlignment="1">
      <alignment horizontal="center"/>
    </xf>
    <xf numFmtId="0" fontId="9" fillId="24" borderId="82" xfId="0" applyFont="1" applyFill="1" applyBorder="1" applyAlignment="1">
      <alignment horizontal="center"/>
    </xf>
    <xf numFmtId="0" fontId="9" fillId="24" borderId="27" xfId="0" applyFont="1" applyFill="1" applyBorder="1" applyAlignment="1">
      <alignment horizontal="center"/>
    </xf>
    <xf numFmtId="0" fontId="9" fillId="24" borderId="56" xfId="0" applyFont="1" applyFill="1" applyBorder="1" applyAlignment="1">
      <alignment horizontal="center"/>
    </xf>
    <xf numFmtId="0" fontId="9" fillId="24" borderId="83" xfId="0" applyFont="1" applyFill="1" applyBorder="1" applyAlignment="1">
      <alignment horizontal="center"/>
    </xf>
    <xf numFmtId="0" fontId="9" fillId="24" borderId="34" xfId="0" applyFont="1" applyFill="1" applyBorder="1" applyAlignment="1">
      <alignment horizontal="center"/>
    </xf>
    <xf numFmtId="0" fontId="9" fillId="24" borderId="35" xfId="0" applyFont="1" applyFill="1" applyBorder="1" applyAlignment="1">
      <alignment horizontal="center"/>
    </xf>
    <xf numFmtId="0" fontId="11" fillId="24" borderId="83" xfId="0" applyFont="1" applyFill="1" applyBorder="1" applyAlignment="1">
      <alignment horizontal="center"/>
    </xf>
    <xf numFmtId="0" fontId="15" fillId="24" borderId="0" xfId="0" applyFont="1" applyFill="1" applyBorder="1" applyAlignment="1">
      <alignment horizontal="left"/>
    </xf>
    <xf numFmtId="0" fontId="15" fillId="24" borderId="0" xfId="0" applyFont="1" applyFill="1" applyAlignment="1">
      <alignment horizontal="left"/>
    </xf>
    <xf numFmtId="0" fontId="9" fillId="24" borderId="16" xfId="0" applyFont="1" applyFill="1" applyBorder="1" applyAlignment="1">
      <alignment vertical="center"/>
    </xf>
    <xf numFmtId="0" fontId="9" fillId="24" borderId="12" xfId="0" applyFont="1" applyFill="1" applyBorder="1"/>
    <xf numFmtId="0" fontId="9" fillId="24" borderId="18" xfId="0" applyFont="1" applyFill="1" applyBorder="1"/>
    <xf numFmtId="0" fontId="9" fillId="24" borderId="19" xfId="0" applyFont="1" applyFill="1" applyBorder="1" applyAlignment="1">
      <alignment vertical="center"/>
    </xf>
    <xf numFmtId="0" fontId="9" fillId="24" borderId="13" xfId="0" applyFont="1" applyFill="1" applyBorder="1"/>
    <xf numFmtId="0" fontId="9" fillId="24" borderId="26" xfId="0" applyFont="1" applyFill="1" applyBorder="1"/>
    <xf numFmtId="0" fontId="9" fillId="0" borderId="18" xfId="45" applyBorder="1" applyAlignment="1">
      <alignment vertical="center"/>
    </xf>
    <xf numFmtId="0" fontId="8" fillId="0" borderId="13" xfId="48" applyFont="1" applyBorder="1" applyAlignment="1">
      <alignment vertical="center"/>
    </xf>
    <xf numFmtId="0" fontId="8" fillId="0" borderId="12" xfId="48" applyFont="1" applyBorder="1" applyAlignment="1">
      <alignment vertical="center"/>
    </xf>
    <xf numFmtId="0" fontId="8" fillId="0" borderId="13" xfId="48" applyBorder="1" applyAlignment="1">
      <alignment vertical="center"/>
    </xf>
    <xf numFmtId="0" fontId="8" fillId="0" borderId="0" xfId="48" applyBorder="1" applyAlignment="1">
      <alignment vertical="center"/>
    </xf>
    <xf numFmtId="0" fontId="8" fillId="0" borderId="16" xfId="48" applyFont="1" applyBorder="1" applyAlignment="1">
      <alignment vertical="center"/>
    </xf>
    <xf numFmtId="0" fontId="49" fillId="0" borderId="27" xfId="0" applyFont="1" applyFill="1" applyBorder="1" applyAlignment="1">
      <alignment vertical="center" shrinkToFit="1"/>
    </xf>
    <xf numFmtId="0" fontId="9" fillId="0" borderId="12" xfId="45" applyBorder="1" applyAlignment="1">
      <alignment vertical="center"/>
    </xf>
    <xf numFmtId="0" fontId="9" fillId="24" borderId="38" xfId="0" applyFont="1" applyFill="1" applyBorder="1"/>
    <xf numFmtId="0" fontId="0" fillId="24" borderId="39" xfId="0" applyFont="1" applyFill="1" applyBorder="1" applyAlignment="1">
      <alignment vertical="center"/>
    </xf>
    <xf numFmtId="0" fontId="0" fillId="24" borderId="16" xfId="0" applyFont="1" applyFill="1" applyBorder="1" applyAlignment="1">
      <alignment vertical="center"/>
    </xf>
    <xf numFmtId="0" fontId="11" fillId="0" borderId="28" xfId="45" applyFont="1" applyBorder="1" applyAlignment="1">
      <alignment vertical="center" wrapText="1"/>
    </xf>
    <xf numFmtId="0" fontId="11" fillId="0" borderId="12" xfId="45" applyFont="1" applyBorder="1" applyAlignment="1">
      <alignment vertical="center" wrapText="1"/>
    </xf>
    <xf numFmtId="0" fontId="11" fillId="0" borderId="22" xfId="45" applyFont="1" applyBorder="1" applyAlignment="1">
      <alignment vertical="center" wrapText="1"/>
    </xf>
    <xf numFmtId="0" fontId="29" fillId="0" borderId="0" xfId="0" applyFont="1" applyAlignment="1">
      <alignment horizontal="justify" vertical="center"/>
    </xf>
    <xf numFmtId="0" fontId="29" fillId="0" borderId="0" xfId="0" applyFont="1" applyAlignment="1">
      <alignment horizontal="right" vertical="center"/>
    </xf>
    <xf numFmtId="0" fontId="20" fillId="0" borderId="0" xfId="42" applyAlignment="1">
      <alignment horizontal="center" vertical="center"/>
    </xf>
    <xf numFmtId="49" fontId="25" fillId="0" borderId="26" xfId="42" applyNumberFormat="1" applyFont="1" applyBorder="1" applyAlignment="1">
      <alignment wrapText="1"/>
    </xf>
    <xf numFmtId="49" fontId="25" fillId="0" borderId="0" xfId="42" applyNumberFormat="1" applyFont="1" applyBorder="1" applyAlignment="1">
      <alignment wrapText="1"/>
    </xf>
    <xf numFmtId="0" fontId="8" fillId="0" borderId="17" xfId="48" applyFont="1" applyBorder="1" applyAlignment="1">
      <alignment horizontal="left" vertical="center"/>
    </xf>
    <xf numFmtId="0" fontId="8" fillId="0" borderId="10" xfId="48" applyBorder="1" applyAlignment="1">
      <alignment vertical="center" shrinkToFit="1"/>
    </xf>
    <xf numFmtId="0" fontId="9" fillId="24" borderId="60" xfId="0" applyFont="1" applyFill="1" applyBorder="1" applyAlignment="1">
      <alignment horizontal="center"/>
    </xf>
    <xf numFmtId="0" fontId="11" fillId="24" borderId="60" xfId="0" applyFont="1" applyFill="1" applyBorder="1" applyAlignment="1">
      <alignment horizontal="center"/>
    </xf>
    <xf numFmtId="0" fontId="8" fillId="0" borderId="10" xfId="48" applyFont="1" applyBorder="1" applyAlignment="1">
      <alignment vertical="center"/>
    </xf>
    <xf numFmtId="0" fontId="11" fillId="0" borderId="20" xfId="48" applyFont="1" applyBorder="1" applyAlignment="1">
      <alignment vertical="center"/>
    </xf>
    <xf numFmtId="0" fontId="9" fillId="24" borderId="79" xfId="0" applyFont="1" applyFill="1" applyBorder="1" applyAlignment="1">
      <alignment horizontal="center" vertical="center"/>
    </xf>
    <xf numFmtId="0" fontId="9" fillId="24" borderId="83" xfId="0" applyFont="1" applyFill="1" applyBorder="1" applyAlignment="1">
      <alignment horizontal="center" vertical="center"/>
    </xf>
    <xf numFmtId="0" fontId="9" fillId="24" borderId="60" xfId="0" applyFont="1" applyFill="1" applyBorder="1" applyAlignment="1">
      <alignment horizontal="center" vertical="center"/>
    </xf>
    <xf numFmtId="0" fontId="8" fillId="0" borderId="0" xfId="43" applyAlignment="1">
      <alignment horizontal="left" vertical="center"/>
    </xf>
    <xf numFmtId="0" fontId="10" fillId="0" borderId="0" xfId="43" applyFont="1" applyBorder="1" applyAlignment="1">
      <alignment horizontal="left" vertical="center"/>
    </xf>
    <xf numFmtId="49" fontId="8" fillId="0" borderId="13" xfId="45" applyNumberFormat="1" applyFont="1" applyBorder="1" applyAlignment="1">
      <alignment vertical="center"/>
    </xf>
    <xf numFmtId="0" fontId="6" fillId="0" borderId="0" xfId="56">
      <alignment vertical="center"/>
    </xf>
    <xf numFmtId="0" fontId="6" fillId="0" borderId="25" xfId="56" applyBorder="1">
      <alignment vertical="center"/>
    </xf>
    <xf numFmtId="0" fontId="6" fillId="0" borderId="10" xfId="56" applyBorder="1">
      <alignment vertical="center"/>
    </xf>
    <xf numFmtId="0" fontId="6" fillId="0" borderId="0" xfId="56" applyBorder="1">
      <alignment vertical="center"/>
    </xf>
    <xf numFmtId="0" fontId="6" fillId="0" borderId="38" xfId="56" applyBorder="1">
      <alignment vertical="center"/>
    </xf>
    <xf numFmtId="0" fontId="6" fillId="0" borderId="0" xfId="56" applyFill="1" applyBorder="1">
      <alignment vertical="center"/>
    </xf>
    <xf numFmtId="0" fontId="6" fillId="0" borderId="0" xfId="56" applyBorder="1" applyAlignment="1">
      <alignment horizontal="right" vertical="center"/>
    </xf>
    <xf numFmtId="0" fontId="54" fillId="0" borderId="0" xfId="56" applyFont="1" applyBorder="1" applyAlignment="1">
      <alignment horizontal="right" vertical="center"/>
    </xf>
    <xf numFmtId="0" fontId="55" fillId="0" borderId="0" xfId="56" applyFont="1" applyFill="1" applyBorder="1">
      <alignment vertical="center"/>
    </xf>
    <xf numFmtId="0" fontId="55" fillId="0" borderId="0" xfId="56" applyFont="1" applyBorder="1">
      <alignment vertical="center"/>
    </xf>
    <xf numFmtId="0" fontId="6" fillId="0" borderId="90" xfId="56" applyBorder="1">
      <alignment vertical="center"/>
    </xf>
    <xf numFmtId="0" fontId="6" fillId="0" borderId="25" xfId="56" applyBorder="1" applyAlignment="1">
      <alignment horizontal="center" vertical="center"/>
    </xf>
    <xf numFmtId="0" fontId="6" fillId="0" borderId="11" xfId="56" applyBorder="1">
      <alignment vertical="center"/>
    </xf>
    <xf numFmtId="0" fontId="6" fillId="0" borderId="13" xfId="56" applyFill="1" applyBorder="1">
      <alignment vertical="center"/>
    </xf>
    <xf numFmtId="0" fontId="6" fillId="0" borderId="13" xfId="56" applyBorder="1">
      <alignment vertical="center"/>
    </xf>
    <xf numFmtId="0" fontId="6" fillId="0" borderId="26" xfId="56" applyBorder="1">
      <alignment vertical="center"/>
    </xf>
    <xf numFmtId="0" fontId="6" fillId="0" borderId="12" xfId="56" applyBorder="1">
      <alignment vertical="center"/>
    </xf>
    <xf numFmtId="0" fontId="6" fillId="0" borderId="18" xfId="56" applyBorder="1">
      <alignment vertical="center"/>
    </xf>
    <xf numFmtId="0" fontId="6" fillId="0" borderId="19" xfId="56" applyFill="1" applyBorder="1">
      <alignment vertical="center"/>
    </xf>
    <xf numFmtId="0" fontId="56" fillId="0" borderId="16" xfId="56" applyFont="1" applyFill="1" applyBorder="1">
      <alignment vertical="center"/>
    </xf>
    <xf numFmtId="0" fontId="6" fillId="0" borderId="0" xfId="56" applyAlignment="1">
      <alignment horizontal="center" vertical="center"/>
    </xf>
    <xf numFmtId="0" fontId="58" fillId="0" borderId="0" xfId="56" applyFont="1">
      <alignment vertical="center"/>
    </xf>
    <xf numFmtId="0" fontId="6" fillId="0" borderId="0" xfId="56" applyAlignment="1">
      <alignment horizontal="center" vertical="center" shrinkToFit="1"/>
    </xf>
    <xf numFmtId="0" fontId="61" fillId="0" borderId="0" xfId="57">
      <alignment vertical="center"/>
    </xf>
    <xf numFmtId="0" fontId="60" fillId="0" borderId="25" xfId="57" applyFont="1" applyBorder="1" applyAlignment="1">
      <alignment horizontal="center" vertical="center"/>
    </xf>
    <xf numFmtId="0" fontId="50" fillId="0" borderId="25" xfId="57" applyFont="1" applyBorder="1" applyAlignment="1">
      <alignment horizontal="center" vertical="center"/>
    </xf>
    <xf numFmtId="0" fontId="60" fillId="0" borderId="0" xfId="57" applyFont="1">
      <alignment vertical="center"/>
    </xf>
    <xf numFmtId="0" fontId="50" fillId="0" borderId="25" xfId="57" applyFont="1" applyBorder="1" applyAlignment="1">
      <alignment horizontal="left" vertical="center" wrapText="1"/>
    </xf>
    <xf numFmtId="0" fontId="50" fillId="0" borderId="90" xfId="57" applyFont="1" applyBorder="1" applyAlignment="1">
      <alignment horizontal="left" vertical="center" wrapText="1"/>
    </xf>
    <xf numFmtId="0" fontId="50" fillId="0" borderId="92" xfId="57" applyFont="1" applyBorder="1" applyAlignment="1">
      <alignment horizontal="left" vertical="center" wrapText="1"/>
    </xf>
    <xf numFmtId="0" fontId="60" fillId="0" borderId="25" xfId="57" applyFont="1" applyBorder="1" applyAlignment="1">
      <alignment horizontal="center" vertical="center" shrinkToFit="1"/>
    </xf>
    <xf numFmtId="0" fontId="50" fillId="0" borderId="90" xfId="57" applyFont="1" applyBorder="1" applyAlignment="1">
      <alignment horizontal="center" vertical="center"/>
    </xf>
    <xf numFmtId="0" fontId="50" fillId="0" borderId="92" xfId="57" applyFont="1" applyBorder="1" applyAlignment="1">
      <alignment horizontal="center" vertical="center"/>
    </xf>
    <xf numFmtId="0" fontId="51" fillId="0" borderId="0" xfId="57" applyFont="1" applyFill="1" applyBorder="1" applyAlignment="1">
      <alignment horizontal="left" vertical="center"/>
    </xf>
    <xf numFmtId="0" fontId="52" fillId="0" borderId="0" xfId="57" applyFont="1">
      <alignment vertical="center"/>
    </xf>
    <xf numFmtId="0" fontId="67" fillId="0" borderId="0" xfId="57" applyFont="1">
      <alignment vertical="center"/>
    </xf>
    <xf numFmtId="0" fontId="68" fillId="0" borderId="0" xfId="57" applyFont="1">
      <alignment vertical="center"/>
    </xf>
    <xf numFmtId="0" fontId="69" fillId="0" borderId="0" xfId="57" applyFont="1">
      <alignment vertical="center"/>
    </xf>
    <xf numFmtId="0" fontId="70" fillId="0" borderId="0" xfId="57" applyFont="1">
      <alignment vertical="center"/>
    </xf>
    <xf numFmtId="0" fontId="29" fillId="0" borderId="0" xfId="0" applyFont="1" applyAlignment="1">
      <alignment horizontal="center" vertical="center"/>
    </xf>
    <xf numFmtId="0" fontId="29" fillId="0" borderId="0" xfId="0" applyFont="1" applyAlignment="1">
      <alignment horizontal="left" vertical="center"/>
    </xf>
    <xf numFmtId="49" fontId="25" fillId="0" borderId="12" xfId="42" applyNumberFormat="1" applyFont="1" applyBorder="1" applyAlignment="1">
      <alignment horizontal="left" vertical="top" wrapText="1"/>
    </xf>
    <xf numFmtId="49" fontId="25" fillId="0" borderId="0" xfId="42" applyNumberFormat="1" applyFont="1" applyBorder="1" applyAlignment="1">
      <alignment horizontal="left" wrapText="1"/>
    </xf>
    <xf numFmtId="0" fontId="9" fillId="0" borderId="0" xfId="44" applyFont="1" applyFill="1" applyAlignment="1">
      <alignment vertical="center"/>
    </xf>
    <xf numFmtId="0" fontId="8" fillId="0" borderId="0" xfId="44" applyFont="1" applyFill="1" applyAlignment="1">
      <alignment vertical="center"/>
    </xf>
    <xf numFmtId="0" fontId="7" fillId="0" borderId="0" xfId="44" applyFont="1" applyFill="1" applyAlignment="1">
      <alignment vertical="center"/>
    </xf>
    <xf numFmtId="0" fontId="8" fillId="0" borderId="0" xfId="44" applyFont="1" applyFill="1" applyBorder="1" applyAlignment="1">
      <alignment vertical="center"/>
    </xf>
    <xf numFmtId="0" fontId="8" fillId="0" borderId="0" xfId="58" applyFont="1" applyFill="1" applyBorder="1" applyAlignment="1">
      <alignment vertical="center"/>
    </xf>
    <xf numFmtId="0" fontId="9" fillId="0" borderId="0" xfId="44" applyFont="1" applyFill="1" applyBorder="1" applyAlignment="1">
      <alignment vertical="center"/>
    </xf>
    <xf numFmtId="0" fontId="21" fillId="0" borderId="0" xfId="44" applyFont="1" applyFill="1" applyAlignment="1">
      <alignment vertical="center"/>
    </xf>
    <xf numFmtId="0" fontId="8" fillId="0" borderId="19" xfId="58" applyFont="1" applyFill="1" applyBorder="1" applyAlignment="1">
      <alignment vertical="center"/>
    </xf>
    <xf numFmtId="0" fontId="8" fillId="0" borderId="13" xfId="58" applyFont="1" applyFill="1" applyBorder="1" applyAlignment="1">
      <alignment vertical="center"/>
    </xf>
    <xf numFmtId="0" fontId="8" fillId="0" borderId="26" xfId="58" applyFont="1" applyFill="1" applyBorder="1" applyAlignment="1">
      <alignment vertical="center"/>
    </xf>
    <xf numFmtId="0" fontId="8" fillId="0" borderId="39" xfId="58" applyFont="1" applyFill="1" applyBorder="1" applyAlignment="1">
      <alignment vertical="center"/>
    </xf>
    <xf numFmtId="0" fontId="8" fillId="0" borderId="38" xfId="58" applyFont="1" applyFill="1" applyBorder="1" applyAlignment="1">
      <alignment vertical="center"/>
    </xf>
    <xf numFmtId="0" fontId="8" fillId="0" borderId="0" xfId="44" applyFont="1" applyFill="1" applyBorder="1" applyAlignment="1">
      <alignment horizontal="center" vertical="center"/>
    </xf>
    <xf numFmtId="0" fontId="8" fillId="0" borderId="0" xfId="58" applyFont="1" applyFill="1" applyBorder="1" applyAlignment="1">
      <alignment horizontal="center" vertical="center"/>
    </xf>
    <xf numFmtId="0" fontId="8" fillId="0" borderId="117" xfId="58" applyFont="1" applyFill="1" applyBorder="1" applyAlignment="1">
      <alignment horizontal="center" vertical="center"/>
    </xf>
    <xf numFmtId="0" fontId="8" fillId="0" borderId="16" xfId="58" applyFont="1" applyFill="1" applyBorder="1" applyAlignment="1">
      <alignment vertical="center"/>
    </xf>
    <xf numFmtId="0" fontId="8" fillId="0" borderId="12" xfId="58" applyFont="1" applyFill="1" applyBorder="1" applyAlignment="1">
      <alignment vertical="center"/>
    </xf>
    <xf numFmtId="0" fontId="8" fillId="0" borderId="0" xfId="44" applyFont="1" applyFill="1" applyBorder="1" applyAlignment="1">
      <alignment horizontal="centerContinuous" vertical="center"/>
    </xf>
    <xf numFmtId="0" fontId="8" fillId="0" borderId="0" xfId="58" applyFont="1" applyFill="1" applyAlignment="1">
      <alignment vertical="center"/>
    </xf>
    <xf numFmtId="0" fontId="8" fillId="0" borderId="0" xfId="0" applyFont="1" applyFill="1" applyBorder="1" applyAlignment="1">
      <alignment vertical="center"/>
    </xf>
    <xf numFmtId="0" fontId="8" fillId="0" borderId="0" xfId="44" applyFont="1" applyFill="1" applyBorder="1" applyAlignment="1">
      <alignment horizontal="distributed" vertical="center"/>
    </xf>
    <xf numFmtId="0" fontId="8" fillId="0" borderId="121" xfId="44" applyFont="1" applyFill="1" applyBorder="1" applyAlignment="1">
      <alignment horizontal="center" vertical="center"/>
    </xf>
    <xf numFmtId="0" fontId="8" fillId="0" borderId="122" xfId="44" applyFont="1" applyFill="1" applyBorder="1" applyAlignment="1">
      <alignment horizontal="center" vertical="center"/>
    </xf>
    <xf numFmtId="0" fontId="8" fillId="0" borderId="123" xfId="44" applyFont="1" applyFill="1" applyBorder="1" applyAlignment="1">
      <alignment vertical="center"/>
    </xf>
    <xf numFmtId="0" fontId="8" fillId="0" borderId="122" xfId="44" applyFont="1" applyFill="1" applyBorder="1" applyAlignment="1">
      <alignment vertical="center"/>
    </xf>
    <xf numFmtId="0" fontId="8" fillId="0" borderId="124" xfId="44" applyFont="1" applyFill="1" applyBorder="1" applyAlignment="1">
      <alignment vertical="center"/>
    </xf>
    <xf numFmtId="0" fontId="8" fillId="0" borderId="0" xfId="44" applyFont="1" applyFill="1" applyBorder="1" applyAlignment="1">
      <alignment horizontal="left" vertical="center"/>
    </xf>
    <xf numFmtId="0" fontId="8" fillId="0" borderId="0" xfId="44" applyFont="1" applyFill="1" applyBorder="1" applyAlignment="1">
      <alignment vertical="top"/>
    </xf>
    <xf numFmtId="0" fontId="8" fillId="0" borderId="0" xfId="44" applyFont="1" applyFill="1" applyAlignment="1">
      <alignment vertical="top"/>
    </xf>
    <xf numFmtId="0" fontId="10" fillId="0" borderId="0" xfId="44" applyFont="1" applyFill="1" applyBorder="1" applyAlignment="1">
      <alignment vertical="top" wrapText="1"/>
    </xf>
    <xf numFmtId="0" fontId="8" fillId="0" borderId="0" xfId="44" applyFont="1" applyFill="1" applyBorder="1" applyAlignment="1">
      <alignment vertical="center" shrinkToFit="1"/>
    </xf>
    <xf numFmtId="0" fontId="9" fillId="0" borderId="0" xfId="0" applyFont="1" applyBorder="1" applyAlignment="1">
      <alignment vertical="center" shrinkToFit="1"/>
    </xf>
    <xf numFmtId="0" fontId="27" fillId="0" borderId="0" xfId="0" applyFont="1" applyAlignment="1">
      <alignment horizontal="justify" vertical="center"/>
    </xf>
    <xf numFmtId="0" fontId="8" fillId="0" borderId="47" xfId="0" applyFont="1" applyBorder="1" applyAlignment="1">
      <alignment vertical="center"/>
    </xf>
    <xf numFmtId="0" fontId="8" fillId="0" borderId="14" xfId="0" applyFont="1" applyBorder="1"/>
    <xf numFmtId="0" fontId="8" fillId="0" borderId="48" xfId="0" applyFont="1" applyBorder="1" applyAlignment="1">
      <alignment vertical="center"/>
    </xf>
    <xf numFmtId="0" fontId="8" fillId="0" borderId="43" xfId="0" applyFont="1" applyBorder="1"/>
    <xf numFmtId="0" fontId="8" fillId="0" borderId="44" xfId="0" applyFont="1" applyBorder="1"/>
    <xf numFmtId="0" fontId="29" fillId="0" borderId="27" xfId="0" applyFont="1" applyBorder="1"/>
    <xf numFmtId="0" fontId="0" fillId="0" borderId="0" xfId="0" applyFont="1" applyBorder="1" applyAlignment="1">
      <alignment horizontal="left"/>
    </xf>
    <xf numFmtId="0" fontId="0" fillId="0" borderId="0" xfId="0" applyFont="1" applyBorder="1"/>
    <xf numFmtId="49" fontId="25" fillId="0" borderId="39" xfId="42" applyNumberFormat="1" applyFont="1" applyBorder="1" applyAlignment="1">
      <alignment horizontal="right" vertical="top" shrinkToFit="1"/>
    </xf>
    <xf numFmtId="0" fontId="24" fillId="0" borderId="38" xfId="42" applyFont="1" applyBorder="1"/>
    <xf numFmtId="49" fontId="25" fillId="0" borderId="0" xfId="42" applyNumberFormat="1" applyFont="1" applyBorder="1" applyAlignment="1">
      <alignment horizontal="right" vertical="top" shrinkToFit="1"/>
    </xf>
    <xf numFmtId="0" fontId="24" fillId="0" borderId="0" xfId="42" applyFont="1" applyBorder="1"/>
    <xf numFmtId="49" fontId="25" fillId="0" borderId="13" xfId="42" applyNumberFormat="1" applyFont="1" applyBorder="1" applyAlignment="1">
      <alignment horizontal="right" vertical="top" shrinkToFit="1"/>
    </xf>
    <xf numFmtId="49" fontId="25" fillId="0" borderId="13" xfId="42" applyNumberFormat="1" applyFont="1" applyBorder="1" applyAlignment="1">
      <alignment horizontal="left" vertical="top" wrapText="1"/>
    </xf>
    <xf numFmtId="49" fontId="25" fillId="0" borderId="12" xfId="42" applyNumberFormat="1" applyFont="1" applyBorder="1" applyAlignment="1">
      <alignment horizontal="right" vertical="top" shrinkToFit="1"/>
    </xf>
    <xf numFmtId="0" fontId="8" fillId="0" borderId="19" xfId="48" applyFont="1" applyBorder="1" applyAlignment="1">
      <alignment vertical="center"/>
    </xf>
    <xf numFmtId="0" fontId="8" fillId="0" borderId="13" xfId="48" applyFont="1" applyBorder="1" applyAlignment="1">
      <alignment vertical="center"/>
    </xf>
    <xf numFmtId="0" fontId="8" fillId="0" borderId="16" xfId="48" applyFont="1" applyBorder="1" applyAlignment="1">
      <alignment vertical="center"/>
    </xf>
    <xf numFmtId="0" fontId="8" fillId="0" borderId="12" xfId="48" applyFont="1" applyBorder="1" applyAlignment="1">
      <alignment vertical="center"/>
    </xf>
    <xf numFmtId="0" fontId="8" fillId="0" borderId="17" xfId="48" applyFont="1" applyBorder="1" applyAlignment="1">
      <alignment horizontal="left" vertical="center"/>
    </xf>
    <xf numFmtId="0" fontId="8" fillId="0" borderId="10" xfId="48" applyBorder="1" applyAlignment="1">
      <alignment vertical="center" shrinkToFit="1"/>
    </xf>
    <xf numFmtId="0" fontId="10" fillId="0" borderId="0" xfId="45" applyFont="1" applyAlignment="1">
      <alignment vertical="center" shrinkToFit="1"/>
    </xf>
    <xf numFmtId="0" fontId="9" fillId="0" borderId="0" xfId="52" applyAlignment="1">
      <alignment vertical="center" shrinkToFit="1"/>
    </xf>
    <xf numFmtId="0" fontId="8" fillId="0" borderId="13" xfId="48" applyBorder="1" applyAlignment="1">
      <alignment vertical="center"/>
    </xf>
    <xf numFmtId="0" fontId="8" fillId="0" borderId="26" xfId="48" applyBorder="1" applyAlignment="1">
      <alignment vertical="center"/>
    </xf>
    <xf numFmtId="0" fontId="8" fillId="0" borderId="0" xfId="48" applyBorder="1" applyAlignment="1">
      <alignment vertical="center"/>
    </xf>
    <xf numFmtId="0" fontId="8" fillId="0" borderId="12" xfId="48" applyBorder="1" applyAlignment="1">
      <alignment vertical="center"/>
    </xf>
    <xf numFmtId="0" fontId="8" fillId="0" borderId="18" xfId="48" applyBorder="1" applyAlignment="1">
      <alignment vertical="center"/>
    </xf>
    <xf numFmtId="0" fontId="8" fillId="0" borderId="10" xfId="45" applyFont="1" applyBorder="1" applyAlignment="1">
      <alignment horizontal="center" vertical="center"/>
    </xf>
    <xf numFmtId="0" fontId="9" fillId="0" borderId="13" xfId="45" applyBorder="1" applyAlignment="1">
      <alignment vertical="center"/>
    </xf>
    <xf numFmtId="0" fontId="9" fillId="0" borderId="26" xfId="45" applyBorder="1" applyAlignment="1">
      <alignment vertical="center"/>
    </xf>
    <xf numFmtId="0" fontId="9" fillId="0" borderId="39" xfId="45" applyBorder="1" applyAlignment="1">
      <alignment vertical="center"/>
    </xf>
    <xf numFmtId="0" fontId="9" fillId="0" borderId="0" xfId="45" applyAlignment="1">
      <alignment vertical="center"/>
    </xf>
    <xf numFmtId="0" fontId="9" fillId="0" borderId="38" xfId="45" applyBorder="1" applyAlignment="1">
      <alignment vertical="center"/>
    </xf>
    <xf numFmtId="0" fontId="9" fillId="0" borderId="16" xfId="45" applyBorder="1" applyAlignment="1">
      <alignment vertical="center"/>
    </xf>
    <xf numFmtId="0" fontId="9" fillId="0" borderId="12" xfId="45" applyBorder="1" applyAlignment="1">
      <alignment vertical="center"/>
    </xf>
    <xf numFmtId="0" fontId="9" fillId="0" borderId="18" xfId="45" applyBorder="1" applyAlignment="1">
      <alignment vertical="center"/>
    </xf>
    <xf numFmtId="0" fontId="10" fillId="0" borderId="0" xfId="0" applyFont="1" applyFill="1" applyBorder="1" applyAlignment="1">
      <alignment horizontal="left" vertical="center" wrapText="1"/>
    </xf>
    <xf numFmtId="0" fontId="0" fillId="0" borderId="0" xfId="0" applyFont="1" applyFill="1" applyBorder="1" applyAlignment="1">
      <alignment horizontal="center" vertical="center" shrinkToFit="1"/>
    </xf>
    <xf numFmtId="0" fontId="49" fillId="0" borderId="0" xfId="0" applyFont="1" applyFill="1" applyBorder="1" applyAlignment="1">
      <alignment vertical="center" shrinkToFit="1"/>
    </xf>
    <xf numFmtId="0" fontId="71" fillId="0" borderId="0" xfId="44" applyFont="1" applyFill="1" applyAlignment="1">
      <alignment vertical="center"/>
    </xf>
    <xf numFmtId="0" fontId="71" fillId="0" borderId="0" xfId="44" applyFont="1" applyFill="1" applyBorder="1" applyAlignment="1">
      <alignment vertical="center"/>
    </xf>
    <xf numFmtId="0" fontId="71" fillId="0" borderId="0" xfId="58" applyFont="1" applyFill="1" applyBorder="1" applyAlignment="1">
      <alignment vertical="center"/>
    </xf>
    <xf numFmtId="0" fontId="71" fillId="0" borderId="0" xfId="58" applyFont="1" applyFill="1" applyAlignment="1">
      <alignment vertical="center"/>
    </xf>
    <xf numFmtId="0" fontId="71" fillId="0" borderId="0" xfId="44" applyFont="1" applyFill="1" applyBorder="1" applyAlignment="1">
      <alignment horizontal="center" vertical="center"/>
    </xf>
    <xf numFmtId="0" fontId="71" fillId="0" borderId="0" xfId="58" applyFont="1" applyFill="1" applyBorder="1" applyAlignment="1">
      <alignment horizontal="center" vertical="center"/>
    </xf>
    <xf numFmtId="0" fontId="71" fillId="0" borderId="0" xfId="0" applyFont="1" applyFill="1" applyBorder="1" applyAlignment="1">
      <alignment vertical="center"/>
    </xf>
    <xf numFmtId="0" fontId="71" fillId="0" borderId="0" xfId="44" applyFont="1" applyFill="1" applyBorder="1" applyAlignment="1">
      <alignment horizontal="centerContinuous" vertical="center"/>
    </xf>
    <xf numFmtId="0" fontId="71" fillId="0" borderId="0" xfId="44" applyFont="1" applyFill="1" applyBorder="1" applyAlignment="1">
      <alignment horizontal="distributed" vertical="center"/>
    </xf>
    <xf numFmtId="0" fontId="71" fillId="0" borderId="0" xfId="44" applyFont="1" applyFill="1" applyBorder="1" applyAlignment="1">
      <alignment horizontal="left" vertical="center"/>
    </xf>
    <xf numFmtId="0" fontId="73" fillId="0" borderId="0" xfId="44" applyFont="1" applyFill="1" applyAlignment="1">
      <alignment vertical="center"/>
    </xf>
    <xf numFmtId="0" fontId="73" fillId="0" borderId="0" xfId="44" applyFont="1" applyFill="1" applyBorder="1" applyAlignment="1">
      <alignment vertical="center"/>
    </xf>
    <xf numFmtId="0" fontId="73" fillId="0" borderId="0" xfId="44" applyFont="1" applyFill="1" applyAlignment="1">
      <alignment horizontal="left" vertical="center" wrapText="1"/>
    </xf>
    <xf numFmtId="0" fontId="73" fillId="0" borderId="0" xfId="58" applyFont="1" applyFill="1" applyBorder="1" applyAlignment="1">
      <alignment vertical="center"/>
    </xf>
    <xf numFmtId="0" fontId="17" fillId="24" borderId="0" xfId="0" applyFont="1" applyFill="1" applyAlignment="1">
      <alignment horizontal="left"/>
    </xf>
    <xf numFmtId="0" fontId="13" fillId="24" borderId="0" xfId="0" applyFont="1" applyFill="1" applyAlignment="1">
      <alignment horizontal="left"/>
    </xf>
    <xf numFmtId="0" fontId="20" fillId="0" borderId="17" xfId="53" applyBorder="1" applyAlignment="1">
      <alignment vertical="center"/>
    </xf>
    <xf numFmtId="0" fontId="20" fillId="0" borderId="10" xfId="53" applyBorder="1" applyAlignment="1">
      <alignment vertical="center"/>
    </xf>
    <xf numFmtId="0" fontId="20" fillId="0" borderId="20" xfId="53" applyBorder="1" applyAlignment="1">
      <alignment vertical="center"/>
    </xf>
    <xf numFmtId="0" fontId="10" fillId="0" borderId="17" xfId="45" applyFont="1" applyBorder="1" applyAlignment="1">
      <alignment vertical="center" wrapText="1"/>
    </xf>
    <xf numFmtId="0" fontId="10" fillId="0" borderId="11" xfId="45" applyFont="1" applyBorder="1" applyAlignment="1">
      <alignment vertical="center" wrapText="1"/>
    </xf>
    <xf numFmtId="0" fontId="10" fillId="0" borderId="20" xfId="45" applyFont="1" applyBorder="1" applyAlignment="1">
      <alignment vertical="center" wrapText="1"/>
    </xf>
    <xf numFmtId="0" fontId="7" fillId="24" borderId="76" xfId="0" applyFont="1" applyFill="1" applyBorder="1"/>
    <xf numFmtId="0" fontId="7" fillId="24" borderId="78" xfId="0" applyFont="1" applyFill="1" applyBorder="1"/>
    <xf numFmtId="0" fontId="7" fillId="24" borderId="60" xfId="0" applyFont="1" applyFill="1" applyBorder="1"/>
    <xf numFmtId="0" fontId="14" fillId="24" borderId="78" xfId="0" applyFont="1" applyFill="1" applyBorder="1" applyAlignment="1">
      <alignment horizontal="center"/>
    </xf>
    <xf numFmtId="0" fontId="14" fillId="24" borderId="83" xfId="0" applyFont="1" applyFill="1" applyBorder="1" applyAlignment="1">
      <alignment horizontal="center"/>
    </xf>
    <xf numFmtId="0" fontId="26" fillId="24" borderId="60" xfId="0" applyFont="1" applyFill="1" applyBorder="1" applyAlignment="1">
      <alignment horizontal="center"/>
    </xf>
    <xf numFmtId="0" fontId="9" fillId="25" borderId="36" xfId="0" applyFont="1" applyFill="1" applyBorder="1" applyAlignment="1">
      <alignment horizontal="center"/>
    </xf>
    <xf numFmtId="0" fontId="9" fillId="25" borderId="83" xfId="0" applyFont="1" applyFill="1" applyBorder="1" applyAlignment="1">
      <alignment horizontal="center" vertical="center"/>
    </xf>
    <xf numFmtId="0" fontId="9" fillId="25" borderId="34" xfId="0" applyFont="1" applyFill="1" applyBorder="1" applyAlignment="1">
      <alignment horizontal="center"/>
    </xf>
    <xf numFmtId="0" fontId="9" fillId="24" borderId="80" xfId="0" applyFont="1" applyFill="1" applyBorder="1" applyAlignment="1">
      <alignment horizontal="center" vertical="center"/>
    </xf>
    <xf numFmtId="0" fontId="9" fillId="24" borderId="80" xfId="0" applyFont="1" applyFill="1" applyBorder="1" applyAlignment="1">
      <alignment horizontal="center" vertical="center"/>
    </xf>
    <xf numFmtId="0" fontId="9" fillId="24" borderId="79" xfId="0" applyFont="1" applyFill="1" applyBorder="1" applyAlignment="1">
      <alignment horizontal="center" vertical="center"/>
    </xf>
    <xf numFmtId="0" fontId="20" fillId="24" borderId="0" xfId="0" applyFont="1" applyFill="1" applyBorder="1" applyAlignment="1">
      <alignment horizontal="left"/>
    </xf>
    <xf numFmtId="0" fontId="20" fillId="24" borderId="0" xfId="0" applyFont="1" applyFill="1" applyAlignment="1">
      <alignment horizontal="left"/>
    </xf>
    <xf numFmtId="0" fontId="4" fillId="0" borderId="12" xfId="56" applyFont="1" applyFill="1" applyBorder="1">
      <alignment vertical="center"/>
    </xf>
    <xf numFmtId="0" fontId="82" fillId="0" borderId="0" xfId="63" applyFont="1"/>
    <xf numFmtId="0" fontId="83" fillId="0" borderId="0" xfId="63" applyFont="1" applyFill="1" applyAlignment="1">
      <alignment vertical="center"/>
    </xf>
    <xf numFmtId="0" fontId="84" fillId="0" borderId="0" xfId="63" applyFont="1"/>
    <xf numFmtId="0" fontId="84" fillId="0" borderId="0" xfId="63" applyFont="1" applyFill="1"/>
    <xf numFmtId="0" fontId="84" fillId="0" borderId="0" xfId="63" applyFont="1" applyBorder="1" applyAlignment="1">
      <alignment vertical="center"/>
    </xf>
    <xf numFmtId="0" fontId="83" fillId="0" borderId="0" xfId="63" applyFont="1" applyAlignment="1">
      <alignment shrinkToFit="1"/>
    </xf>
    <xf numFmtId="0" fontId="84" fillId="0" borderId="0" xfId="63" applyFont="1" applyAlignment="1"/>
    <xf numFmtId="0" fontId="84" fillId="0" borderId="0" xfId="63" applyFont="1" applyBorder="1" applyAlignment="1">
      <alignment horizontal="center"/>
    </xf>
    <xf numFmtId="0" fontId="84" fillId="0" borderId="0" xfId="63" applyFont="1" applyBorder="1" applyAlignment="1">
      <alignment horizontal="right" vertical="center"/>
    </xf>
    <xf numFmtId="0" fontId="84" fillId="0" borderId="0" xfId="63" applyFont="1" applyBorder="1" applyAlignment="1">
      <alignment horizontal="center" vertical="center"/>
    </xf>
    <xf numFmtId="0" fontId="84" fillId="0" borderId="0" xfId="63" applyFont="1" applyAlignment="1">
      <alignment horizontal="right"/>
    </xf>
    <xf numFmtId="0" fontId="84" fillId="0" borderId="0" xfId="63" applyFont="1" applyAlignment="1">
      <alignment vertical="center" shrinkToFit="1"/>
    </xf>
    <xf numFmtId="0" fontId="84" fillId="0" borderId="0" xfId="63" applyFont="1" applyBorder="1" applyAlignment="1">
      <alignment vertical="center" shrinkToFit="1"/>
    </xf>
    <xf numFmtId="0" fontId="84" fillId="0" borderId="0" xfId="63" applyFont="1" applyBorder="1"/>
    <xf numFmtId="0" fontId="84" fillId="0" borderId="0" xfId="63" applyFont="1" applyAlignment="1">
      <alignment vertical="center"/>
    </xf>
    <xf numFmtId="0" fontId="86" fillId="0" borderId="0" xfId="63" applyFont="1" applyAlignment="1">
      <alignment vertical="center"/>
    </xf>
    <xf numFmtId="0" fontId="83" fillId="0" borderId="0" xfId="63" applyFont="1" applyAlignment="1">
      <alignment vertical="center"/>
    </xf>
    <xf numFmtId="0" fontId="83" fillId="0" borderId="0" xfId="63" applyFont="1" applyBorder="1" applyAlignment="1">
      <alignment vertical="center"/>
    </xf>
    <xf numFmtId="0" fontId="84" fillId="0" borderId="0" xfId="63" applyFont="1" applyBorder="1" applyAlignment="1">
      <alignment horizontal="right"/>
    </xf>
    <xf numFmtId="11" fontId="84" fillId="0" borderId="0" xfId="63" applyNumberFormat="1" applyFont="1" applyBorder="1" applyAlignment="1">
      <alignment horizontal="center"/>
    </xf>
    <xf numFmtId="11" fontId="84" fillId="0" borderId="0" xfId="63" applyNumberFormat="1" applyFont="1" applyBorder="1" applyAlignment="1"/>
    <xf numFmtId="0" fontId="84" fillId="0" borderId="62" xfId="63" applyFont="1" applyBorder="1" applyAlignment="1">
      <alignment horizontal="center" vertical="center"/>
    </xf>
    <xf numFmtId="0" fontId="84" fillId="0" borderId="25" xfId="63" applyFont="1" applyBorder="1" applyAlignment="1">
      <alignment horizontal="center" vertical="center"/>
    </xf>
    <xf numFmtId="0" fontId="84" fillId="0" borderId="107" xfId="63" applyFont="1" applyBorder="1" applyAlignment="1">
      <alignment horizontal="center"/>
    </xf>
    <xf numFmtId="0" fontId="84" fillId="0" borderId="62" xfId="63" applyFont="1" applyBorder="1" applyAlignment="1">
      <alignment horizontal="center"/>
    </xf>
    <xf numFmtId="0" fontId="84" fillId="0" borderId="63" xfId="63" applyFont="1" applyBorder="1" applyAlignment="1">
      <alignment horizontal="center"/>
    </xf>
    <xf numFmtId="0" fontId="84" fillId="0" borderId="33" xfId="63" applyFont="1" applyBorder="1" applyAlignment="1">
      <alignment horizontal="center"/>
    </xf>
    <xf numFmtId="0" fontId="84" fillId="0" borderId="61" xfId="63" applyFont="1" applyBorder="1" applyAlignment="1">
      <alignment horizontal="center"/>
    </xf>
    <xf numFmtId="0" fontId="84" fillId="0" borderId="129" xfId="63" applyFont="1" applyBorder="1"/>
    <xf numFmtId="0" fontId="84" fillId="0" borderId="90" xfId="63" applyFont="1" applyBorder="1"/>
    <xf numFmtId="0" fontId="84" fillId="0" borderId="126" xfId="63" applyFont="1" applyBorder="1"/>
    <xf numFmtId="0" fontId="84" fillId="0" borderId="19" xfId="63" applyFont="1" applyBorder="1"/>
    <xf numFmtId="0" fontId="84" fillId="0" borderId="96" xfId="63" applyFont="1" applyBorder="1"/>
    <xf numFmtId="0" fontId="84" fillId="0" borderId="58" xfId="63" applyFont="1" applyBorder="1" applyAlignment="1">
      <alignment horizontal="center" vertical="center"/>
    </xf>
    <xf numFmtId="0" fontId="84" fillId="0" borderId="52" xfId="63" applyFont="1" applyBorder="1" applyAlignment="1">
      <alignment horizontal="center" vertical="center"/>
    </xf>
    <xf numFmtId="0" fontId="84" fillId="0" borderId="157" xfId="63" applyFont="1" applyBorder="1" applyAlignment="1">
      <alignment horizontal="center" vertical="center"/>
    </xf>
    <xf numFmtId="0" fontId="84" fillId="0" borderId="158" xfId="63" applyFont="1" applyBorder="1" applyAlignment="1">
      <alignment horizontal="center" vertical="center"/>
    </xf>
    <xf numFmtId="0" fontId="84" fillId="0" borderId="159" xfId="63" applyFont="1" applyBorder="1" applyAlignment="1">
      <alignment horizontal="center" vertical="center"/>
    </xf>
    <xf numFmtId="0" fontId="84" fillId="0" borderId="108" xfId="63" applyFont="1" applyBorder="1" applyAlignment="1">
      <alignment horizontal="center" vertical="center"/>
    </xf>
    <xf numFmtId="0" fontId="84" fillId="26" borderId="32" xfId="63" applyFont="1" applyFill="1" applyBorder="1" applyAlignment="1">
      <alignment horizontal="center" vertical="center"/>
    </xf>
    <xf numFmtId="0" fontId="84" fillId="27" borderId="163" xfId="63" applyFont="1" applyFill="1" applyBorder="1" applyAlignment="1">
      <alignment horizontal="center" vertical="center"/>
    </xf>
    <xf numFmtId="0" fontId="84" fillId="27" borderId="164" xfId="63" applyFont="1" applyFill="1" applyBorder="1" applyAlignment="1">
      <alignment horizontal="center" vertical="center"/>
    </xf>
    <xf numFmtId="0" fontId="84" fillId="27" borderId="165" xfId="63" applyFont="1" applyFill="1" applyBorder="1" applyAlignment="1">
      <alignment horizontal="center" vertical="center"/>
    </xf>
    <xf numFmtId="0" fontId="84" fillId="26" borderId="0" xfId="63" applyFont="1" applyFill="1" applyBorder="1" applyAlignment="1">
      <alignment horizontal="center" vertical="center"/>
    </xf>
    <xf numFmtId="177" fontId="84" fillId="0" borderId="170" xfId="63" applyNumberFormat="1" applyFont="1" applyBorder="1" applyAlignment="1">
      <alignment horizontal="center" vertical="center"/>
    </xf>
    <xf numFmtId="0" fontId="84" fillId="26" borderId="12" xfId="63" applyFont="1" applyFill="1" applyBorder="1" applyAlignment="1">
      <alignment horizontal="center" vertical="center"/>
    </xf>
    <xf numFmtId="177" fontId="84" fillId="0" borderId="174" xfId="63" applyNumberFormat="1" applyFont="1" applyBorder="1" applyAlignment="1">
      <alignment horizontal="center" vertical="center"/>
    </xf>
    <xf numFmtId="0" fontId="84" fillId="26" borderId="153" xfId="63" applyFont="1" applyFill="1" applyBorder="1" applyAlignment="1">
      <alignment horizontal="center" vertical="center"/>
    </xf>
    <xf numFmtId="0" fontId="82" fillId="0" borderId="0" xfId="63" applyFont="1" applyFill="1"/>
    <xf numFmtId="0" fontId="84" fillId="0" borderId="0" xfId="63" applyFont="1" applyFill="1" applyBorder="1" applyAlignment="1">
      <alignment horizontal="center" vertical="center"/>
    </xf>
    <xf numFmtId="0" fontId="84" fillId="0" borderId="0" xfId="63" applyFont="1" applyFill="1" applyBorder="1" applyAlignment="1">
      <alignment horizontal="center" vertical="center" wrapText="1" shrinkToFit="1"/>
    </xf>
    <xf numFmtId="0" fontId="87" fillId="0" borderId="0" xfId="63" applyFont="1" applyFill="1" applyBorder="1" applyAlignment="1">
      <alignment horizontal="center" vertical="center" wrapText="1"/>
    </xf>
    <xf numFmtId="0" fontId="84" fillId="0" borderId="0" xfId="63" applyFont="1" applyFill="1" applyBorder="1" applyAlignment="1">
      <alignment horizontal="center" vertical="center" wrapText="1"/>
    </xf>
    <xf numFmtId="0" fontId="82" fillId="0" borderId="47" xfId="63" applyFont="1" applyBorder="1"/>
    <xf numFmtId="0" fontId="84" fillId="0" borderId="14" xfId="63" applyFont="1" applyBorder="1" applyAlignment="1">
      <alignment horizontal="center" vertical="center"/>
    </xf>
    <xf numFmtId="177" fontId="84" fillId="0" borderId="11" xfId="63" applyNumberFormat="1" applyFont="1" applyBorder="1" applyAlignment="1">
      <alignment horizontal="center" vertical="center"/>
    </xf>
    <xf numFmtId="177" fontId="84" fillId="0" borderId="25" xfId="63" applyNumberFormat="1" applyFont="1" applyBorder="1" applyAlignment="1">
      <alignment horizontal="center" vertical="center"/>
    </xf>
    <xf numFmtId="0" fontId="82" fillId="0" borderId="34" xfId="63" applyFont="1" applyBorder="1"/>
    <xf numFmtId="0" fontId="84" fillId="0" borderId="10" xfId="63" applyFont="1" applyBorder="1" applyAlignment="1">
      <alignment horizontal="center" vertical="center"/>
    </xf>
    <xf numFmtId="0" fontId="84" fillId="26" borderId="11" xfId="63" applyFont="1" applyFill="1" applyBorder="1" applyAlignment="1">
      <alignment horizontal="center" vertical="center"/>
    </xf>
    <xf numFmtId="0" fontId="84" fillId="26" borderId="25" xfId="63" applyFont="1" applyFill="1" applyBorder="1" applyAlignment="1">
      <alignment horizontal="center" vertical="center"/>
    </xf>
    <xf numFmtId="0" fontId="84" fillId="26" borderId="17" xfId="63" applyFont="1" applyFill="1" applyBorder="1" applyAlignment="1">
      <alignment horizontal="center" vertical="center"/>
    </xf>
    <xf numFmtId="0" fontId="82" fillId="0" borderId="48" xfId="63" applyFont="1" applyBorder="1"/>
    <xf numFmtId="0" fontId="84" fillId="0" borderId="43" xfId="63" applyFont="1" applyBorder="1" applyAlignment="1">
      <alignment horizontal="center" vertical="center"/>
    </xf>
    <xf numFmtId="0" fontId="84" fillId="0" borderId="11" xfId="63" applyFont="1" applyBorder="1" applyAlignment="1">
      <alignment horizontal="center" vertical="center"/>
    </xf>
    <xf numFmtId="0" fontId="84" fillId="0" borderId="17" xfId="63" applyFont="1" applyBorder="1" applyAlignment="1">
      <alignment horizontal="center" vertical="center"/>
    </xf>
    <xf numFmtId="0" fontId="88" fillId="0" borderId="0" xfId="63" applyFont="1"/>
    <xf numFmtId="0" fontId="88" fillId="0" borderId="0" xfId="63" applyFont="1" applyBorder="1" applyAlignment="1">
      <alignment horizontal="right" vertical="center"/>
    </xf>
    <xf numFmtId="0" fontId="9" fillId="0" borderId="0" xfId="63" applyFont="1"/>
    <xf numFmtId="0" fontId="88" fillId="0" borderId="0" xfId="63" applyFont="1" applyAlignment="1">
      <alignment vertical="center"/>
    </xf>
    <xf numFmtId="0" fontId="88" fillId="0" borderId="0" xfId="63" applyFont="1" applyAlignment="1"/>
    <xf numFmtId="0" fontId="89" fillId="0" borderId="0" xfId="63" applyFont="1"/>
    <xf numFmtId="0" fontId="90" fillId="0" borderId="0" xfId="63" applyFont="1"/>
    <xf numFmtId="0" fontId="90" fillId="0" borderId="0" xfId="63" applyFont="1" applyAlignment="1">
      <alignment horizontal="left"/>
    </xf>
    <xf numFmtId="0" fontId="91" fillId="0" borderId="0" xfId="49" applyFont="1" applyAlignment="1">
      <alignment horizontal="left"/>
    </xf>
    <xf numFmtId="0" fontId="89" fillId="0" borderId="0" xfId="63" applyFont="1" applyAlignment="1">
      <alignment horizontal="left"/>
    </xf>
    <xf numFmtId="0" fontId="9" fillId="0" borderId="0" xfId="63" applyFont="1" applyAlignment="1">
      <alignment horizontal="left"/>
    </xf>
    <xf numFmtId="0" fontId="90" fillId="0" borderId="0" xfId="63" applyFont="1" applyAlignment="1"/>
    <xf numFmtId="0" fontId="90" fillId="0" borderId="0" xfId="49" applyFont="1" applyAlignment="1"/>
    <xf numFmtId="0" fontId="89" fillId="0" borderId="0" xfId="63" applyFont="1" applyAlignment="1"/>
    <xf numFmtId="0" fontId="9" fillId="0" borderId="0" xfId="63" applyFont="1" applyAlignment="1"/>
    <xf numFmtId="0" fontId="91" fillId="0" borderId="0" xfId="63" applyFont="1" applyAlignment="1">
      <alignment vertical="top"/>
    </xf>
    <xf numFmtId="0" fontId="92" fillId="0" borderId="0" xfId="63" applyFont="1" applyAlignment="1">
      <alignment vertical="top"/>
    </xf>
    <xf numFmtId="0" fontId="14" fillId="0" borderId="0" xfId="63" applyFont="1" applyAlignment="1">
      <alignment vertical="top"/>
    </xf>
    <xf numFmtId="0" fontId="91" fillId="0" borderId="0" xfId="63" applyFont="1" applyAlignment="1">
      <alignment vertical="center"/>
    </xf>
    <xf numFmtId="0" fontId="90" fillId="0" borderId="0" xfId="63" applyFont="1" applyAlignment="1">
      <alignment vertical="center"/>
    </xf>
    <xf numFmtId="0" fontId="89" fillId="0" borderId="0" xfId="63" applyFont="1" applyAlignment="1">
      <alignment vertical="center"/>
    </xf>
    <xf numFmtId="0" fontId="9" fillId="0" borderId="0" xfId="63" applyFont="1" applyAlignment="1">
      <alignment vertical="center"/>
    </xf>
    <xf numFmtId="0" fontId="9" fillId="0" borderId="0" xfId="63" applyFont="1" applyAlignment="1">
      <alignment vertical="top" wrapText="1"/>
    </xf>
    <xf numFmtId="0" fontId="90" fillId="0" borderId="0" xfId="63" applyFont="1" applyAlignment="1">
      <alignment vertical="top" wrapText="1"/>
    </xf>
    <xf numFmtId="0" fontId="91" fillId="0" borderId="0" xfId="46" applyFont="1" applyFill="1" applyAlignment="1">
      <alignment horizontal="left"/>
    </xf>
    <xf numFmtId="0" fontId="89" fillId="0" borderId="0" xfId="63" applyFont="1" applyAlignment="1">
      <alignment vertical="top" wrapText="1"/>
    </xf>
    <xf numFmtId="0" fontId="10" fillId="0" borderId="0" xfId="63" applyFont="1"/>
    <xf numFmtId="0" fontId="87" fillId="0" borderId="0" xfId="63" applyFont="1"/>
    <xf numFmtId="0" fontId="90" fillId="0" borderId="0" xfId="46" applyFont="1" applyAlignment="1">
      <alignment horizontal="left"/>
    </xf>
    <xf numFmtId="0" fontId="90" fillId="0" borderId="0" xfId="49" applyFont="1" applyAlignment="1">
      <alignment horizontal="left"/>
    </xf>
    <xf numFmtId="0" fontId="93" fillId="0" borderId="0" xfId="49" applyFont="1" applyAlignment="1">
      <alignment horizontal="left"/>
    </xf>
    <xf numFmtId="0" fontId="21" fillId="0" borderId="0" xfId="63" applyFont="1"/>
    <xf numFmtId="0" fontId="94" fillId="0" borderId="0" xfId="49" applyFont="1" applyAlignment="1">
      <alignment vertical="top"/>
    </xf>
    <xf numFmtId="0" fontId="21" fillId="0" borderId="0" xfId="49" applyFont="1" applyAlignment="1">
      <alignment horizontal="left"/>
    </xf>
    <xf numFmtId="0" fontId="95" fillId="0" borderId="0" xfId="63" applyFont="1"/>
    <xf numFmtId="0" fontId="96" fillId="0" borderId="0" xfId="0" applyFont="1" applyAlignment="1"/>
    <xf numFmtId="0" fontId="97" fillId="0" borderId="0" xfId="0" applyFont="1" applyAlignment="1"/>
    <xf numFmtId="0" fontId="97" fillId="0" borderId="0" xfId="0" applyFont="1" applyAlignment="1">
      <alignment horizontal="center"/>
    </xf>
    <xf numFmtId="0" fontId="97" fillId="0" borderId="0" xfId="0" applyFont="1" applyBorder="1" applyAlignment="1"/>
    <xf numFmtId="0" fontId="97" fillId="0" borderId="25" xfId="0" applyFont="1" applyBorder="1" applyAlignment="1">
      <alignment horizontal="center"/>
    </xf>
    <xf numFmtId="20" fontId="97" fillId="26" borderId="25" xfId="0" applyNumberFormat="1" applyFont="1" applyFill="1" applyBorder="1" applyAlignment="1">
      <alignment horizontal="center"/>
    </xf>
    <xf numFmtId="20" fontId="97" fillId="0" borderId="25" xfId="0" applyNumberFormat="1" applyFont="1" applyBorder="1" applyAlignment="1">
      <alignment horizontal="center"/>
    </xf>
    <xf numFmtId="0" fontId="97" fillId="26" borderId="25" xfId="0" applyFont="1" applyFill="1" applyBorder="1" applyAlignment="1">
      <alignment horizontal="center"/>
    </xf>
    <xf numFmtId="0" fontId="97" fillId="0" borderId="0" xfId="0" applyFont="1" applyFill="1" applyAlignment="1">
      <alignment horizontal="center"/>
    </xf>
    <xf numFmtId="0" fontId="84" fillId="27" borderId="32" xfId="63" applyFont="1" applyFill="1" applyBorder="1" applyAlignment="1">
      <alignment horizontal="center" vertical="center"/>
    </xf>
    <xf numFmtId="0" fontId="84" fillId="27" borderId="0" xfId="63" applyFont="1" applyFill="1" applyBorder="1" applyAlignment="1">
      <alignment horizontal="center" vertical="center"/>
    </xf>
    <xf numFmtId="0" fontId="84" fillId="27" borderId="12" xfId="63" applyFont="1" applyFill="1" applyBorder="1" applyAlignment="1">
      <alignment horizontal="center" vertical="center"/>
    </xf>
    <xf numFmtId="0" fontId="84" fillId="27" borderId="153" xfId="63" applyFont="1" applyFill="1" applyBorder="1" applyAlignment="1">
      <alignment horizontal="center" vertical="center"/>
    </xf>
    <xf numFmtId="0" fontId="98" fillId="0" borderId="0" xfId="0" applyFont="1" applyAlignment="1"/>
    <xf numFmtId="0" fontId="15" fillId="24" borderId="0" xfId="0" applyFont="1" applyFill="1" applyAlignment="1">
      <alignment horizontal="left"/>
    </xf>
    <xf numFmtId="0" fontId="9" fillId="25" borderId="79" xfId="0" applyFont="1" applyFill="1" applyBorder="1" applyAlignment="1">
      <alignment horizontal="center" vertical="center"/>
    </xf>
    <xf numFmtId="0" fontId="0" fillId="25" borderId="79" xfId="0" applyFont="1" applyFill="1" applyBorder="1" applyAlignment="1">
      <alignment horizontal="center" vertical="center"/>
    </xf>
    <xf numFmtId="0" fontId="9" fillId="0" borderId="77" xfId="0" applyFont="1" applyFill="1" applyBorder="1" applyAlignment="1">
      <alignment horizontal="center"/>
    </xf>
    <xf numFmtId="0" fontId="0" fillId="0" borderId="78" xfId="0" applyFont="1" applyFill="1" applyBorder="1" applyAlignment="1">
      <alignment horizontal="center" vertical="center"/>
    </xf>
    <xf numFmtId="0" fontId="9" fillId="24" borderId="82" xfId="0" applyFont="1" applyFill="1" applyBorder="1" applyAlignment="1">
      <alignment horizontal="center" vertical="center"/>
    </xf>
    <xf numFmtId="0" fontId="9" fillId="25" borderId="77" xfId="0" applyFont="1" applyFill="1" applyBorder="1" applyAlignment="1">
      <alignment horizontal="center"/>
    </xf>
    <xf numFmtId="0" fontId="0" fillId="25" borderId="78" xfId="0" applyFont="1" applyFill="1" applyBorder="1" applyAlignment="1">
      <alignment horizontal="center" vertical="center"/>
    </xf>
    <xf numFmtId="0" fontId="9" fillId="25" borderId="27" xfId="0" applyFont="1" applyFill="1" applyBorder="1" applyAlignment="1">
      <alignment horizontal="center"/>
    </xf>
    <xf numFmtId="0" fontId="0" fillId="25" borderId="56" xfId="0" applyFont="1" applyFill="1" applyBorder="1" applyAlignment="1">
      <alignment horizontal="center" vertical="center"/>
    </xf>
    <xf numFmtId="0" fontId="0" fillId="25" borderId="83" xfId="0" applyFont="1" applyFill="1" applyBorder="1" applyAlignment="1">
      <alignment horizontal="center" vertical="center"/>
    </xf>
    <xf numFmtId="0" fontId="9" fillId="24" borderId="156" xfId="0" applyFont="1" applyFill="1" applyBorder="1" applyAlignment="1">
      <alignment horizontal="center" vertical="center"/>
    </xf>
    <xf numFmtId="0" fontId="9" fillId="24" borderId="48" xfId="0" applyFont="1" applyFill="1" applyBorder="1" applyAlignment="1">
      <alignment horizontal="center"/>
    </xf>
    <xf numFmtId="0" fontId="9" fillId="24" borderId="156" xfId="0" applyFont="1" applyFill="1" applyBorder="1" applyAlignment="1">
      <alignment horizontal="center"/>
    </xf>
    <xf numFmtId="0" fontId="9" fillId="24" borderId="130" xfId="0" applyFont="1" applyFill="1" applyBorder="1" applyAlignment="1">
      <alignment vertical="center"/>
    </xf>
    <xf numFmtId="0" fontId="9" fillId="24" borderId="128" xfId="0" applyFont="1" applyFill="1" applyBorder="1"/>
    <xf numFmtId="0" fontId="9" fillId="24" borderId="129" xfId="0" applyFont="1" applyFill="1" applyBorder="1"/>
    <xf numFmtId="0" fontId="9" fillId="0" borderId="79" xfId="0" applyFont="1" applyFill="1" applyBorder="1" applyAlignment="1">
      <alignment horizontal="center" vertical="center"/>
    </xf>
    <xf numFmtId="0" fontId="9" fillId="0" borderId="36" xfId="0" applyFont="1" applyFill="1" applyBorder="1" applyAlignment="1">
      <alignment horizontal="center"/>
    </xf>
    <xf numFmtId="0" fontId="14" fillId="0" borderId="79" xfId="0" applyFont="1" applyFill="1" applyBorder="1" applyAlignment="1">
      <alignment horizontal="center" vertical="center"/>
    </xf>
    <xf numFmtId="0" fontId="9" fillId="0" borderId="80" xfId="0" applyFont="1" applyFill="1" applyBorder="1" applyAlignment="1">
      <alignment horizontal="center" vertical="center"/>
    </xf>
    <xf numFmtId="0" fontId="14" fillId="0" borderId="78" xfId="0" applyFont="1" applyFill="1" applyBorder="1" applyAlignment="1">
      <alignment horizontal="center"/>
    </xf>
    <xf numFmtId="0" fontId="9" fillId="0" borderId="35" xfId="0" applyFont="1" applyFill="1" applyBorder="1" applyAlignment="1">
      <alignment horizontal="center"/>
    </xf>
    <xf numFmtId="0" fontId="9" fillId="0" borderId="82" xfId="0" applyFont="1" applyFill="1" applyBorder="1" applyAlignment="1">
      <alignment horizontal="center"/>
    </xf>
    <xf numFmtId="0" fontId="9" fillId="0" borderId="83" xfId="0" applyFont="1" applyFill="1" applyBorder="1" applyAlignment="1">
      <alignment horizontal="center" vertical="center"/>
    </xf>
    <xf numFmtId="0" fontId="14" fillId="0" borderId="80" xfId="0" applyFont="1" applyFill="1" applyBorder="1" applyAlignment="1">
      <alignment horizontal="center"/>
    </xf>
    <xf numFmtId="0" fontId="9" fillId="0" borderId="34" xfId="0" applyFont="1" applyFill="1" applyBorder="1" applyAlignment="1">
      <alignment horizontal="center"/>
    </xf>
    <xf numFmtId="0" fontId="14" fillId="0" borderId="83" xfId="0" applyFont="1" applyFill="1" applyBorder="1" applyAlignment="1">
      <alignment horizontal="center" vertical="center"/>
    </xf>
    <xf numFmtId="0" fontId="1" fillId="0" borderId="0" xfId="64" applyAlignment="1">
      <alignment vertical="center"/>
    </xf>
    <xf numFmtId="0" fontId="1" fillId="0" borderId="0" xfId="64">
      <alignment vertical="center"/>
    </xf>
    <xf numFmtId="0" fontId="75" fillId="0" borderId="0" xfId="64" applyFont="1" applyAlignment="1">
      <alignment vertical="center"/>
    </xf>
    <xf numFmtId="0" fontId="75" fillId="0" borderId="0" xfId="64" applyFont="1" applyAlignment="1">
      <alignment horizontal="center" vertical="center"/>
    </xf>
    <xf numFmtId="0" fontId="76" fillId="0" borderId="0" xfId="64" applyFont="1">
      <alignment vertical="center"/>
    </xf>
    <xf numFmtId="0" fontId="55" fillId="0" borderId="0" xfId="64" applyFont="1" applyAlignment="1">
      <alignment horizontal="left" vertical="center"/>
    </xf>
    <xf numFmtId="0" fontId="1" fillId="0" borderId="0" xfId="64" applyAlignment="1">
      <alignment horizontal="left" vertical="center"/>
    </xf>
    <xf numFmtId="0" fontId="54" fillId="0" borderId="0" xfId="64" applyFont="1" applyAlignment="1">
      <alignment vertical="center"/>
    </xf>
    <xf numFmtId="0" fontId="54" fillId="0" borderId="0" xfId="64" applyFont="1" applyAlignment="1">
      <alignment horizontal="left" vertical="center"/>
    </xf>
    <xf numFmtId="0" fontId="1" fillId="0" borderId="128" xfId="64" applyBorder="1">
      <alignment vertical="center"/>
    </xf>
    <xf numFmtId="0" fontId="1" fillId="0" borderId="0" xfId="64" applyBorder="1">
      <alignment vertical="center"/>
    </xf>
    <xf numFmtId="0" fontId="1" fillId="0" borderId="38" xfId="64" applyBorder="1">
      <alignment vertical="center"/>
    </xf>
    <xf numFmtId="0" fontId="1" fillId="0" borderId="130" xfId="64" applyBorder="1" applyAlignment="1">
      <alignment vertical="center"/>
    </xf>
    <xf numFmtId="0" fontId="1" fillId="0" borderId="128" xfId="64" applyBorder="1" applyAlignment="1">
      <alignment vertical="center"/>
    </xf>
    <xf numFmtId="0" fontId="1" fillId="0" borderId="129" xfId="64" applyBorder="1" applyAlignment="1">
      <alignment vertical="center"/>
    </xf>
    <xf numFmtId="0" fontId="1" fillId="0" borderId="39" xfId="64" applyBorder="1" applyAlignment="1">
      <alignment vertical="center"/>
    </xf>
    <xf numFmtId="0" fontId="1" fillId="0" borderId="0" xfId="64" applyBorder="1" applyAlignment="1">
      <alignment vertical="center"/>
    </xf>
    <xf numFmtId="0" fontId="1" fillId="0" borderId="38" xfId="64" applyBorder="1" applyAlignment="1">
      <alignment vertical="center"/>
    </xf>
    <xf numFmtId="0" fontId="1" fillId="0" borderId="16" xfId="64" applyBorder="1" applyAlignment="1">
      <alignment vertical="center"/>
    </xf>
    <xf numFmtId="0" fontId="1" fillId="0" borderId="12" xfId="64" applyBorder="1" applyAlignment="1">
      <alignment vertical="center"/>
    </xf>
    <xf numFmtId="0" fontId="1" fillId="0" borderId="18" xfId="64" applyBorder="1" applyAlignment="1">
      <alignment vertical="center"/>
    </xf>
    <xf numFmtId="0" fontId="77" fillId="0" borderId="0" xfId="64" applyFont="1" applyAlignment="1">
      <alignment horizontal="left" vertical="center"/>
    </xf>
    <xf numFmtId="0" fontId="81" fillId="0" borderId="142" xfId="64" applyFont="1" applyBorder="1" applyAlignment="1">
      <alignment horizontal="left" vertical="center" wrapText="1"/>
    </xf>
    <xf numFmtId="0" fontId="81" fillId="0" borderId="38" xfId="64" applyFont="1" applyBorder="1" applyAlignment="1">
      <alignment horizontal="left" vertical="center" wrapText="1"/>
    </xf>
    <xf numFmtId="0" fontId="81" fillId="0" borderId="113" xfId="64" applyFont="1" applyBorder="1" applyAlignment="1">
      <alignment horizontal="left" vertical="center" wrapText="1"/>
    </xf>
    <xf numFmtId="0" fontId="9" fillId="25" borderId="35" xfId="0" applyFont="1" applyFill="1" applyBorder="1" applyAlignment="1">
      <alignment horizontal="center"/>
    </xf>
    <xf numFmtId="0" fontId="9" fillId="24" borderId="80" xfId="0" applyFont="1" applyFill="1" applyBorder="1" applyAlignment="1">
      <alignment horizontal="center" vertical="center"/>
    </xf>
    <xf numFmtId="0" fontId="9" fillId="24" borderId="79" xfId="0" applyFont="1" applyFill="1" applyBorder="1" applyAlignment="1">
      <alignment horizontal="center" vertical="center"/>
    </xf>
    <xf numFmtId="0" fontId="8" fillId="24" borderId="34" xfId="0" applyFont="1" applyFill="1" applyBorder="1" applyAlignment="1">
      <alignment horizontal="left" vertical="center" shrinkToFit="1"/>
    </xf>
    <xf numFmtId="0" fontId="8" fillId="24" borderId="20" xfId="0" applyFont="1" applyFill="1" applyBorder="1" applyAlignment="1">
      <alignment horizontal="left" vertical="center" shrinkToFit="1"/>
    </xf>
    <xf numFmtId="0" fontId="9" fillId="24" borderId="29" xfId="0" applyFont="1" applyFill="1" applyBorder="1" applyAlignment="1">
      <alignment horizontal="center" vertical="center"/>
    </xf>
    <xf numFmtId="0" fontId="9" fillId="24" borderId="42" xfId="0" applyFont="1" applyFill="1" applyBorder="1" applyAlignment="1">
      <alignment horizontal="center" vertical="center"/>
    </xf>
    <xf numFmtId="0" fontId="9" fillId="24" borderId="30" xfId="0" applyFont="1" applyFill="1" applyBorder="1" applyAlignment="1">
      <alignment horizontal="center" vertical="center"/>
    </xf>
    <xf numFmtId="0" fontId="9" fillId="24" borderId="31" xfId="0" applyFont="1" applyFill="1" applyBorder="1" applyAlignment="1">
      <alignment horizontal="center" vertical="center"/>
    </xf>
    <xf numFmtId="0" fontId="8" fillId="24" borderId="77" xfId="0" applyFont="1" applyFill="1" applyBorder="1" applyAlignment="1">
      <alignment horizontal="left" vertical="center" shrinkToFit="1"/>
    </xf>
    <xf numFmtId="0" fontId="8" fillId="24" borderId="84" xfId="0" applyFont="1" applyFill="1" applyBorder="1" applyAlignment="1">
      <alignment horizontal="left" vertical="center" shrinkToFit="1"/>
    </xf>
    <xf numFmtId="0" fontId="8" fillId="24" borderId="88" xfId="0" applyFont="1" applyFill="1" applyBorder="1" applyAlignment="1">
      <alignment vertical="center" shrinkToFit="1"/>
    </xf>
    <xf numFmtId="0" fontId="8" fillId="24" borderId="89" xfId="0" applyFont="1" applyFill="1" applyBorder="1" applyAlignment="1">
      <alignment vertical="center" shrinkToFit="1"/>
    </xf>
    <xf numFmtId="0" fontId="8" fillId="24" borderId="77" xfId="0" applyFont="1" applyFill="1" applyBorder="1" applyAlignment="1">
      <alignment vertical="center" shrinkToFit="1"/>
    </xf>
    <xf numFmtId="0" fontId="8" fillId="24" borderId="84" xfId="0" applyFont="1" applyFill="1" applyBorder="1" applyAlignment="1">
      <alignment vertical="center" shrinkToFit="1"/>
    </xf>
    <xf numFmtId="0" fontId="8" fillId="24" borderId="81" xfId="0" applyFont="1" applyFill="1" applyBorder="1" applyAlignment="1">
      <alignment horizontal="left" vertical="center" shrinkToFit="1"/>
    </xf>
    <xf numFmtId="0" fontId="8" fillId="24" borderId="85" xfId="0" applyFont="1" applyFill="1" applyBorder="1" applyAlignment="1">
      <alignment horizontal="left" vertical="center" shrinkToFit="1"/>
    </xf>
    <xf numFmtId="0" fontId="8" fillId="24" borderId="34" xfId="0" applyFont="1" applyFill="1" applyBorder="1" applyAlignment="1">
      <alignment vertical="center" shrinkToFit="1"/>
    </xf>
    <xf numFmtId="0" fontId="8" fillId="24" borderId="20" xfId="0" applyFont="1" applyFill="1" applyBorder="1" applyAlignment="1">
      <alignment vertical="center" shrinkToFit="1"/>
    </xf>
    <xf numFmtId="0" fontId="9" fillId="24" borderId="25" xfId="0" applyFont="1" applyFill="1" applyBorder="1" applyAlignment="1">
      <alignment horizontal="center" vertical="center"/>
    </xf>
    <xf numFmtId="0" fontId="14" fillId="24" borderId="17" xfId="0" applyFont="1" applyFill="1" applyBorder="1" applyAlignment="1">
      <alignment horizontal="center" vertical="center"/>
    </xf>
    <xf numFmtId="0" fontId="14" fillId="24" borderId="10" xfId="0" applyFont="1" applyFill="1" applyBorder="1" applyAlignment="1">
      <alignment horizontal="center" vertical="center"/>
    </xf>
    <xf numFmtId="0" fontId="14" fillId="24" borderId="11" xfId="0" applyFont="1" applyFill="1" applyBorder="1" applyAlignment="1">
      <alignment horizontal="center" vertical="center"/>
    </xf>
    <xf numFmtId="0" fontId="8" fillId="0" borderId="86"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87" xfId="0" applyFont="1" applyFill="1" applyBorder="1" applyAlignment="1">
      <alignment horizontal="left" vertical="center" wrapTex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24" borderId="19" xfId="0" applyFont="1" applyFill="1" applyBorder="1" applyAlignment="1">
      <alignment horizontal="center" vertical="center" shrinkToFit="1"/>
    </xf>
    <xf numFmtId="0" fontId="0" fillId="24" borderId="13" xfId="0" applyFont="1" applyFill="1" applyBorder="1" applyAlignment="1">
      <alignment horizontal="center" vertical="center" shrinkToFit="1"/>
    </xf>
    <xf numFmtId="0" fontId="0" fillId="24" borderId="26" xfId="0" applyFont="1" applyFill="1" applyBorder="1" applyAlignment="1">
      <alignment horizontal="center" vertical="center" shrinkToFit="1"/>
    </xf>
    <xf numFmtId="0" fontId="0" fillId="24" borderId="16" xfId="0" applyFont="1" applyFill="1" applyBorder="1" applyAlignment="1">
      <alignment horizontal="center" vertical="center" shrinkToFit="1"/>
    </xf>
    <xf numFmtId="0" fontId="0" fillId="24" borderId="12" xfId="0" applyFont="1" applyFill="1" applyBorder="1" applyAlignment="1">
      <alignment horizontal="center" vertical="center" shrinkToFit="1"/>
    </xf>
    <xf numFmtId="0" fontId="0" fillId="24" borderId="18" xfId="0" applyFont="1" applyFill="1" applyBorder="1" applyAlignment="1">
      <alignment horizontal="center" vertical="center" shrinkToFit="1"/>
    </xf>
    <xf numFmtId="0" fontId="20" fillId="24" borderId="32" xfId="0" applyFont="1" applyFill="1" applyBorder="1" applyAlignment="1">
      <alignment horizontal="left"/>
    </xf>
    <xf numFmtId="0" fontId="0" fillId="24" borderId="29" xfId="0" applyFont="1" applyFill="1" applyBorder="1" applyAlignment="1">
      <alignment horizontal="center" vertical="center" shrinkToFit="1"/>
    </xf>
    <xf numFmtId="0" fontId="9" fillId="24" borderId="42" xfId="0" applyFont="1" applyFill="1" applyBorder="1" applyAlignment="1"/>
    <xf numFmtId="0" fontId="9" fillId="24" borderId="30" xfId="0" applyFont="1" applyFill="1" applyBorder="1" applyAlignment="1"/>
    <xf numFmtId="0" fontId="9" fillId="24" borderId="31" xfId="0" applyFont="1" applyFill="1" applyBorder="1" applyAlignment="1"/>
    <xf numFmtId="0" fontId="8" fillId="24" borderId="30" xfId="0" applyFont="1" applyFill="1" applyBorder="1" applyAlignment="1">
      <alignment horizontal="left" vertical="center" shrinkToFit="1"/>
    </xf>
    <xf numFmtId="0" fontId="8" fillId="24" borderId="31" xfId="0" applyFont="1" applyFill="1" applyBorder="1" applyAlignment="1">
      <alignment horizontal="left" vertical="center" shrinkToFit="1"/>
    </xf>
    <xf numFmtId="0" fontId="8" fillId="24" borderId="29" xfId="0" applyFont="1" applyFill="1" applyBorder="1" applyAlignment="1">
      <alignment vertical="center" wrapText="1"/>
    </xf>
    <xf numFmtId="0" fontId="8" fillId="24" borderId="32" xfId="0" applyFont="1" applyFill="1" applyBorder="1" applyAlignment="1">
      <alignment wrapText="1"/>
    </xf>
    <xf numFmtId="0" fontId="8" fillId="24" borderId="30" xfId="0" applyFont="1" applyFill="1" applyBorder="1" applyAlignment="1">
      <alignment wrapText="1"/>
    </xf>
    <xf numFmtId="0" fontId="8" fillId="24" borderId="40" xfId="0" applyFont="1" applyFill="1" applyBorder="1" applyAlignment="1">
      <alignment wrapText="1"/>
    </xf>
    <xf numFmtId="0" fontId="18" fillId="24" borderId="0" xfId="0" applyFont="1" applyFill="1" applyAlignment="1"/>
    <xf numFmtId="0" fontId="8" fillId="24" borderId="0" xfId="0" applyFont="1" applyFill="1" applyBorder="1" applyAlignment="1"/>
    <xf numFmtId="0" fontId="8" fillId="24" borderId="17" xfId="0" applyFont="1" applyFill="1" applyBorder="1" applyAlignment="1">
      <alignment horizontal="center" vertical="center" shrinkToFit="1"/>
    </xf>
    <xf numFmtId="0" fontId="8" fillId="24" borderId="11" xfId="0" applyFont="1" applyFill="1" applyBorder="1" applyAlignment="1">
      <alignment horizontal="center" vertical="center" shrinkToFit="1"/>
    </xf>
    <xf numFmtId="0" fontId="8" fillId="24" borderId="36" xfId="0" applyFont="1" applyFill="1" applyBorder="1" applyAlignment="1">
      <alignment vertical="center" shrinkToFit="1"/>
    </xf>
    <xf numFmtId="0" fontId="8" fillId="24" borderId="22" xfId="0" applyFont="1" applyFill="1" applyBorder="1" applyAlignment="1">
      <alignment vertical="center" shrinkToFit="1"/>
    </xf>
    <xf numFmtId="0" fontId="9" fillId="24" borderId="17" xfId="0" applyFont="1" applyFill="1" applyBorder="1" applyAlignment="1">
      <alignment horizontal="left" vertical="center"/>
    </xf>
    <xf numFmtId="0" fontId="9" fillId="24" borderId="10" xfId="0" applyFont="1" applyFill="1" applyBorder="1" applyAlignment="1">
      <alignment horizontal="left" vertical="center"/>
    </xf>
    <xf numFmtId="0" fontId="9" fillId="24" borderId="11" xfId="0" applyFont="1" applyFill="1" applyBorder="1" applyAlignment="1">
      <alignment horizontal="left" vertical="center"/>
    </xf>
    <xf numFmtId="0" fontId="8" fillId="24" borderId="53" xfId="0" applyFont="1" applyFill="1" applyBorder="1" applyAlignment="1">
      <alignment horizontal="center" vertical="center" wrapText="1"/>
    </xf>
    <xf numFmtId="0" fontId="8" fillId="24" borderId="56" xfId="0" applyFont="1" applyFill="1" applyBorder="1" applyAlignment="1">
      <alignment vertical="center" wrapText="1"/>
    </xf>
    <xf numFmtId="0" fontId="0" fillId="24" borderId="53" xfId="0" applyFont="1" applyFill="1" applyBorder="1" applyAlignment="1">
      <alignment horizontal="center" vertical="center" textRotation="255" shrinkToFit="1"/>
    </xf>
    <xf numFmtId="0" fontId="9" fillId="24" borderId="56" xfId="0" applyFont="1" applyFill="1" applyBorder="1" applyAlignment="1">
      <alignment horizontal="center" vertical="center" textRotation="255" shrinkToFit="1"/>
    </xf>
    <xf numFmtId="0" fontId="9" fillId="24" borderId="60" xfId="0" applyFont="1" applyFill="1" applyBorder="1" applyAlignment="1">
      <alignment horizontal="center" vertical="center" textRotation="255" shrinkToFit="1"/>
    </xf>
    <xf numFmtId="0" fontId="8" fillId="24" borderId="47" xfId="0" applyFont="1" applyFill="1" applyBorder="1" applyAlignment="1">
      <alignment horizontal="left" vertical="center" shrinkToFit="1"/>
    </xf>
    <xf numFmtId="0" fontId="8" fillId="24" borderId="15" xfId="0" applyFont="1" applyFill="1" applyBorder="1" applyAlignment="1">
      <alignment horizontal="left" vertical="center" shrinkToFit="1"/>
    </xf>
    <xf numFmtId="0" fontId="8" fillId="25" borderId="36" xfId="0" applyFont="1" applyFill="1" applyBorder="1" applyAlignment="1">
      <alignment vertical="center" shrinkToFit="1"/>
    </xf>
    <xf numFmtId="0" fontId="8" fillId="25" borderId="22" xfId="0" applyFont="1" applyFill="1" applyBorder="1" applyAlignment="1">
      <alignment vertical="center" shrinkToFit="1"/>
    </xf>
    <xf numFmtId="0" fontId="8" fillId="0" borderId="77" xfId="0" applyFont="1" applyFill="1" applyBorder="1" applyAlignment="1">
      <alignment horizontal="left" vertical="center" shrinkToFit="1"/>
    </xf>
    <xf numFmtId="0" fontId="8" fillId="0" borderId="84" xfId="0" applyFont="1" applyFill="1" applyBorder="1" applyAlignment="1">
      <alignment horizontal="left" vertical="center" shrinkToFit="1"/>
    </xf>
    <xf numFmtId="0" fontId="9" fillId="25" borderId="80" xfId="0" applyFont="1" applyFill="1" applyBorder="1" applyAlignment="1">
      <alignment horizontal="center" vertical="center"/>
    </xf>
    <xf numFmtId="0" fontId="9" fillId="25" borderId="79" xfId="0" applyFont="1" applyFill="1" applyBorder="1" applyAlignment="1">
      <alignment horizontal="center" vertical="center"/>
    </xf>
    <xf numFmtId="0" fontId="8" fillId="25" borderId="77" xfId="0" applyFont="1" applyFill="1" applyBorder="1" applyAlignment="1">
      <alignment vertical="center" shrinkToFit="1"/>
    </xf>
    <xf numFmtId="0" fontId="8" fillId="25" borderId="84" xfId="0" applyFont="1" applyFill="1" applyBorder="1" applyAlignment="1">
      <alignment vertical="center" shrinkToFit="1"/>
    </xf>
    <xf numFmtId="0" fontId="8" fillId="25" borderId="81" xfId="0" applyFont="1" applyFill="1" applyBorder="1" applyAlignment="1">
      <alignment horizontal="left" vertical="center" shrinkToFit="1"/>
    </xf>
    <xf numFmtId="0" fontId="8" fillId="25" borderId="85" xfId="0" applyFont="1" applyFill="1" applyBorder="1" applyAlignment="1">
      <alignment horizontal="left" vertical="center" shrinkToFit="1"/>
    </xf>
    <xf numFmtId="0" fontId="0" fillId="24" borderId="130" xfId="0" applyFont="1" applyFill="1" applyBorder="1" applyAlignment="1">
      <alignment horizontal="center" vertical="center" shrinkToFit="1"/>
    </xf>
    <xf numFmtId="0" fontId="0" fillId="24" borderId="128" xfId="0" applyFont="1" applyFill="1" applyBorder="1" applyAlignment="1">
      <alignment horizontal="center" vertical="center" shrinkToFit="1"/>
    </xf>
    <xf numFmtId="0" fontId="0" fillId="24" borderId="129" xfId="0" applyFont="1" applyFill="1" applyBorder="1" applyAlignment="1">
      <alignment horizontal="center" vertical="center" shrinkToFit="1"/>
    </xf>
    <xf numFmtId="0" fontId="8" fillId="25" borderId="34" xfId="0" applyFont="1" applyFill="1" applyBorder="1" applyAlignment="1">
      <alignment vertical="center" shrinkToFit="1"/>
    </xf>
    <xf numFmtId="0" fontId="8" fillId="25" borderId="20" xfId="0" applyFont="1" applyFill="1" applyBorder="1" applyAlignment="1">
      <alignment vertical="center" shrinkToFit="1"/>
    </xf>
    <xf numFmtId="0" fontId="8" fillId="25" borderId="34" xfId="0" applyFont="1" applyFill="1" applyBorder="1" applyAlignment="1">
      <alignment horizontal="left" vertical="center" shrinkToFit="1"/>
    </xf>
    <xf numFmtId="0" fontId="8" fillId="25" borderId="20" xfId="0" applyFont="1" applyFill="1" applyBorder="1" applyAlignment="1">
      <alignment horizontal="left" vertical="center" shrinkToFit="1"/>
    </xf>
    <xf numFmtId="0" fontId="8" fillId="24" borderId="48" xfId="0" applyFont="1" applyFill="1" applyBorder="1" applyAlignment="1">
      <alignment vertical="center" shrinkToFit="1"/>
    </xf>
    <xf numFmtId="0" fontId="8" fillId="24" borderId="45" xfId="0" applyFont="1" applyFill="1" applyBorder="1" applyAlignment="1">
      <alignment vertical="center" shrinkToFit="1"/>
    </xf>
    <xf numFmtId="0" fontId="20" fillId="24" borderId="0" xfId="0" applyFont="1" applyFill="1" applyBorder="1" applyAlignment="1">
      <alignment horizontal="left"/>
    </xf>
    <xf numFmtId="0" fontId="13" fillId="24" borderId="0" xfId="0" applyFont="1" applyFill="1" applyAlignment="1">
      <alignment horizontal="center" vertical="center"/>
    </xf>
    <xf numFmtId="0" fontId="9" fillId="24" borderId="53" xfId="0" applyFont="1" applyFill="1" applyBorder="1" applyAlignment="1">
      <alignment horizontal="center" vertical="center" textRotation="255" shrinkToFit="1"/>
    </xf>
    <xf numFmtId="0" fontId="8" fillId="24" borderId="60" xfId="0" applyFont="1" applyFill="1" applyBorder="1" applyAlignment="1">
      <alignment vertical="center" wrapText="1"/>
    </xf>
    <xf numFmtId="0" fontId="9" fillId="24" borderId="0" xfId="0" applyFont="1" applyFill="1" applyBorder="1" applyAlignment="1">
      <alignment horizontal="center"/>
    </xf>
    <xf numFmtId="0" fontId="9" fillId="24" borderId="28" xfId="0" applyFont="1" applyFill="1" applyBorder="1" applyAlignment="1">
      <alignment horizontal="center"/>
    </xf>
    <xf numFmtId="0" fontId="8" fillId="0" borderId="81" xfId="0" applyFont="1" applyFill="1" applyBorder="1" applyAlignment="1">
      <alignment horizontal="left" vertical="center" shrinkToFit="1"/>
    </xf>
    <xf numFmtId="0" fontId="8" fillId="0" borderId="85" xfId="0" applyFont="1" applyFill="1" applyBorder="1" applyAlignment="1">
      <alignment horizontal="left" vertical="center" shrinkToFit="1"/>
    </xf>
    <xf numFmtId="0" fontId="17" fillId="24" borderId="0" xfId="0" applyFont="1" applyFill="1" applyAlignment="1">
      <alignment horizontal="left"/>
    </xf>
    <xf numFmtId="0" fontId="15" fillId="24" borderId="0" xfId="0" applyFont="1" applyFill="1" applyAlignment="1">
      <alignment horizontal="left"/>
    </xf>
    <xf numFmtId="0" fontId="8" fillId="24" borderId="30" xfId="0" applyFont="1" applyFill="1" applyBorder="1" applyAlignment="1">
      <alignment horizontal="left" vertical="center" wrapText="1" shrinkToFit="1"/>
    </xf>
    <xf numFmtId="0" fontId="8" fillId="24" borderId="31" xfId="0" applyFont="1" applyFill="1" applyBorder="1" applyAlignment="1">
      <alignment horizontal="left" vertical="center" wrapText="1" shrinkToFit="1"/>
    </xf>
    <xf numFmtId="0" fontId="8" fillId="0" borderId="35" xfId="0" applyFont="1" applyFill="1" applyBorder="1" applyAlignment="1">
      <alignment vertical="center" shrinkToFit="1"/>
    </xf>
    <xf numFmtId="0" fontId="8" fillId="0" borderId="21" xfId="0" applyFont="1" applyFill="1" applyBorder="1" applyAlignment="1">
      <alignment vertical="center" shrinkToFit="1"/>
    </xf>
    <xf numFmtId="0" fontId="8" fillId="0" borderId="34" xfId="0" applyFont="1" applyFill="1" applyBorder="1" applyAlignment="1">
      <alignment vertical="center" shrinkToFit="1"/>
    </xf>
    <xf numFmtId="0" fontId="8" fillId="0" borderId="20" xfId="0" applyFont="1" applyFill="1" applyBorder="1" applyAlignment="1">
      <alignment vertical="center" shrinkToFit="1"/>
    </xf>
    <xf numFmtId="0" fontId="8" fillId="0" borderId="34"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8" fillId="0" borderId="36"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9" fillId="0" borderId="80" xfId="0" applyFont="1" applyFill="1" applyBorder="1" applyAlignment="1">
      <alignment horizontal="center" vertical="center"/>
    </xf>
    <xf numFmtId="0" fontId="9" fillId="0" borderId="79" xfId="0" applyFont="1" applyFill="1" applyBorder="1" applyAlignment="1">
      <alignment horizontal="center" vertical="center"/>
    </xf>
    <xf numFmtId="0" fontId="14" fillId="0" borderId="80" xfId="0" applyFont="1" applyFill="1" applyBorder="1" applyAlignment="1">
      <alignment horizontal="center" vertical="center"/>
    </xf>
    <xf numFmtId="0" fontId="14" fillId="0" borderId="79" xfId="0" applyFont="1" applyFill="1" applyBorder="1" applyAlignment="1">
      <alignment horizontal="center" vertical="center"/>
    </xf>
    <xf numFmtId="0" fontId="8" fillId="0" borderId="36" xfId="0" applyFont="1" applyFill="1" applyBorder="1" applyAlignment="1">
      <alignment vertical="center" shrinkToFit="1"/>
    </xf>
    <xf numFmtId="0" fontId="8" fillId="0" borderId="22" xfId="0" applyFont="1" applyFill="1" applyBorder="1" applyAlignment="1">
      <alignment vertical="center" shrinkToFit="1"/>
    </xf>
    <xf numFmtId="0" fontId="8" fillId="24" borderId="34" xfId="0" applyFont="1" applyFill="1" applyBorder="1" applyAlignment="1">
      <alignment horizontal="left" vertical="center" wrapText="1" shrinkToFit="1"/>
    </xf>
    <xf numFmtId="0" fontId="8" fillId="24" borderId="20" xfId="0" applyFont="1" applyFill="1" applyBorder="1" applyAlignment="1">
      <alignment horizontal="left" vertical="center" wrapText="1" shrinkToFit="1"/>
    </xf>
    <xf numFmtId="0" fontId="8" fillId="0" borderId="90" xfId="44" applyFont="1" applyFill="1" applyBorder="1" applyAlignment="1">
      <alignment horizontal="center" vertical="center" textRotation="255"/>
    </xf>
    <xf numFmtId="0" fontId="8" fillId="0" borderId="91" xfId="0" applyFont="1" applyFill="1" applyBorder="1" applyAlignment="1">
      <alignment horizontal="center" vertical="center" textRotation="255"/>
    </xf>
    <xf numFmtId="0" fontId="8" fillId="0" borderId="92" xfId="0" applyFont="1" applyFill="1" applyBorder="1" applyAlignment="1">
      <alignment horizontal="center" vertical="center" textRotation="255"/>
    </xf>
    <xf numFmtId="0" fontId="8" fillId="0" borderId="17" xfId="44" applyFont="1" applyFill="1" applyBorder="1" applyAlignment="1">
      <alignment horizontal="center" vertical="center"/>
    </xf>
    <xf numFmtId="0" fontId="8" fillId="0" borderId="10" xfId="44" applyFont="1" applyFill="1" applyBorder="1" applyAlignment="1">
      <alignment horizontal="center" vertical="center"/>
    </xf>
    <xf numFmtId="0" fontId="8" fillId="0" borderId="11" xfId="44" applyFont="1" applyFill="1" applyBorder="1" applyAlignment="1">
      <alignment horizontal="center" vertical="center"/>
    </xf>
    <xf numFmtId="0" fontId="8" fillId="0" borderId="17" xfId="44" applyFont="1" applyFill="1" applyBorder="1" applyAlignment="1">
      <alignment horizontal="left" vertical="center" shrinkToFit="1"/>
    </xf>
    <xf numFmtId="0" fontId="8" fillId="0" borderId="10" xfId="44" applyFont="1" applyFill="1" applyBorder="1" applyAlignment="1">
      <alignment horizontal="left" vertical="center" shrinkToFit="1"/>
    </xf>
    <xf numFmtId="0" fontId="8" fillId="0" borderId="11" xfId="44" applyFont="1" applyFill="1" applyBorder="1" applyAlignment="1">
      <alignment horizontal="left" vertical="center" shrinkToFit="1"/>
    </xf>
    <xf numFmtId="0" fontId="8" fillId="0" borderId="19" xfId="44" applyFont="1" applyFill="1" applyBorder="1" applyAlignment="1">
      <alignment horizontal="center" vertical="center" wrapText="1"/>
    </xf>
    <xf numFmtId="0" fontId="8" fillId="0" borderId="13" xfId="44" applyFont="1" applyFill="1" applyBorder="1" applyAlignment="1">
      <alignment horizontal="center" vertical="center" wrapText="1"/>
    </xf>
    <xf numFmtId="0" fontId="8" fillId="0" borderId="26" xfId="44" applyFont="1" applyFill="1" applyBorder="1" applyAlignment="1">
      <alignment horizontal="center" vertical="center" wrapText="1"/>
    </xf>
    <xf numFmtId="0" fontId="8" fillId="0" borderId="39" xfId="44" applyFont="1" applyFill="1" applyBorder="1" applyAlignment="1">
      <alignment horizontal="center" vertical="center" wrapText="1"/>
    </xf>
    <xf numFmtId="0" fontId="8" fillId="0" borderId="0" xfId="44" applyFont="1" applyFill="1" applyBorder="1" applyAlignment="1">
      <alignment horizontal="center" vertical="center" wrapText="1"/>
    </xf>
    <xf numFmtId="0" fontId="8" fillId="0" borderId="38" xfId="44" applyFont="1" applyFill="1" applyBorder="1" applyAlignment="1">
      <alignment horizontal="center" vertical="center" wrapText="1"/>
    </xf>
    <xf numFmtId="0" fontId="8" fillId="0" borderId="16" xfId="44" applyFont="1" applyFill="1" applyBorder="1" applyAlignment="1">
      <alignment horizontal="center" vertical="center" wrapText="1"/>
    </xf>
    <xf numFmtId="0" fontId="8" fillId="0" borderId="12" xfId="44" applyFont="1" applyFill="1" applyBorder="1" applyAlignment="1">
      <alignment horizontal="center" vertical="center" wrapText="1"/>
    </xf>
    <xf numFmtId="0" fontId="8" fillId="0" borderId="18" xfId="44" applyFont="1" applyFill="1" applyBorder="1" applyAlignment="1">
      <alignment horizontal="center" vertical="center" wrapText="1"/>
    </xf>
    <xf numFmtId="0" fontId="8" fillId="0" borderId="13" xfId="58" applyFont="1" applyFill="1" applyBorder="1" applyAlignment="1">
      <alignment horizontal="center" vertical="center"/>
    </xf>
    <xf numFmtId="49" fontId="8" fillId="0" borderId="13" xfId="58" applyNumberFormat="1" applyFont="1" applyFill="1" applyBorder="1" applyAlignment="1">
      <alignment horizontal="center" vertical="center"/>
    </xf>
    <xf numFmtId="0" fontId="8" fillId="0" borderId="39" xfId="58" applyFont="1" applyFill="1" applyBorder="1" applyAlignment="1">
      <alignment horizontal="center" vertical="center" shrinkToFit="1"/>
    </xf>
    <xf numFmtId="0" fontId="8" fillId="0" borderId="0" xfId="58" applyFont="1" applyFill="1" applyBorder="1" applyAlignment="1">
      <alignment horizontal="center" vertical="center" shrinkToFit="1"/>
    </xf>
    <xf numFmtId="0" fontId="8" fillId="0" borderId="116" xfId="58" applyFont="1" applyFill="1" applyBorder="1" applyAlignment="1">
      <alignment horizontal="center" vertical="center" shrinkToFit="1"/>
    </xf>
    <xf numFmtId="0" fontId="8" fillId="0" borderId="117" xfId="58" applyFont="1" applyFill="1" applyBorder="1" applyAlignment="1">
      <alignment horizontal="center" vertical="center" shrinkToFit="1"/>
    </xf>
    <xf numFmtId="0" fontId="8" fillId="0" borderId="0" xfId="58" applyFont="1" applyFill="1" applyBorder="1" applyAlignment="1">
      <alignment horizontal="left" vertical="center" shrinkToFit="1"/>
    </xf>
    <xf numFmtId="0" fontId="8" fillId="0" borderId="38" xfId="58" applyFont="1" applyFill="1" applyBorder="1" applyAlignment="1">
      <alignment horizontal="left" vertical="center" shrinkToFit="1"/>
    </xf>
    <xf numFmtId="0" fontId="8" fillId="0" borderId="117" xfId="58" applyFont="1" applyFill="1" applyBorder="1" applyAlignment="1">
      <alignment horizontal="left" vertical="center" shrinkToFit="1"/>
    </xf>
    <xf numFmtId="0" fontId="8" fillId="0" borderId="118" xfId="58" applyFont="1" applyFill="1" applyBorder="1" applyAlignment="1">
      <alignment horizontal="left" vertical="center" shrinkToFit="1"/>
    </xf>
    <xf numFmtId="0" fontId="8" fillId="0" borderId="119" xfId="58" applyFont="1" applyFill="1" applyBorder="1" applyAlignment="1">
      <alignment horizontal="left" vertical="center"/>
    </xf>
    <xf numFmtId="0" fontId="8" fillId="0" borderId="120" xfId="58" applyFont="1" applyFill="1" applyBorder="1" applyAlignment="1">
      <alignment horizontal="left" vertical="center"/>
    </xf>
    <xf numFmtId="0" fontId="23" fillId="0" borderId="17" xfId="44" applyFont="1" applyFill="1" applyBorder="1" applyAlignment="1">
      <alignment horizontal="center" vertical="center"/>
    </xf>
    <xf numFmtId="0" fontId="23" fillId="0" borderId="10" xfId="44" applyFont="1" applyFill="1" applyBorder="1" applyAlignment="1">
      <alignment horizontal="center" vertical="center"/>
    </xf>
    <xf numFmtId="0" fontId="8" fillId="0" borderId="25" xfId="44" applyFont="1" applyFill="1" applyBorder="1" applyAlignment="1">
      <alignment horizontal="center" vertical="center"/>
    </xf>
    <xf numFmtId="0" fontId="23" fillId="0" borderId="25" xfId="44" applyFont="1" applyFill="1" applyBorder="1" applyAlignment="1">
      <alignment horizontal="center" vertical="center"/>
    </xf>
    <xf numFmtId="0" fontId="8" fillId="0" borderId="19" xfId="44" applyFont="1" applyFill="1" applyBorder="1" applyAlignment="1">
      <alignment horizontal="center" vertical="center"/>
    </xf>
    <xf numFmtId="0" fontId="8" fillId="0" borderId="13" xfId="44" applyFont="1" applyFill="1" applyBorder="1" applyAlignment="1">
      <alignment horizontal="center" vertical="center"/>
    </xf>
    <xf numFmtId="0" fontId="8" fillId="0" borderId="26" xfId="44" applyFont="1" applyFill="1" applyBorder="1" applyAlignment="1">
      <alignment horizontal="center" vertical="center"/>
    </xf>
    <xf numFmtId="0" fontId="8" fillId="0" borderId="39" xfId="44" applyFont="1" applyFill="1" applyBorder="1" applyAlignment="1">
      <alignment horizontal="center" vertical="center"/>
    </xf>
    <xf numFmtId="0" fontId="8" fillId="0" borderId="0" xfId="44" applyFont="1" applyFill="1" applyBorder="1" applyAlignment="1">
      <alignment horizontal="center" vertical="center"/>
    </xf>
    <xf numFmtId="0" fontId="8" fillId="0" borderId="38" xfId="44" applyFont="1" applyFill="1" applyBorder="1" applyAlignment="1">
      <alignment horizontal="center" vertical="center"/>
    </xf>
    <xf numFmtId="0" fontId="8" fillId="0" borderId="16" xfId="44" applyFont="1" applyFill="1" applyBorder="1" applyAlignment="1">
      <alignment horizontal="center" vertical="center"/>
    </xf>
    <xf numFmtId="0" fontId="8" fillId="0" borderId="12" xfId="44" applyFont="1" applyFill="1" applyBorder="1" applyAlignment="1">
      <alignment horizontal="center" vertical="center"/>
    </xf>
    <xf numFmtId="0" fontId="8" fillId="0" borderId="18" xfId="44" applyFont="1" applyFill="1" applyBorder="1" applyAlignment="1">
      <alignment horizontal="center" vertical="center"/>
    </xf>
    <xf numFmtId="0" fontId="8" fillId="0" borderId="39" xfId="58" applyFont="1" applyFill="1" applyBorder="1" applyAlignment="1">
      <alignment horizontal="center" vertical="center"/>
    </xf>
    <xf numFmtId="0" fontId="8" fillId="0" borderId="0" xfId="58" applyFont="1" applyFill="1" applyBorder="1" applyAlignment="1">
      <alignment horizontal="center" vertical="center"/>
    </xf>
    <xf numFmtId="0" fontId="8" fillId="0" borderId="16" xfId="58" applyFont="1" applyFill="1" applyBorder="1" applyAlignment="1">
      <alignment horizontal="center" vertical="center"/>
    </xf>
    <xf numFmtId="0" fontId="8" fillId="0" borderId="12" xfId="58" applyFont="1" applyFill="1" applyBorder="1" applyAlignment="1">
      <alignment horizontal="center" vertical="center"/>
    </xf>
    <xf numFmtId="0" fontId="8" fillId="0" borderId="12" xfId="58" applyFont="1" applyFill="1" applyBorder="1" applyAlignment="1">
      <alignment horizontal="left" vertical="center" shrinkToFit="1"/>
    </xf>
    <xf numFmtId="0" fontId="8" fillId="0" borderId="18" xfId="58" applyFont="1" applyFill="1" applyBorder="1" applyAlignment="1">
      <alignment horizontal="left" vertical="center" shrinkToFit="1"/>
    </xf>
    <xf numFmtId="0" fontId="8" fillId="0" borderId="25" xfId="44" applyFont="1" applyFill="1" applyBorder="1" applyAlignment="1">
      <alignment horizontal="center" vertical="center" shrinkToFit="1"/>
    </xf>
    <xf numFmtId="0" fontId="8" fillId="0" borderId="17" xfId="44" applyFont="1" applyFill="1" applyBorder="1" applyAlignment="1">
      <alignment horizontal="center" vertical="center" shrinkToFit="1"/>
    </xf>
    <xf numFmtId="0" fontId="8" fillId="0" borderId="10" xfId="44" applyFont="1" applyFill="1" applyBorder="1" applyAlignment="1">
      <alignment horizontal="center" vertical="center" shrinkToFit="1"/>
    </xf>
    <xf numFmtId="0" fontId="11" fillId="0" borderId="17" xfId="44" applyFont="1" applyFill="1" applyBorder="1" applyAlignment="1">
      <alignment horizontal="center" vertical="center"/>
    </xf>
    <xf numFmtId="0" fontId="11" fillId="0" borderId="10" xfId="44" applyFont="1" applyFill="1" applyBorder="1" applyAlignment="1">
      <alignment horizontal="center" vertical="center"/>
    </xf>
    <xf numFmtId="0" fontId="11" fillId="0" borderId="11" xfId="44" applyFont="1" applyFill="1" applyBorder="1" applyAlignment="1">
      <alignment horizontal="center" vertical="center"/>
    </xf>
    <xf numFmtId="0" fontId="8" fillId="0" borderId="90" xfId="58" applyFont="1" applyFill="1" applyBorder="1" applyAlignment="1">
      <alignment horizontal="center" vertical="center" textRotation="255" wrapText="1"/>
    </xf>
    <xf numFmtId="0" fontId="8" fillId="0" borderId="91" xfId="58" applyFont="1" applyFill="1" applyBorder="1" applyAlignment="1">
      <alignment horizontal="center" vertical="center" textRotation="255" wrapText="1"/>
    </xf>
    <xf numFmtId="0" fontId="8" fillId="0" borderId="17" xfId="58" applyFont="1" applyFill="1" applyBorder="1" applyAlignment="1">
      <alignment horizontal="center" vertical="center"/>
    </xf>
    <xf numFmtId="0" fontId="8" fillId="0" borderId="10" xfId="58" applyFont="1" applyFill="1" applyBorder="1" applyAlignment="1">
      <alignment horizontal="center" vertical="center"/>
    </xf>
    <xf numFmtId="0" fontId="8" fillId="0" borderId="11" xfId="58" applyFont="1" applyFill="1" applyBorder="1" applyAlignment="1">
      <alignment horizontal="center" vertical="center"/>
    </xf>
    <xf numFmtId="0" fontId="8" fillId="0" borderId="17" xfId="58" applyFont="1" applyFill="1" applyBorder="1" applyAlignment="1">
      <alignment horizontal="left" vertical="center"/>
    </xf>
    <xf numFmtId="0" fontId="8" fillId="0" borderId="10" xfId="58" applyFont="1" applyFill="1" applyBorder="1" applyAlignment="1">
      <alignment horizontal="left" vertical="center"/>
    </xf>
    <xf numFmtId="0" fontId="8" fillId="0" borderId="11" xfId="58" applyFont="1" applyFill="1" applyBorder="1" applyAlignment="1">
      <alignment horizontal="left" vertical="center"/>
    </xf>
    <xf numFmtId="0" fontId="8" fillId="0" borderId="25" xfId="44" applyFont="1" applyFill="1" applyBorder="1" applyAlignment="1">
      <alignment horizontal="left" vertical="center"/>
    </xf>
    <xf numFmtId="0" fontId="8" fillId="0" borderId="0" xfId="44" applyFont="1" applyFill="1" applyBorder="1" applyAlignment="1">
      <alignment vertical="center"/>
    </xf>
    <xf numFmtId="0" fontId="11" fillId="0" borderId="19" xfId="44" applyFont="1" applyFill="1" applyBorder="1" applyAlignment="1">
      <alignment horizontal="center" vertical="center" wrapText="1"/>
    </xf>
    <xf numFmtId="0" fontId="11" fillId="0" borderId="13" xfId="44" applyFont="1" applyFill="1" applyBorder="1" applyAlignment="1">
      <alignment horizontal="center" vertical="center" wrapText="1"/>
    </xf>
    <xf numFmtId="0" fontId="11" fillId="0" borderId="26" xfId="44" applyFont="1" applyFill="1" applyBorder="1" applyAlignment="1">
      <alignment horizontal="center" vertical="center" wrapText="1"/>
    </xf>
    <xf numFmtId="0" fontId="11" fillId="0" borderId="39" xfId="44" applyFont="1" applyFill="1" applyBorder="1" applyAlignment="1">
      <alignment horizontal="center" vertical="center" wrapText="1"/>
    </xf>
    <xf numFmtId="0" fontId="11" fillId="0" borderId="0" xfId="44" applyFont="1" applyFill="1" applyBorder="1" applyAlignment="1">
      <alignment horizontal="center" vertical="center" wrapText="1"/>
    </xf>
    <xf numFmtId="0" fontId="11" fillId="0" borderId="38" xfId="44" applyFont="1" applyFill="1" applyBorder="1" applyAlignment="1">
      <alignment horizontal="center" vertical="center" wrapText="1"/>
    </xf>
    <xf numFmtId="0" fontId="11" fillId="0" borderId="16" xfId="44" applyFont="1" applyFill="1" applyBorder="1" applyAlignment="1">
      <alignment horizontal="center" vertical="center" wrapText="1"/>
    </xf>
    <xf numFmtId="0" fontId="11" fillId="0" borderId="12" xfId="44" applyFont="1" applyFill="1" applyBorder="1" applyAlignment="1">
      <alignment horizontal="center" vertical="center" wrapText="1"/>
    </xf>
    <xf numFmtId="0" fontId="11" fillId="0" borderId="18" xfId="44" applyFont="1" applyFill="1" applyBorder="1" applyAlignment="1">
      <alignment horizontal="center" vertical="center" wrapText="1"/>
    </xf>
    <xf numFmtId="0" fontId="11" fillId="0" borderId="19" xfId="44" applyFont="1" applyFill="1" applyBorder="1" applyAlignment="1">
      <alignment horizontal="left" vertical="center" wrapText="1"/>
    </xf>
    <xf numFmtId="0" fontId="11" fillId="0" borderId="13" xfId="44" applyFont="1" applyFill="1" applyBorder="1" applyAlignment="1">
      <alignment horizontal="left" vertical="center" wrapText="1"/>
    </xf>
    <xf numFmtId="0" fontId="11" fillId="0" borderId="26" xfId="44" applyFont="1" applyFill="1" applyBorder="1" applyAlignment="1">
      <alignment horizontal="left" vertical="center" wrapText="1"/>
    </xf>
    <xf numFmtId="0" fontId="11" fillId="0" borderId="39" xfId="44" applyFont="1" applyFill="1" applyBorder="1" applyAlignment="1">
      <alignment horizontal="left" vertical="center" wrapText="1"/>
    </xf>
    <xf numFmtId="0" fontId="11" fillId="0" borderId="0" xfId="44" applyFont="1" applyFill="1" applyBorder="1" applyAlignment="1">
      <alignment horizontal="left" vertical="center" wrapText="1"/>
    </xf>
    <xf numFmtId="0" fontId="11" fillId="0" borderId="38" xfId="44" applyFont="1" applyFill="1" applyBorder="1" applyAlignment="1">
      <alignment horizontal="left" vertical="center" wrapText="1"/>
    </xf>
    <xf numFmtId="0" fontId="11" fillId="0" borderId="16" xfId="44" applyFont="1" applyFill="1" applyBorder="1" applyAlignment="1">
      <alignment horizontal="left" vertical="center" wrapText="1"/>
    </xf>
    <xf numFmtId="0" fontId="11" fillId="0" borderId="12" xfId="44" applyFont="1" applyFill="1" applyBorder="1" applyAlignment="1">
      <alignment horizontal="left" vertical="center" wrapText="1"/>
    </xf>
    <xf numFmtId="0" fontId="11" fillId="0" borderId="18" xfId="44" applyFont="1" applyFill="1" applyBorder="1" applyAlignment="1">
      <alignment horizontal="left" vertical="center" wrapText="1"/>
    </xf>
    <xf numFmtId="0" fontId="8" fillId="0" borderId="25" xfId="58" applyFont="1" applyFill="1" applyBorder="1" applyAlignment="1">
      <alignment horizontal="center" vertical="center"/>
    </xf>
    <xf numFmtId="0" fontId="10" fillId="0" borderId="25" xfId="44" applyFont="1" applyFill="1" applyBorder="1" applyAlignment="1">
      <alignment horizontal="center" vertical="center" textRotation="255" wrapText="1"/>
    </xf>
    <xf numFmtId="0" fontId="8" fillId="0" borderId="17" xfId="44" applyFont="1" applyFill="1" applyBorder="1" applyAlignment="1">
      <alignment horizontal="left" vertical="center"/>
    </xf>
    <xf numFmtId="0" fontId="8" fillId="0" borderId="10" xfId="44" applyFont="1" applyFill="1" applyBorder="1" applyAlignment="1">
      <alignment horizontal="left" vertical="center"/>
    </xf>
    <xf numFmtId="0" fontId="8" fillId="0" borderId="11" xfId="44" applyFont="1" applyFill="1" applyBorder="1" applyAlignment="1">
      <alignment horizontal="left" vertical="center"/>
    </xf>
    <xf numFmtId="0" fontId="12" fillId="0" borderId="25" xfId="44" applyFont="1" applyFill="1" applyBorder="1" applyAlignment="1">
      <alignment horizontal="center" vertical="center" textRotation="255" wrapText="1"/>
    </xf>
    <xf numFmtId="0" fontId="8" fillId="0" borderId="0" xfId="44" applyFont="1" applyFill="1" applyAlignment="1">
      <alignment horizontal="left" vertical="top" wrapText="1"/>
    </xf>
    <xf numFmtId="0" fontId="8" fillId="0" borderId="2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6" xfId="44" applyFont="1" applyFill="1" applyBorder="1" applyAlignment="1">
      <alignment horizontal="left" vertical="center"/>
    </xf>
    <xf numFmtId="0" fontId="8" fillId="0" borderId="12" xfId="44" applyFont="1" applyFill="1" applyBorder="1" applyAlignment="1">
      <alignment horizontal="left" vertical="center"/>
    </xf>
    <xf numFmtId="0" fontId="8" fillId="0" borderId="18" xfId="44" applyFont="1" applyFill="1" applyBorder="1" applyAlignment="1">
      <alignment horizontal="left" vertical="center"/>
    </xf>
    <xf numFmtId="0" fontId="8" fillId="0" borderId="16" xfId="44" applyFont="1" applyFill="1" applyBorder="1" applyAlignment="1">
      <alignment vertical="center" shrinkToFit="1"/>
    </xf>
    <xf numFmtId="0" fontId="9" fillId="0" borderId="12" xfId="0" applyFont="1" applyBorder="1" applyAlignment="1">
      <alignment vertical="center" shrinkToFit="1"/>
    </xf>
    <xf numFmtId="0" fontId="9" fillId="0" borderId="18" xfId="0" applyFont="1" applyBorder="1" applyAlignment="1">
      <alignment vertical="center" shrinkToFit="1"/>
    </xf>
    <xf numFmtId="0" fontId="8" fillId="0" borderId="13" xfId="44" applyFont="1" applyFill="1" applyBorder="1" applyAlignment="1">
      <alignment horizontal="center" vertical="center" shrinkToFit="1"/>
    </xf>
    <xf numFmtId="0" fontId="8" fillId="0" borderId="26" xfId="44" applyFont="1" applyFill="1" applyBorder="1" applyAlignment="1">
      <alignment horizontal="center" vertical="center" shrinkToFit="1"/>
    </xf>
    <xf numFmtId="0" fontId="8" fillId="0" borderId="12" xfId="44" applyFont="1" applyFill="1" applyBorder="1" applyAlignment="1">
      <alignment horizontal="center" vertical="center" shrinkToFit="1"/>
    </xf>
    <xf numFmtId="0" fontId="8" fillId="0" borderId="18" xfId="44" applyFont="1" applyFill="1" applyBorder="1" applyAlignment="1">
      <alignment horizontal="center" vertical="center" shrinkToFit="1"/>
    </xf>
    <xf numFmtId="0" fontId="11" fillId="0" borderId="25" xfId="44" applyFont="1" applyFill="1" applyBorder="1" applyAlignment="1">
      <alignment horizontal="center" vertical="center" wrapText="1"/>
    </xf>
    <xf numFmtId="0" fontId="20" fillId="0" borderId="0" xfId="0" applyFont="1" applyAlignment="1">
      <alignment horizontal="left" vertical="center"/>
    </xf>
    <xf numFmtId="0" fontId="10" fillId="0" borderId="47" xfId="45" applyFont="1" applyBorder="1" applyAlignment="1">
      <alignment horizontal="left" vertical="center" shrinkToFit="1"/>
    </xf>
    <xf numFmtId="0" fontId="10" fillId="0" borderId="14" xfId="45" applyFont="1" applyBorder="1" applyAlignment="1">
      <alignment horizontal="left" vertical="center" shrinkToFit="1"/>
    </xf>
    <xf numFmtId="0" fontId="10" fillId="0" borderId="107" xfId="45" applyFont="1" applyBorder="1" applyAlignment="1">
      <alignment horizontal="left" vertical="center" shrinkToFit="1"/>
    </xf>
    <xf numFmtId="0" fontId="10" fillId="0" borderId="96" xfId="45" applyFont="1" applyFill="1" applyBorder="1" applyAlignment="1">
      <alignment horizontal="center" vertical="center" textRotation="255" wrapText="1"/>
    </xf>
    <xf numFmtId="0" fontId="10" fillId="0" borderId="94" xfId="45" applyFont="1" applyFill="1" applyBorder="1" applyAlignment="1">
      <alignment horizontal="center" vertical="center" textRotation="255" wrapText="1"/>
    </xf>
    <xf numFmtId="0" fontId="10" fillId="0" borderId="95" xfId="45" applyFont="1" applyFill="1" applyBorder="1" applyAlignment="1">
      <alignment horizontal="center" vertical="center" textRotation="255" wrapText="1"/>
    </xf>
    <xf numFmtId="0" fontId="8" fillId="0" borderId="19" xfId="48" applyFont="1" applyBorder="1" applyAlignment="1">
      <alignment vertical="center"/>
    </xf>
    <xf numFmtId="0" fontId="8" fillId="0" borderId="13" xfId="48" applyFont="1" applyBorder="1" applyAlignment="1">
      <alignment vertical="center"/>
    </xf>
    <xf numFmtId="0" fontId="8" fillId="0" borderId="26" xfId="48" applyFont="1" applyBorder="1" applyAlignment="1">
      <alignment vertical="center"/>
    </xf>
    <xf numFmtId="0" fontId="8" fillId="0" borderId="16" xfId="48" applyFont="1" applyBorder="1" applyAlignment="1">
      <alignment vertical="center"/>
    </xf>
    <xf numFmtId="0" fontId="8" fillId="0" borderId="12" xfId="48" applyFont="1" applyBorder="1" applyAlignment="1">
      <alignment vertical="center"/>
    </xf>
    <xf numFmtId="0" fontId="8" fillId="0" borderId="18" xfId="48" applyFont="1" applyBorder="1" applyAlignment="1">
      <alignment vertical="center"/>
    </xf>
    <xf numFmtId="0" fontId="8" fillId="0" borderId="17" xfId="48" applyBorder="1" applyAlignment="1">
      <alignment horizontal="left" vertical="center" shrinkToFit="1"/>
    </xf>
    <xf numFmtId="0" fontId="8" fillId="0" borderId="10" xfId="48" applyBorder="1" applyAlignment="1">
      <alignment horizontal="left" vertical="center" shrinkToFit="1"/>
    </xf>
    <xf numFmtId="0" fontId="8" fillId="0" borderId="20" xfId="48" applyBorder="1" applyAlignment="1">
      <alignment horizontal="left" vertical="center" shrinkToFit="1"/>
    </xf>
    <xf numFmtId="0" fontId="8" fillId="0" borderId="17" xfId="48" applyFont="1" applyBorder="1" applyAlignment="1">
      <alignment horizontal="left" vertical="center"/>
    </xf>
    <xf numFmtId="0" fontId="8" fillId="0" borderId="10" xfId="48" applyFont="1" applyBorder="1" applyAlignment="1">
      <alignment horizontal="left" vertical="center"/>
    </xf>
    <xf numFmtId="0" fontId="8" fillId="0" borderId="20" xfId="48" applyFont="1" applyBorder="1" applyAlignment="1">
      <alignment horizontal="left" vertical="center"/>
    </xf>
    <xf numFmtId="0" fontId="8" fillId="0" borderId="10" xfId="48" applyBorder="1" applyAlignment="1">
      <alignment vertical="center" shrinkToFit="1"/>
    </xf>
    <xf numFmtId="0" fontId="9" fillId="0" borderId="10" xfId="52" applyBorder="1" applyAlignment="1">
      <alignment vertical="center" shrinkToFit="1"/>
    </xf>
    <xf numFmtId="0" fontId="8" fillId="0" borderId="17" xfId="48" applyBorder="1" applyAlignment="1">
      <alignment horizontal="left" vertical="center"/>
    </xf>
    <xf numFmtId="0" fontId="8" fillId="0" borderId="10" xfId="48" applyBorder="1" applyAlignment="1">
      <alignment horizontal="left" vertical="center"/>
    </xf>
    <xf numFmtId="0" fontId="8" fillId="0" borderId="20" xfId="48" applyBorder="1" applyAlignment="1">
      <alignment horizontal="left" vertical="center"/>
    </xf>
    <xf numFmtId="0" fontId="10" fillId="0" borderId="17" xfId="45" applyFont="1" applyBorder="1" applyAlignment="1">
      <alignment horizontal="center" vertical="center" shrinkToFit="1"/>
    </xf>
    <xf numFmtId="0" fontId="9" fillId="0" borderId="11" xfId="52" applyBorder="1" applyAlignment="1">
      <alignment horizontal="center" vertical="center" shrinkToFit="1"/>
    </xf>
    <xf numFmtId="0" fontId="10" fillId="0" borderId="0" xfId="45" applyFont="1" applyAlignment="1">
      <alignment vertical="center" shrinkToFit="1"/>
    </xf>
    <xf numFmtId="0" fontId="9" fillId="0" borderId="0" xfId="52" applyAlignment="1">
      <alignment vertical="center" shrinkToFit="1"/>
    </xf>
    <xf numFmtId="0" fontId="12" fillId="0" borderId="17" xfId="48" applyFont="1" applyBorder="1" applyAlignment="1">
      <alignment horizontal="center" vertical="center"/>
    </xf>
    <xf numFmtId="0" fontId="12" fillId="0" borderId="11" xfId="45" applyFont="1" applyBorder="1" applyAlignment="1">
      <alignment horizontal="center" vertical="center"/>
    </xf>
    <xf numFmtId="0" fontId="8" fillId="0" borderId="24" xfId="48" applyFont="1" applyBorder="1" applyAlignment="1">
      <alignment horizontal="left" vertical="center"/>
    </xf>
    <xf numFmtId="0" fontId="10" fillId="0" borderId="17" xfId="48" applyFont="1" applyBorder="1" applyAlignment="1">
      <alignment horizontal="center" vertical="center"/>
    </xf>
    <xf numFmtId="0" fontId="10" fillId="0" borderId="10" xfId="48" applyFont="1" applyBorder="1" applyAlignment="1">
      <alignment horizontal="center" vertical="center"/>
    </xf>
    <xf numFmtId="0" fontId="10" fillId="0" borderId="20" xfId="48" applyFont="1" applyBorder="1" applyAlignment="1">
      <alignment horizontal="center" vertical="center"/>
    </xf>
    <xf numFmtId="0" fontId="10" fillId="0" borderId="11" xfId="48" applyFont="1" applyBorder="1" applyAlignment="1">
      <alignment horizontal="center" vertical="center"/>
    </xf>
    <xf numFmtId="0" fontId="10" fillId="0" borderId="25" xfId="52" applyFont="1" applyBorder="1" applyAlignment="1">
      <alignment horizontal="center" vertical="center" textRotation="255"/>
    </xf>
    <xf numFmtId="0" fontId="10" fillId="0" borderId="97" xfId="45" applyFont="1" applyFill="1" applyBorder="1" applyAlignment="1">
      <alignment vertical="center"/>
    </xf>
    <xf numFmtId="0" fontId="9" fillId="0" borderId="98" xfId="45" applyBorder="1" applyAlignment="1">
      <alignment vertical="center"/>
    </xf>
    <xf numFmtId="0" fontId="9" fillId="0" borderId="99" xfId="45" applyBorder="1" applyAlignment="1">
      <alignment vertical="center"/>
    </xf>
    <xf numFmtId="0" fontId="8" fillId="0" borderId="13" xfId="48" applyBorder="1" applyAlignment="1">
      <alignment vertical="center"/>
    </xf>
    <xf numFmtId="0" fontId="8" fillId="0" borderId="26" xfId="48" applyBorder="1" applyAlignment="1">
      <alignment vertical="center"/>
    </xf>
    <xf numFmtId="0" fontId="8" fillId="0" borderId="0" xfId="48" applyBorder="1" applyAlignment="1">
      <alignment vertical="center"/>
    </xf>
    <xf numFmtId="0" fontId="8" fillId="0" borderId="38" xfId="48" applyBorder="1" applyAlignment="1">
      <alignment vertical="center"/>
    </xf>
    <xf numFmtId="0" fontId="8" fillId="0" borderId="12" xfId="48" applyBorder="1" applyAlignment="1">
      <alignment vertical="center"/>
    </xf>
    <xf numFmtId="0" fontId="8" fillId="0" borderId="18" xfId="48" applyBorder="1" applyAlignment="1">
      <alignment vertical="center"/>
    </xf>
    <xf numFmtId="0" fontId="8" fillId="0" borderId="17" xfId="48" applyFont="1" applyBorder="1" applyAlignment="1">
      <alignment horizontal="center" vertical="center"/>
    </xf>
    <xf numFmtId="0" fontId="8" fillId="0" borderId="11" xfId="45" applyFont="1" applyBorder="1" applyAlignment="1">
      <alignment horizontal="center" vertical="center"/>
    </xf>
    <xf numFmtId="0" fontId="8" fillId="0" borderId="35" xfId="45" applyFont="1" applyFill="1" applyBorder="1" applyAlignment="1">
      <alignment horizontal="left" vertical="center" shrinkToFit="1"/>
    </xf>
    <xf numFmtId="0" fontId="8" fillId="0" borderId="13" xfId="45" applyFont="1" applyFill="1" applyBorder="1" applyAlignment="1">
      <alignment horizontal="left" vertical="center" shrinkToFit="1"/>
    </xf>
    <xf numFmtId="0" fontId="8" fillId="0" borderId="26" xfId="45" applyFont="1" applyFill="1" applyBorder="1" applyAlignment="1">
      <alignment horizontal="left" vertical="center" shrinkToFit="1"/>
    </xf>
    <xf numFmtId="0" fontId="10" fillId="0" borderId="19" xfId="45" applyFont="1" applyBorder="1" applyAlignment="1">
      <alignment horizontal="center" vertical="center"/>
    </xf>
    <xf numFmtId="0" fontId="10" fillId="0" borderId="13" xfId="45" applyFont="1" applyBorder="1" applyAlignment="1">
      <alignment horizontal="center" vertical="center"/>
    </xf>
    <xf numFmtId="0" fontId="10" fillId="0" borderId="21" xfId="45" applyFont="1" applyBorder="1" applyAlignment="1">
      <alignment horizontal="center" vertical="center"/>
    </xf>
    <xf numFmtId="0" fontId="0" fillId="0" borderId="35" xfId="45" applyFont="1" applyFill="1" applyBorder="1" applyAlignment="1">
      <alignment horizontal="center" vertical="center" textRotation="255" wrapText="1"/>
    </xf>
    <xf numFmtId="0" fontId="9" fillId="0" borderId="27" xfId="45" applyFont="1" applyFill="1" applyBorder="1" applyAlignment="1">
      <alignment horizontal="center" vertical="center" textRotation="255" wrapText="1"/>
    </xf>
    <xf numFmtId="0" fontId="9" fillId="0" borderId="36" xfId="45" applyFont="1" applyFill="1" applyBorder="1" applyAlignment="1">
      <alignment horizontal="center" vertical="center" textRotation="255" wrapText="1"/>
    </xf>
    <xf numFmtId="0" fontId="11" fillId="0" borderId="90" xfId="45" applyFont="1" applyBorder="1" applyAlignment="1">
      <alignment horizontal="center" vertical="center" textRotation="255" shrinkToFit="1"/>
    </xf>
    <xf numFmtId="0" fontId="11" fillId="0" borderId="91" xfId="52" applyFont="1" applyBorder="1" applyAlignment="1">
      <alignment horizontal="center" vertical="center" textRotation="255" shrinkToFit="1"/>
    </xf>
    <xf numFmtId="0" fontId="11" fillId="0" borderId="92" xfId="52" applyFont="1" applyBorder="1" applyAlignment="1">
      <alignment horizontal="center" vertical="center" textRotation="255" shrinkToFit="1"/>
    </xf>
    <xf numFmtId="0" fontId="8" fillId="0" borderId="17" xfId="45" applyFont="1" applyBorder="1" applyAlignment="1">
      <alignment horizontal="center" vertical="center"/>
    </xf>
    <xf numFmtId="0" fontId="8" fillId="0" borderId="10" xfId="45" applyFont="1" applyBorder="1" applyAlignment="1">
      <alignment horizontal="center" vertical="center"/>
    </xf>
    <xf numFmtId="0" fontId="10" fillId="0" borderId="17" xfId="45" applyFont="1" applyBorder="1" applyAlignment="1">
      <alignment horizontal="center" vertical="center"/>
    </xf>
    <xf numFmtId="0" fontId="9" fillId="0" borderId="10" xfId="45" applyBorder="1" applyAlignment="1">
      <alignment horizontal="center" vertical="center"/>
    </xf>
    <xf numFmtId="0" fontId="9" fillId="0" borderId="18" xfId="45" applyBorder="1" applyAlignment="1">
      <alignment horizontal="center" vertical="center"/>
    </xf>
    <xf numFmtId="0" fontId="10" fillId="0" borderId="25" xfId="45" applyFont="1" applyBorder="1" applyAlignment="1">
      <alignment horizontal="center" vertical="center" wrapText="1"/>
    </xf>
    <xf numFmtId="0" fontId="10" fillId="0" borderId="55" xfId="45" applyFont="1" applyBorder="1" applyAlignment="1">
      <alignment horizontal="center" vertical="center" wrapText="1"/>
    </xf>
    <xf numFmtId="0" fontId="9" fillId="0" borderId="17" xfId="45" applyBorder="1" applyAlignment="1">
      <alignment horizontal="left" vertical="center"/>
    </xf>
    <xf numFmtId="0" fontId="9" fillId="0" borderId="10" xfId="45" applyBorder="1" applyAlignment="1">
      <alignment horizontal="left" vertical="center"/>
    </xf>
    <xf numFmtId="0" fontId="9" fillId="0" borderId="11" xfId="45" applyBorder="1" applyAlignment="1">
      <alignment horizontal="left" vertical="center"/>
    </xf>
    <xf numFmtId="0" fontId="9" fillId="0" borderId="17" xfId="45" applyFont="1" applyBorder="1" applyAlignment="1">
      <alignment horizontal="right" vertical="center"/>
    </xf>
    <xf numFmtId="0" fontId="9" fillId="0" borderId="10" xfId="45" applyFont="1" applyBorder="1" applyAlignment="1">
      <alignment horizontal="right" vertical="center"/>
    </xf>
    <xf numFmtId="0" fontId="8" fillId="0" borderId="34" xfId="52" applyFont="1" applyFill="1" applyBorder="1" applyAlignment="1">
      <alignment horizontal="left" shrinkToFit="1"/>
    </xf>
    <xf numFmtId="0" fontId="8" fillId="0" borderId="10" xfId="52" applyFont="1" applyFill="1" applyBorder="1" applyAlignment="1">
      <alignment horizontal="left" shrinkToFit="1"/>
    </xf>
    <xf numFmtId="0" fontId="8" fillId="0" borderId="11" xfId="52" applyFont="1" applyFill="1" applyBorder="1" applyAlignment="1">
      <alignment horizontal="left" shrinkToFit="1"/>
    </xf>
    <xf numFmtId="0" fontId="9" fillId="0" borderId="17" xfId="52" applyFill="1" applyBorder="1" applyAlignment="1">
      <alignment horizontal="right"/>
    </xf>
    <xf numFmtId="0" fontId="9" fillId="0" borderId="10" xfId="52" applyFill="1" applyBorder="1" applyAlignment="1">
      <alignment horizontal="right"/>
    </xf>
    <xf numFmtId="0" fontId="9" fillId="0" borderId="39" xfId="45" applyBorder="1" applyAlignment="1">
      <alignment horizontal="left" vertical="center"/>
    </xf>
    <xf numFmtId="0" fontId="9" fillId="0" borderId="0" xfId="45" applyBorder="1" applyAlignment="1">
      <alignment horizontal="left" vertical="center"/>
    </xf>
    <xf numFmtId="0" fontId="9" fillId="0" borderId="28" xfId="45" applyBorder="1" applyAlignment="1">
      <alignment horizontal="left" vertical="center"/>
    </xf>
    <xf numFmtId="0" fontId="9" fillId="0" borderId="16" xfId="45" applyBorder="1" applyAlignment="1">
      <alignment horizontal="left" vertical="center"/>
    </xf>
    <xf numFmtId="0" fontId="9" fillId="0" borderId="12" xfId="45" applyBorder="1" applyAlignment="1">
      <alignment horizontal="left" vertical="center"/>
    </xf>
    <xf numFmtId="0" fontId="9" fillId="0" borderId="22" xfId="45" applyBorder="1" applyAlignment="1">
      <alignment horizontal="left" vertical="center"/>
    </xf>
    <xf numFmtId="0" fontId="9" fillId="0" borderId="20" xfId="45" applyBorder="1" applyAlignment="1">
      <alignment horizontal="left" vertical="center"/>
    </xf>
    <xf numFmtId="0" fontId="9" fillId="0" borderId="19" xfId="45" applyBorder="1" applyAlignment="1">
      <alignment horizontal="left" vertical="center" wrapText="1"/>
    </xf>
    <xf numFmtId="0" fontId="9" fillId="0" borderId="13" xfId="45" applyBorder="1" applyAlignment="1">
      <alignment horizontal="left" vertical="center" wrapText="1"/>
    </xf>
    <xf numFmtId="0" fontId="9" fillId="0" borderId="21" xfId="45" applyBorder="1" applyAlignment="1">
      <alignment horizontal="left" vertical="center" wrapText="1"/>
    </xf>
    <xf numFmtId="0" fontId="9" fillId="0" borderId="16" xfId="45" applyBorder="1" applyAlignment="1">
      <alignment horizontal="left" vertical="center" wrapText="1"/>
    </xf>
    <xf numFmtId="0" fontId="9" fillId="0" borderId="12" xfId="45" applyBorder="1" applyAlignment="1">
      <alignment horizontal="left" vertical="center" wrapText="1"/>
    </xf>
    <xf numFmtId="0" fontId="9" fillId="0" borderId="22" xfId="45" applyBorder="1" applyAlignment="1">
      <alignment horizontal="left" vertical="center" wrapText="1"/>
    </xf>
    <xf numFmtId="0" fontId="9" fillId="0" borderId="17" xfId="45" applyFill="1" applyBorder="1" applyAlignment="1">
      <alignment horizontal="right" vertical="center"/>
    </xf>
    <xf numFmtId="0" fontId="9" fillId="0" borderId="10" xfId="45" applyFill="1" applyBorder="1" applyAlignment="1">
      <alignment horizontal="right" vertical="center"/>
    </xf>
    <xf numFmtId="0" fontId="10" fillId="0" borderId="17" xfId="45" applyFont="1" applyBorder="1" applyAlignment="1">
      <alignment horizontal="left" vertical="center" shrinkToFit="1"/>
    </xf>
    <xf numFmtId="0" fontId="10" fillId="0" borderId="10" xfId="45" applyFont="1" applyBorder="1" applyAlignment="1">
      <alignment horizontal="left" vertical="center" shrinkToFit="1"/>
    </xf>
    <xf numFmtId="0" fontId="10" fillId="0" borderId="11" xfId="45" applyFont="1" applyBorder="1" applyAlignment="1">
      <alignment horizontal="left" vertical="center" shrinkToFit="1"/>
    </xf>
    <xf numFmtId="0" fontId="8" fillId="0" borderId="34" xfId="45" applyFont="1" applyFill="1" applyBorder="1" applyAlignment="1">
      <alignment horizontal="left" vertical="center" shrinkToFit="1"/>
    </xf>
    <xf numFmtId="0" fontId="8" fillId="0" borderId="10" xfId="45" applyFont="1" applyFill="1" applyBorder="1" applyAlignment="1">
      <alignment horizontal="left" vertical="center" shrinkToFit="1"/>
    </xf>
    <xf numFmtId="0" fontId="8" fillId="0" borderId="11" xfId="45" applyFont="1" applyFill="1" applyBorder="1" applyAlignment="1">
      <alignment horizontal="left" vertical="center" shrinkToFit="1"/>
    </xf>
    <xf numFmtId="0" fontId="8" fillId="0" borderId="0" xfId="45" applyFont="1" applyBorder="1" applyAlignment="1">
      <alignment horizontal="left" vertical="center"/>
    </xf>
    <xf numFmtId="0" fontId="9" fillId="0" borderId="93" xfId="45" applyBorder="1" applyAlignment="1">
      <alignment horizontal="center" vertical="center" wrapText="1"/>
    </xf>
    <xf numFmtId="0" fontId="9" fillId="0" borderId="94" xfId="45" applyBorder="1" applyAlignment="1">
      <alignment horizontal="center" vertical="center" wrapText="1"/>
    </xf>
    <xf numFmtId="0" fontId="9" fillId="0" borderId="95" xfId="45" applyBorder="1" applyAlignment="1">
      <alignment horizontal="center" vertical="center" wrapText="1"/>
    </xf>
    <xf numFmtId="0" fontId="9" fillId="0" borderId="19" xfId="45" applyBorder="1" applyAlignment="1">
      <alignment vertical="center"/>
    </xf>
    <xf numFmtId="0" fontId="9" fillId="0" borderId="13" xfId="45" applyBorder="1" applyAlignment="1">
      <alignment vertical="center"/>
    </xf>
    <xf numFmtId="0" fontId="9" fillId="0" borderId="26" xfId="45" applyBorder="1" applyAlignment="1">
      <alignment vertical="center"/>
    </xf>
    <xf numFmtId="0" fontId="9" fillId="0" borderId="39" xfId="45" applyBorder="1" applyAlignment="1">
      <alignment vertical="center"/>
    </xf>
    <xf numFmtId="0" fontId="9" fillId="0" borderId="0" xfId="45" applyAlignment="1">
      <alignment vertical="center"/>
    </xf>
    <xf numFmtId="0" fontId="9" fillId="0" borderId="38" xfId="45" applyBorder="1" applyAlignment="1">
      <alignment vertical="center"/>
    </xf>
    <xf numFmtId="0" fontId="9" fillId="0" borderId="16" xfId="45" applyBorder="1" applyAlignment="1">
      <alignment vertical="center"/>
    </xf>
    <xf numFmtId="0" fontId="9" fillId="0" borderId="12" xfId="45" applyBorder="1" applyAlignment="1">
      <alignment vertical="center"/>
    </xf>
    <xf numFmtId="0" fontId="9" fillId="0" borderId="18" xfId="45" applyBorder="1" applyAlignment="1">
      <alignment vertical="center"/>
    </xf>
    <xf numFmtId="49" fontId="8" fillId="0" borderId="13" xfId="45" applyNumberFormat="1" applyFont="1" applyBorder="1" applyAlignment="1">
      <alignment horizontal="right" vertical="center" shrinkToFit="1"/>
    </xf>
    <xf numFmtId="49" fontId="8" fillId="0" borderId="13" xfId="45" applyNumberFormat="1" applyFont="1" applyBorder="1" applyAlignment="1">
      <alignment horizontal="left" vertical="center" shrinkToFit="1"/>
    </xf>
    <xf numFmtId="0" fontId="9" fillId="0" borderId="96" xfId="45" applyFont="1" applyBorder="1" applyAlignment="1">
      <alignment horizontal="center" vertical="center" wrapText="1"/>
    </xf>
    <xf numFmtId="176" fontId="9" fillId="0" borderId="13" xfId="45" applyNumberFormat="1" applyBorder="1" applyAlignment="1">
      <alignment horizontal="right" vertical="center" shrinkToFit="1"/>
    </xf>
    <xf numFmtId="49" fontId="9" fillId="0" borderId="13" xfId="45" applyNumberFormat="1" applyBorder="1" applyAlignment="1">
      <alignment vertical="center" shrinkToFit="1"/>
    </xf>
    <xf numFmtId="49" fontId="9" fillId="0" borderId="13" xfId="52" applyNumberFormat="1" applyBorder="1" applyAlignment="1">
      <alignment vertical="center" shrinkToFit="1"/>
    </xf>
    <xf numFmtId="0" fontId="8" fillId="0" borderId="10" xfId="45" applyFont="1" applyFill="1" applyBorder="1" applyAlignment="1">
      <alignment horizontal="center" vertical="center"/>
    </xf>
    <xf numFmtId="0" fontId="8" fillId="0" borderId="11" xfId="45" applyFont="1" applyFill="1" applyBorder="1" applyAlignment="1">
      <alignment horizontal="center" vertical="center"/>
    </xf>
    <xf numFmtId="0" fontId="8" fillId="0" borderId="17" xfId="45" applyFont="1" applyFill="1" applyBorder="1" applyAlignment="1">
      <alignment horizontal="left" vertical="center"/>
    </xf>
    <xf numFmtId="0" fontId="8" fillId="0" borderId="10" xfId="45" applyFont="1" applyFill="1" applyBorder="1" applyAlignment="1">
      <alignment horizontal="left" vertical="center"/>
    </xf>
    <xf numFmtId="0" fontId="8" fillId="0" borderId="11" xfId="45" applyFont="1" applyFill="1" applyBorder="1" applyAlignment="1">
      <alignment horizontal="left" vertical="center"/>
    </xf>
    <xf numFmtId="0" fontId="9" fillId="0" borderId="17" xfId="45" applyBorder="1" applyAlignment="1">
      <alignment horizontal="right" vertical="center"/>
    </xf>
    <xf numFmtId="0" fontId="9" fillId="0" borderId="10" xfId="45" applyBorder="1" applyAlignment="1">
      <alignment horizontal="right" vertical="center"/>
    </xf>
    <xf numFmtId="0" fontId="10" fillId="0" borderId="17" xfId="45" applyFont="1" applyFill="1" applyBorder="1" applyAlignment="1">
      <alignment horizontal="right" vertical="center"/>
    </xf>
    <xf numFmtId="0" fontId="10" fillId="0" borderId="10" xfId="45" applyFont="1" applyFill="1" applyBorder="1" applyAlignment="1">
      <alignment horizontal="right" vertical="center"/>
    </xf>
    <xf numFmtId="0" fontId="8" fillId="0" borderId="19" xfId="48" applyBorder="1" applyAlignment="1">
      <alignment horizontal="left" vertical="center" wrapText="1"/>
    </xf>
    <xf numFmtId="0" fontId="8" fillId="0" borderId="13" xfId="48" applyBorder="1" applyAlignment="1">
      <alignment horizontal="left" vertical="center" wrapText="1"/>
    </xf>
    <xf numFmtId="0" fontId="8" fillId="0" borderId="21" xfId="48" applyBorder="1" applyAlignment="1">
      <alignment horizontal="left" vertical="center" wrapText="1"/>
    </xf>
    <xf numFmtId="0" fontId="8" fillId="0" borderId="16" xfId="48" applyBorder="1" applyAlignment="1">
      <alignment horizontal="left" vertical="center" wrapText="1"/>
    </xf>
    <xf numFmtId="0" fontId="8" fillId="0" borderId="12" xfId="48" applyBorder="1" applyAlignment="1">
      <alignment horizontal="left" vertical="center" wrapText="1"/>
    </xf>
    <xf numFmtId="0" fontId="8" fillId="0" borderId="22" xfId="48" applyBorder="1" applyAlignment="1">
      <alignment horizontal="left" vertical="center" wrapText="1"/>
    </xf>
    <xf numFmtId="0" fontId="20" fillId="0" borderId="17" xfId="53" applyBorder="1" applyAlignment="1">
      <alignment horizontal="center" vertical="center"/>
    </xf>
    <xf numFmtId="0" fontId="20" fillId="0" borderId="10" xfId="53" applyBorder="1" applyAlignment="1">
      <alignment horizontal="center" vertical="center"/>
    </xf>
    <xf numFmtId="0" fontId="20" fillId="0" borderId="20" xfId="53" applyBorder="1" applyAlignment="1">
      <alignment horizontal="center" vertical="center"/>
    </xf>
    <xf numFmtId="0" fontId="10" fillId="0" borderId="74" xfId="45" applyFont="1" applyBorder="1" applyAlignment="1">
      <alignment horizontal="left" vertical="center" shrinkToFit="1"/>
    </xf>
    <xf numFmtId="0" fontId="10" fillId="0" borderId="127" xfId="45" applyFont="1" applyBorder="1" applyAlignment="1">
      <alignment horizontal="left" vertical="center" shrinkToFit="1"/>
    </xf>
    <xf numFmtId="0" fontId="10" fillId="0" borderId="110" xfId="45" applyFont="1" applyBorder="1" applyAlignment="1">
      <alignment horizontal="left" vertical="center" shrinkToFit="1"/>
    </xf>
    <xf numFmtId="0" fontId="10" fillId="0" borderId="10" xfId="45" applyFont="1" applyBorder="1" applyAlignment="1">
      <alignment horizontal="center" vertical="center"/>
    </xf>
    <xf numFmtId="0" fontId="10" fillId="0" borderId="11" xfId="45" applyFont="1" applyBorder="1" applyAlignment="1">
      <alignment horizontal="center" vertical="center"/>
    </xf>
    <xf numFmtId="0" fontId="8" fillId="0" borderId="90" xfId="45" applyFont="1" applyFill="1" applyBorder="1" applyAlignment="1">
      <alignment horizontal="center" vertical="center" wrapText="1"/>
    </xf>
    <xf numFmtId="0" fontId="20" fillId="0" borderId="91" xfId="53" applyBorder="1" applyAlignment="1">
      <alignment horizontal="center" vertical="center" wrapText="1"/>
    </xf>
    <xf numFmtId="0" fontId="20" fillId="0" borderId="102" xfId="53" applyBorder="1" applyAlignment="1">
      <alignment horizontal="center" vertical="center" wrapText="1"/>
    </xf>
    <xf numFmtId="0" fontId="10" fillId="0" borderId="98" xfId="45" applyFont="1" applyFill="1" applyBorder="1" applyAlignment="1">
      <alignment vertical="center"/>
    </xf>
    <xf numFmtId="0" fontId="10" fillId="0" borderId="99" xfId="45" applyFont="1" applyFill="1" applyBorder="1" applyAlignment="1">
      <alignment vertical="center"/>
    </xf>
    <xf numFmtId="0" fontId="20" fillId="0" borderId="13" xfId="53" applyBorder="1" applyAlignment="1">
      <alignment vertical="center"/>
    </xf>
    <xf numFmtId="0" fontId="20" fillId="0" borderId="26" xfId="53" applyBorder="1" applyAlignment="1">
      <alignment vertical="center"/>
    </xf>
    <xf numFmtId="0" fontId="20" fillId="0" borderId="39" xfId="53" applyBorder="1" applyAlignment="1">
      <alignment vertical="center"/>
    </xf>
    <xf numFmtId="0" fontId="20" fillId="0" borderId="0" xfId="53" applyBorder="1" applyAlignment="1">
      <alignment vertical="center"/>
    </xf>
    <xf numFmtId="0" fontId="20" fillId="0" borderId="38" xfId="53" applyBorder="1" applyAlignment="1">
      <alignment vertical="center"/>
    </xf>
    <xf numFmtId="0" fontId="20" fillId="0" borderId="64" xfId="53" applyBorder="1" applyAlignment="1">
      <alignment vertical="center"/>
    </xf>
    <xf numFmtId="0" fontId="20" fillId="0" borderId="40" xfId="53" applyBorder="1" applyAlignment="1">
      <alignment vertical="center"/>
    </xf>
    <xf numFmtId="0" fontId="20" fillId="0" borderId="101" xfId="53" applyBorder="1" applyAlignment="1">
      <alignment vertical="center"/>
    </xf>
    <xf numFmtId="0" fontId="8" fillId="0" borderId="11" xfId="48" applyFont="1" applyBorder="1" applyAlignment="1">
      <alignment horizontal="center" vertical="center"/>
    </xf>
    <xf numFmtId="0" fontId="12" fillId="0" borderId="11" xfId="48" applyFont="1" applyBorder="1" applyAlignment="1">
      <alignment horizontal="center" vertical="center"/>
    </xf>
    <xf numFmtId="0" fontId="8" fillId="0" borderId="46" xfId="48" applyBorder="1" applyAlignment="1">
      <alignment horizontal="left" vertical="center"/>
    </xf>
    <xf numFmtId="0" fontId="8" fillId="0" borderId="43" xfId="48" applyBorder="1" applyAlignment="1">
      <alignment horizontal="left" vertical="center"/>
    </xf>
    <xf numFmtId="0" fontId="8" fillId="0" borderId="45" xfId="48" applyBorder="1" applyAlignment="1">
      <alignment horizontal="left" vertical="center"/>
    </xf>
    <xf numFmtId="0" fontId="20" fillId="0" borderId="106" xfId="53" applyBorder="1" applyAlignment="1">
      <alignment horizontal="center" vertical="center" wrapText="1"/>
    </xf>
    <xf numFmtId="0" fontId="20" fillId="0" borderId="0" xfId="53" applyAlignment="1">
      <alignment vertical="center"/>
    </xf>
    <xf numFmtId="0" fontId="20" fillId="0" borderId="104" xfId="53" applyBorder="1" applyAlignment="1">
      <alignment vertical="center"/>
    </xf>
    <xf numFmtId="0" fontId="20" fillId="0" borderId="49" xfId="53" applyBorder="1" applyAlignment="1">
      <alignment vertical="center"/>
    </xf>
    <xf numFmtId="0" fontId="20" fillId="0" borderId="105" xfId="53" applyBorder="1" applyAlignment="1">
      <alignment vertical="center"/>
    </xf>
    <xf numFmtId="0" fontId="9" fillId="0" borderId="94" xfId="45" applyFont="1" applyFill="1" applyBorder="1" applyAlignment="1">
      <alignment horizontal="center" vertical="center" textRotation="255" wrapText="1"/>
    </xf>
    <xf numFmtId="0" fontId="9" fillId="0" borderId="100" xfId="45" applyFont="1" applyFill="1" applyBorder="1" applyAlignment="1">
      <alignment horizontal="center" vertical="center" textRotation="255" wrapText="1"/>
    </xf>
    <xf numFmtId="0" fontId="11" fillId="0" borderId="90" xfId="45" applyFont="1" applyBorder="1" applyAlignment="1">
      <alignment horizontal="center" vertical="center" wrapText="1"/>
    </xf>
    <xf numFmtId="0" fontId="11" fillId="0" borderId="91" xfId="53" applyFont="1" applyBorder="1" applyAlignment="1">
      <alignment horizontal="center" vertical="center" wrapText="1"/>
    </xf>
    <xf numFmtId="0" fontId="11" fillId="0" borderId="92" xfId="53" applyFont="1" applyBorder="1" applyAlignment="1">
      <alignment horizontal="center" vertical="center" wrapText="1"/>
    </xf>
    <xf numFmtId="0" fontId="8" fillId="0" borderId="19" xfId="48" applyBorder="1" applyAlignment="1">
      <alignment horizontal="right" vertical="center"/>
    </xf>
    <xf numFmtId="0" fontId="8" fillId="0" borderId="13" xfId="48" applyBorder="1" applyAlignment="1">
      <alignment horizontal="right" vertical="center"/>
    </xf>
    <xf numFmtId="0" fontId="8" fillId="0" borderId="21" xfId="48" applyBorder="1" applyAlignment="1">
      <alignment horizontal="right" vertical="center"/>
    </xf>
    <xf numFmtId="0" fontId="8" fillId="0" borderId="16" xfId="48" applyBorder="1" applyAlignment="1">
      <alignment horizontal="right" vertical="center"/>
    </xf>
    <xf numFmtId="0" fontId="8" fillId="0" borderId="12" xfId="48" applyBorder="1" applyAlignment="1">
      <alignment horizontal="right" vertical="center"/>
    </xf>
    <xf numFmtId="0" fontId="8" fillId="0" borderId="22" xfId="48" applyBorder="1" applyAlignment="1">
      <alignment horizontal="right" vertical="center"/>
    </xf>
    <xf numFmtId="0" fontId="8" fillId="0" borderId="17" xfId="48" applyBorder="1" applyAlignment="1">
      <alignment horizontal="center" vertical="center"/>
    </xf>
    <xf numFmtId="0" fontId="8" fillId="0" borderId="23" xfId="48" applyBorder="1" applyAlignment="1">
      <alignment horizontal="center" vertical="center"/>
    </xf>
    <xf numFmtId="0" fontId="8" fillId="0" borderId="24" xfId="48" applyBorder="1" applyAlignment="1">
      <alignment horizontal="center" vertical="center"/>
    </xf>
    <xf numFmtId="0" fontId="8" fillId="0" borderId="11" xfId="48" applyBorder="1" applyAlignment="1">
      <alignment horizontal="center" vertical="center"/>
    </xf>
    <xf numFmtId="0" fontId="8" fillId="0" borderId="20" xfId="48" applyBorder="1" applyAlignment="1">
      <alignment horizontal="center" vertical="center"/>
    </xf>
    <xf numFmtId="0" fontId="9" fillId="0" borderId="103" xfId="45" applyFont="1" applyFill="1" applyBorder="1" applyAlignment="1">
      <alignment horizontal="center" vertical="center" textRotation="255" wrapText="1"/>
    </xf>
    <xf numFmtId="0" fontId="8" fillId="0" borderId="50" xfId="48" applyBorder="1" applyAlignment="1">
      <alignment horizontal="left" vertical="center"/>
    </xf>
    <xf numFmtId="0" fontId="8" fillId="0" borderId="72" xfId="48" applyBorder="1" applyAlignment="1">
      <alignment horizontal="left" vertical="center"/>
    </xf>
    <xf numFmtId="0" fontId="8" fillId="0" borderId="73" xfId="48" applyBorder="1" applyAlignment="1">
      <alignment horizontal="left" vertical="center"/>
    </xf>
    <xf numFmtId="0" fontId="11" fillId="0" borderId="33" xfId="45" applyFont="1" applyBorder="1" applyAlignment="1">
      <alignment horizontal="center" vertical="center"/>
    </xf>
    <xf numFmtId="0" fontId="11" fillId="0" borderId="14" xfId="45" applyFont="1" applyBorder="1" applyAlignment="1">
      <alignment horizontal="center" vertical="center"/>
    </xf>
    <xf numFmtId="0" fontId="11" fillId="0" borderId="15" xfId="45" applyFont="1" applyBorder="1" applyAlignment="1">
      <alignment horizontal="center" vertical="center"/>
    </xf>
    <xf numFmtId="0" fontId="11" fillId="0" borderId="50" xfId="45" applyFont="1" applyBorder="1" applyAlignment="1">
      <alignment horizontal="left" vertical="center"/>
    </xf>
    <xf numFmtId="0" fontId="11" fillId="0" borderId="72" xfId="45" applyFont="1" applyBorder="1" applyAlignment="1">
      <alignment horizontal="left" vertical="center"/>
    </xf>
    <xf numFmtId="0" fontId="11" fillId="0" borderId="73" xfId="45" applyFont="1" applyBorder="1" applyAlignment="1">
      <alignment horizontal="left" vertical="center"/>
    </xf>
    <xf numFmtId="0" fontId="8" fillId="0" borderId="93" xfId="45" applyFont="1" applyBorder="1" applyAlignment="1">
      <alignment horizontal="center" vertical="distributed" wrapText="1"/>
    </xf>
    <xf numFmtId="0" fontId="8" fillId="0" borderId="103" xfId="45" applyFont="1" applyBorder="1" applyAlignment="1">
      <alignment horizontal="center" vertical="distributed" wrapText="1"/>
    </xf>
    <xf numFmtId="0" fontId="8" fillId="0" borderId="33" xfId="45" applyFont="1" applyBorder="1" applyAlignment="1">
      <alignment horizontal="left" vertical="center"/>
    </xf>
    <xf numFmtId="0" fontId="8" fillId="0" borderId="14" xfId="45" applyFont="1" applyBorder="1" applyAlignment="1">
      <alignment horizontal="left" vertical="center"/>
    </xf>
    <xf numFmtId="0" fontId="8" fillId="0" borderId="107" xfId="45" applyFont="1" applyBorder="1" applyAlignment="1">
      <alignment horizontal="left" vertical="center"/>
    </xf>
    <xf numFmtId="0" fontId="9" fillId="0" borderId="50" xfId="45" applyFont="1" applyBorder="1" applyAlignment="1">
      <alignment horizontal="left" vertical="center"/>
    </xf>
    <xf numFmtId="0" fontId="9" fillId="0" borderId="72" xfId="45" applyFont="1" applyBorder="1" applyAlignment="1">
      <alignment horizontal="left" vertical="center"/>
    </xf>
    <xf numFmtId="0" fontId="9" fillId="0" borderId="75" xfId="45" applyFont="1" applyBorder="1" applyAlignment="1">
      <alignment horizontal="left" vertical="center"/>
    </xf>
    <xf numFmtId="0" fontId="0" fillId="0" borderId="94" xfId="45" applyFont="1" applyFill="1" applyBorder="1" applyAlignment="1">
      <alignment horizontal="center" vertical="center" textRotation="255" wrapText="1"/>
    </xf>
    <xf numFmtId="0" fontId="10" fillId="0" borderId="10" xfId="45" applyFont="1" applyBorder="1" applyAlignment="1">
      <alignment horizontal="center" vertical="center" shrinkToFit="1"/>
    </xf>
    <xf numFmtId="0" fontId="10" fillId="0" borderId="20" xfId="45" applyFont="1" applyBorder="1" applyAlignment="1">
      <alignment horizontal="center" vertical="center" shrinkToFit="1"/>
    </xf>
    <xf numFmtId="0" fontId="10" fillId="0" borderId="17" xfId="45" applyFont="1" applyBorder="1" applyAlignment="1">
      <alignment horizontal="center" vertical="center" wrapText="1"/>
    </xf>
    <xf numFmtId="0" fontId="10" fillId="0" borderId="11" xfId="45" applyFont="1" applyBorder="1" applyAlignment="1">
      <alignment horizontal="center" vertical="center" wrapText="1"/>
    </xf>
    <xf numFmtId="0" fontId="10" fillId="0" borderId="20" xfId="45" applyFont="1" applyBorder="1" applyAlignment="1">
      <alignment horizontal="center" vertical="center" wrapText="1"/>
    </xf>
    <xf numFmtId="0" fontId="9" fillId="0" borderId="35" xfId="45" applyFont="1" applyFill="1" applyBorder="1" applyAlignment="1">
      <alignment horizontal="center" vertical="center" textRotation="255" wrapText="1"/>
    </xf>
    <xf numFmtId="0" fontId="10" fillId="0" borderId="74" xfId="45" applyFont="1" applyBorder="1" applyAlignment="1">
      <alignment horizontal="center" vertical="center" shrinkToFit="1"/>
    </xf>
    <xf numFmtId="0" fontId="10" fillId="0" borderId="127" xfId="45" applyFont="1" applyBorder="1" applyAlignment="1">
      <alignment horizontal="center" vertical="center" shrinkToFit="1"/>
    </xf>
    <xf numFmtId="0" fontId="10" fillId="0" borderId="110" xfId="45" applyFont="1" applyBorder="1" applyAlignment="1">
      <alignment horizontal="center" vertical="center" shrinkToFit="1"/>
    </xf>
    <xf numFmtId="0" fontId="84" fillId="0" borderId="175" xfId="63" applyFont="1" applyBorder="1" applyAlignment="1">
      <alignment horizontal="center" vertical="center" wrapText="1"/>
    </xf>
    <xf numFmtId="0" fontId="84" fillId="0" borderId="177" xfId="63" applyFont="1" applyBorder="1" applyAlignment="1">
      <alignment horizontal="center" vertical="center" wrapText="1"/>
    </xf>
    <xf numFmtId="0" fontId="84" fillId="0" borderId="43" xfId="63" applyFont="1" applyBorder="1" applyAlignment="1">
      <alignment horizontal="left" vertical="center" wrapText="1" shrinkToFit="1"/>
    </xf>
    <xf numFmtId="0" fontId="84" fillId="0" borderId="45" xfId="63" applyFont="1" applyBorder="1" applyAlignment="1">
      <alignment horizontal="left" vertical="center" wrapText="1" shrinkToFit="1"/>
    </xf>
    <xf numFmtId="0" fontId="84" fillId="0" borderId="14" xfId="63" applyFont="1" applyBorder="1" applyAlignment="1">
      <alignment horizontal="left" vertical="center" wrapText="1" shrinkToFit="1"/>
    </xf>
    <xf numFmtId="0" fontId="84" fillId="0" borderId="15" xfId="63" applyFont="1" applyBorder="1" applyAlignment="1">
      <alignment horizontal="left" vertical="center" wrapText="1" shrinkToFit="1"/>
    </xf>
    <xf numFmtId="0" fontId="84" fillId="0" borderId="25" xfId="63" applyFont="1" applyBorder="1" applyAlignment="1">
      <alignment horizontal="center" vertical="center" wrapText="1" shrinkToFit="1"/>
    </xf>
    <xf numFmtId="0" fontId="84" fillId="0" borderId="25" xfId="63" applyFont="1" applyBorder="1" applyAlignment="1">
      <alignment horizontal="center" vertical="center" wrapText="1"/>
    </xf>
    <xf numFmtId="0" fontId="84" fillId="0" borderId="178" xfId="63" applyFont="1" applyBorder="1" applyAlignment="1">
      <alignment horizontal="center" vertical="center" wrapText="1"/>
    </xf>
    <xf numFmtId="0" fontId="84" fillId="0" borderId="10" xfId="63" applyFont="1" applyBorder="1" applyAlignment="1">
      <alignment horizontal="left" vertical="center" wrapText="1" shrinkToFit="1"/>
    </xf>
    <xf numFmtId="0" fontId="84" fillId="0" borderId="20" xfId="63" applyFont="1" applyBorder="1" applyAlignment="1">
      <alignment horizontal="left" vertical="center" wrapText="1" shrinkToFit="1"/>
    </xf>
    <xf numFmtId="0" fontId="84" fillId="0" borderId="178" xfId="63" applyFont="1" applyBorder="1" applyAlignment="1">
      <alignment horizontal="center" vertical="center" wrapText="1" shrinkToFit="1"/>
    </xf>
    <xf numFmtId="0" fontId="84" fillId="0" borderId="29" xfId="63" applyFont="1" applyBorder="1" applyAlignment="1">
      <alignment horizontal="center" vertical="center" wrapText="1"/>
    </xf>
    <xf numFmtId="0" fontId="84" fillId="0" borderId="32" xfId="63" applyFont="1" applyBorder="1" applyAlignment="1">
      <alignment horizontal="center" vertical="center" wrapText="1"/>
    </xf>
    <xf numFmtId="0" fontId="84" fillId="0" borderId="27" xfId="63" applyFont="1" applyBorder="1" applyAlignment="1">
      <alignment horizontal="center" vertical="center" wrapText="1"/>
    </xf>
    <xf numFmtId="0" fontId="84" fillId="0" borderId="0" xfId="63" applyFont="1" applyBorder="1" applyAlignment="1">
      <alignment horizontal="center" vertical="center" wrapText="1"/>
    </xf>
    <xf numFmtId="0" fontId="84" fillId="0" borderId="30" xfId="63" applyFont="1" applyBorder="1" applyAlignment="1">
      <alignment horizontal="center" vertical="center" wrapText="1"/>
    </xf>
    <xf numFmtId="0" fontId="84" fillId="0" borderId="153" xfId="63" applyFont="1" applyBorder="1" applyAlignment="1">
      <alignment horizontal="center" vertical="center" wrapText="1"/>
    </xf>
    <xf numFmtId="0" fontId="84" fillId="0" borderId="61" xfId="63" applyFont="1" applyBorder="1" applyAlignment="1">
      <alignment horizontal="center" vertical="center"/>
    </xf>
    <xf numFmtId="0" fontId="84" fillId="0" borderId="62" xfId="63" applyFont="1" applyBorder="1" applyAlignment="1">
      <alignment horizontal="center" vertical="center"/>
    </xf>
    <xf numFmtId="0" fontId="84" fillId="0" borderId="63" xfId="63" applyFont="1" applyBorder="1" applyAlignment="1">
      <alignment horizontal="center" vertical="center"/>
    </xf>
    <xf numFmtId="0" fontId="84" fillId="0" borderId="54" xfId="63" applyFont="1" applyBorder="1" applyAlignment="1">
      <alignment horizontal="center" vertical="center"/>
    </xf>
    <xf numFmtId="0" fontId="84" fillId="0" borderId="25" xfId="63" applyFont="1" applyBorder="1" applyAlignment="1">
      <alignment horizontal="center" vertical="center"/>
    </xf>
    <xf numFmtId="0" fontId="84" fillId="0" borderId="55" xfId="63" applyFont="1" applyBorder="1" applyAlignment="1">
      <alignment horizontal="center" vertical="center"/>
    </xf>
    <xf numFmtId="0" fontId="84" fillId="26" borderId="57" xfId="63" applyFont="1" applyFill="1" applyBorder="1" applyAlignment="1">
      <alignment horizontal="center" vertical="center"/>
    </xf>
    <xf numFmtId="0" fontId="84" fillId="26" borderId="58" xfId="63" applyFont="1" applyFill="1" applyBorder="1" applyAlignment="1">
      <alignment horizontal="center" vertical="center"/>
    </xf>
    <xf numFmtId="0" fontId="84" fillId="26" borderId="59" xfId="63" applyFont="1" applyFill="1" applyBorder="1" applyAlignment="1">
      <alignment horizontal="center" vertical="center"/>
    </xf>
    <xf numFmtId="0" fontId="82" fillId="0" borderId="83" xfId="63" applyFont="1" applyBorder="1" applyAlignment="1">
      <alignment horizontal="center" vertical="center"/>
    </xf>
    <xf numFmtId="0" fontId="82" fillId="0" borderId="156" xfId="63" applyFont="1" applyBorder="1" applyAlignment="1">
      <alignment horizontal="center" vertical="center"/>
    </xf>
    <xf numFmtId="0" fontId="84" fillId="26" borderId="0" xfId="63" applyFont="1" applyFill="1" applyBorder="1" applyAlignment="1">
      <alignment horizontal="center" vertical="center"/>
    </xf>
    <xf numFmtId="0" fontId="84" fillId="26" borderId="38" xfId="63" applyFont="1" applyFill="1" applyBorder="1" applyAlignment="1">
      <alignment horizontal="center" vertical="center"/>
    </xf>
    <xf numFmtId="0" fontId="84" fillId="26" borderId="153" xfId="63" applyFont="1" applyFill="1" applyBorder="1" applyAlignment="1">
      <alignment horizontal="center" vertical="center"/>
    </xf>
    <xf numFmtId="0" fontId="84" fillId="26" borderId="101" xfId="63" applyFont="1" applyFill="1" applyBorder="1" applyAlignment="1">
      <alignment horizontal="center" vertical="center"/>
    </xf>
    <xf numFmtId="0" fontId="84" fillId="26" borderId="39" xfId="63" applyFont="1" applyFill="1" applyBorder="1" applyAlignment="1">
      <alignment horizontal="center" vertical="center" wrapText="1" shrinkToFit="1"/>
    </xf>
    <xf numFmtId="0" fontId="84" fillId="26" borderId="38" xfId="63" applyFont="1" applyFill="1" applyBorder="1" applyAlignment="1">
      <alignment horizontal="center" vertical="center" wrapText="1" shrinkToFit="1"/>
    </xf>
    <xf numFmtId="0" fontId="84" fillId="26" borderId="64" xfId="63" applyFont="1" applyFill="1" applyBorder="1" applyAlignment="1">
      <alignment horizontal="center" vertical="center" wrapText="1" shrinkToFit="1"/>
    </xf>
    <xf numFmtId="0" fontId="84" fillId="26" borderId="101" xfId="63" applyFont="1" applyFill="1" applyBorder="1" applyAlignment="1">
      <alignment horizontal="center" vertical="center" wrapText="1" shrinkToFit="1"/>
    </xf>
    <xf numFmtId="0" fontId="84" fillId="26" borderId="12" xfId="63" applyFont="1" applyFill="1" applyBorder="1" applyAlignment="1">
      <alignment horizontal="center" vertical="center"/>
    </xf>
    <xf numFmtId="0" fontId="84" fillId="26" borderId="18" xfId="63" applyFont="1" applyFill="1" applyBorder="1" applyAlignment="1">
      <alignment horizontal="center" vertical="center"/>
    </xf>
    <xf numFmtId="0" fontId="84" fillId="26" borderId="16" xfId="63" applyFont="1" applyFill="1" applyBorder="1" applyAlignment="1">
      <alignment horizontal="center" vertical="center" wrapText="1" shrinkToFit="1"/>
    </xf>
    <xf numFmtId="0" fontId="84" fillId="26" borderId="18" xfId="63" applyFont="1" applyFill="1" applyBorder="1" applyAlignment="1">
      <alignment horizontal="center" vertical="center" wrapText="1" shrinkToFit="1"/>
    </xf>
    <xf numFmtId="0" fontId="84" fillId="27" borderId="39" xfId="63" applyFont="1" applyFill="1" applyBorder="1" applyAlignment="1">
      <alignment horizontal="center" vertical="center"/>
    </xf>
    <xf numFmtId="0" fontId="84" fillId="27" borderId="0" xfId="63" applyFont="1" applyFill="1" applyBorder="1" applyAlignment="1">
      <alignment horizontal="center" vertical="center"/>
    </xf>
    <xf numFmtId="0" fontId="84" fillId="27" borderId="28" xfId="63" applyFont="1" applyFill="1" applyBorder="1" applyAlignment="1">
      <alignment horizontal="center" vertical="center"/>
    </xf>
    <xf numFmtId="0" fontId="84" fillId="27" borderId="16" xfId="63" applyFont="1" applyFill="1" applyBorder="1" applyAlignment="1">
      <alignment horizontal="center" vertical="center"/>
    </xf>
    <xf numFmtId="0" fontId="84" fillId="27" borderId="12" xfId="63" applyFont="1" applyFill="1" applyBorder="1" applyAlignment="1">
      <alignment horizontal="center" vertical="center"/>
    </xf>
    <xf numFmtId="0" fontId="84" fillId="27" borderId="22" xfId="63" applyFont="1" applyFill="1" applyBorder="1" applyAlignment="1">
      <alignment horizontal="center" vertical="center"/>
    </xf>
    <xf numFmtId="0" fontId="84" fillId="0" borderId="160" xfId="63" applyFont="1" applyBorder="1" applyAlignment="1">
      <alignment horizontal="center" vertical="center"/>
    </xf>
    <xf numFmtId="0" fontId="84" fillId="0" borderId="161" xfId="63" applyFont="1" applyBorder="1" applyAlignment="1">
      <alignment horizontal="center" vertical="center"/>
    </xf>
    <xf numFmtId="0" fontId="84" fillId="0" borderId="162" xfId="63" applyFont="1" applyBorder="1" applyAlignment="1">
      <alignment horizontal="center" vertical="center"/>
    </xf>
    <xf numFmtId="0" fontId="84" fillId="0" borderId="166" xfId="63" applyFont="1" applyBorder="1" applyAlignment="1">
      <alignment horizontal="center" vertical="center" wrapText="1" shrinkToFit="1"/>
    </xf>
    <xf numFmtId="0" fontId="84" fillId="0" borderId="167" xfId="63" applyFont="1" applyBorder="1" applyAlignment="1">
      <alignment horizontal="center" vertical="center" wrapText="1" shrinkToFit="1"/>
    </xf>
    <xf numFmtId="0" fontId="84" fillId="0" borderId="166" xfId="63" applyFont="1" applyBorder="1" applyAlignment="1">
      <alignment horizontal="center" vertical="center" wrapText="1"/>
    </xf>
    <xf numFmtId="0" fontId="84" fillId="0" borderId="167" xfId="63" applyFont="1" applyBorder="1" applyAlignment="1">
      <alignment horizontal="center" vertical="center" wrapText="1"/>
    </xf>
    <xf numFmtId="0" fontId="84" fillId="26" borderId="32" xfId="63" applyFont="1" applyFill="1" applyBorder="1" applyAlignment="1">
      <alignment horizontal="center" vertical="center" wrapText="1"/>
    </xf>
    <xf numFmtId="0" fontId="84" fillId="26" borderId="42" xfId="63" applyFont="1" applyFill="1" applyBorder="1" applyAlignment="1">
      <alignment horizontal="center" vertical="center" wrapText="1"/>
    </xf>
    <xf numFmtId="0" fontId="84" fillId="26" borderId="0" xfId="63" applyFont="1" applyFill="1" applyBorder="1" applyAlignment="1">
      <alignment horizontal="center" vertical="center" wrapText="1"/>
    </xf>
    <xf numFmtId="0" fontId="84" fillId="26" borderId="28" xfId="63" applyFont="1" applyFill="1" applyBorder="1" applyAlignment="1">
      <alignment horizontal="center" vertical="center" wrapText="1"/>
    </xf>
    <xf numFmtId="0" fontId="84" fillId="26" borderId="153" xfId="63" applyFont="1" applyFill="1" applyBorder="1" applyAlignment="1">
      <alignment horizontal="center" vertical="center" wrapText="1"/>
    </xf>
    <xf numFmtId="0" fontId="84" fillId="26" borderId="31" xfId="63" applyFont="1" applyFill="1" applyBorder="1" applyAlignment="1">
      <alignment horizontal="center" vertical="center" wrapText="1"/>
    </xf>
    <xf numFmtId="0" fontId="84" fillId="0" borderId="168" xfId="63" applyFont="1" applyBorder="1" applyAlignment="1">
      <alignment horizontal="center" vertical="center"/>
    </xf>
    <xf numFmtId="0" fontId="84" fillId="0" borderId="37" xfId="63" applyFont="1" applyBorder="1" applyAlignment="1">
      <alignment horizontal="center" vertical="center"/>
    </xf>
    <xf numFmtId="0" fontId="84" fillId="0" borderId="169" xfId="63" applyFont="1" applyBorder="1" applyAlignment="1">
      <alignment horizontal="center" vertical="center"/>
    </xf>
    <xf numFmtId="0" fontId="84" fillId="0" borderId="168" xfId="63" applyFont="1" applyBorder="1" applyAlignment="1">
      <alignment horizontal="center" vertical="center" wrapText="1" shrinkToFit="1"/>
    </xf>
    <xf numFmtId="0" fontId="84" fillId="0" borderId="169" xfId="63" applyFont="1" applyBorder="1" applyAlignment="1">
      <alignment horizontal="center" vertical="center" wrapText="1" shrinkToFit="1"/>
    </xf>
    <xf numFmtId="0" fontId="84" fillId="27" borderId="64" xfId="63" applyFont="1" applyFill="1" applyBorder="1" applyAlignment="1">
      <alignment horizontal="center" vertical="center"/>
    </xf>
    <xf numFmtId="0" fontId="84" fillId="27" borderId="153" xfId="63" applyFont="1" applyFill="1" applyBorder="1" applyAlignment="1">
      <alignment horizontal="center" vertical="center"/>
    </xf>
    <xf numFmtId="0" fontId="84" fillId="27" borderId="31" xfId="63" applyFont="1" applyFill="1" applyBorder="1" applyAlignment="1">
      <alignment horizontal="center" vertical="center"/>
    </xf>
    <xf numFmtId="0" fontId="84" fillId="26" borderId="12" xfId="63" applyFont="1" applyFill="1" applyBorder="1" applyAlignment="1">
      <alignment horizontal="center" vertical="center" wrapText="1"/>
    </xf>
    <xf numFmtId="0" fontId="84" fillId="26" borderId="22" xfId="63" applyFont="1" applyFill="1" applyBorder="1" applyAlignment="1">
      <alignment horizontal="center" vertical="center" wrapText="1"/>
    </xf>
    <xf numFmtId="0" fontId="84" fillId="0" borderId="168" xfId="63" applyFont="1" applyBorder="1" applyAlignment="1">
      <alignment horizontal="center" vertical="center" wrapText="1"/>
    </xf>
    <xf numFmtId="0" fontId="84" fillId="0" borderId="169" xfId="63" applyFont="1" applyBorder="1" applyAlignment="1">
      <alignment horizontal="center" vertical="center" wrapText="1"/>
    </xf>
    <xf numFmtId="0" fontId="87" fillId="0" borderId="171" xfId="63" applyFont="1" applyBorder="1" applyAlignment="1">
      <alignment horizontal="center" vertical="center" wrapText="1"/>
    </xf>
    <xf numFmtId="0" fontId="87" fillId="0" borderId="172" xfId="63" applyFont="1" applyBorder="1" applyAlignment="1">
      <alignment horizontal="center" vertical="center" wrapText="1"/>
    </xf>
    <xf numFmtId="0" fontId="87" fillId="0" borderId="173" xfId="63" applyFont="1" applyBorder="1" applyAlignment="1">
      <alignment horizontal="center" vertical="center" wrapText="1"/>
    </xf>
    <xf numFmtId="0" fontId="84" fillId="0" borderId="171" xfId="63" applyFont="1" applyBorder="1" applyAlignment="1">
      <alignment horizontal="center" vertical="center" wrapText="1" shrinkToFit="1"/>
    </xf>
    <xf numFmtId="0" fontId="84" fillId="0" borderId="173" xfId="63" applyFont="1" applyBorder="1" applyAlignment="1">
      <alignment horizontal="center" vertical="center" wrapText="1" shrinkToFit="1"/>
    </xf>
    <xf numFmtId="0" fontId="84" fillId="0" borderId="171" xfId="63" applyFont="1" applyBorder="1" applyAlignment="1">
      <alignment horizontal="center" vertical="center" wrapText="1"/>
    </xf>
    <xf numFmtId="0" fontId="84" fillId="0" borderId="173" xfId="63" applyFont="1" applyBorder="1" applyAlignment="1">
      <alignment horizontal="center" vertical="center" wrapText="1"/>
    </xf>
    <xf numFmtId="0" fontId="87" fillId="0" borderId="175" xfId="63" applyFont="1" applyBorder="1" applyAlignment="1">
      <alignment horizontal="center" vertical="center" wrapText="1"/>
    </xf>
    <xf numFmtId="0" fontId="87" fillId="0" borderId="176" xfId="63" applyFont="1" applyBorder="1" applyAlignment="1">
      <alignment horizontal="center" vertical="center" wrapText="1"/>
    </xf>
    <xf numFmtId="0" fontId="87" fillId="0" borderId="177" xfId="63" applyFont="1" applyBorder="1" applyAlignment="1">
      <alignment horizontal="center" vertical="center" wrapText="1"/>
    </xf>
    <xf numFmtId="0" fontId="84" fillId="0" borderId="175" xfId="63" applyFont="1" applyBorder="1" applyAlignment="1">
      <alignment horizontal="center" vertical="center" wrapText="1" shrinkToFit="1"/>
    </xf>
    <xf numFmtId="0" fontId="84" fillId="0" borderId="177" xfId="63" applyFont="1" applyBorder="1" applyAlignment="1">
      <alignment horizontal="center" vertical="center" wrapText="1" shrinkToFit="1"/>
    </xf>
    <xf numFmtId="0" fontId="82" fillId="0" borderId="79" xfId="63" applyFont="1" applyBorder="1" applyAlignment="1">
      <alignment horizontal="center" vertical="center"/>
    </xf>
    <xf numFmtId="0" fontId="84" fillId="26" borderId="32" xfId="63" applyFont="1" applyFill="1" applyBorder="1" applyAlignment="1">
      <alignment horizontal="center" vertical="center"/>
    </xf>
    <xf numFmtId="0" fontId="84" fillId="26" borderId="154" xfId="63" applyFont="1" applyFill="1" applyBorder="1" applyAlignment="1">
      <alignment horizontal="center" vertical="center"/>
    </xf>
    <xf numFmtId="0" fontId="84" fillId="26" borderId="41" xfId="63" applyFont="1" applyFill="1" applyBorder="1" applyAlignment="1">
      <alignment horizontal="center" vertical="center" wrapText="1" shrinkToFit="1"/>
    </xf>
    <xf numFmtId="0" fontId="84" fillId="26" borderId="154" xfId="63" applyFont="1" applyFill="1" applyBorder="1" applyAlignment="1">
      <alignment horizontal="center" vertical="center" wrapText="1" shrinkToFit="1"/>
    </xf>
    <xf numFmtId="0" fontId="84" fillId="27" borderId="41" xfId="63" applyFont="1" applyFill="1" applyBorder="1" applyAlignment="1">
      <alignment horizontal="center" vertical="center"/>
    </xf>
    <xf numFmtId="0" fontId="84" fillId="27" borderId="32" xfId="63" applyFont="1" applyFill="1" applyBorder="1" applyAlignment="1">
      <alignment horizontal="center" vertical="center"/>
    </xf>
    <xf numFmtId="0" fontId="84" fillId="27" borderId="42" xfId="63" applyFont="1" applyFill="1" applyBorder="1" applyAlignment="1">
      <alignment horizontal="center" vertical="center"/>
    </xf>
    <xf numFmtId="0" fontId="82" fillId="0" borderId="76" xfId="63" applyFont="1" applyBorder="1" applyAlignment="1">
      <alignment horizontal="center" vertical="center"/>
    </xf>
    <xf numFmtId="0" fontId="84" fillId="0" borderId="107" xfId="63" applyFont="1" applyBorder="1" applyAlignment="1">
      <alignment horizontal="center" vertical="center"/>
    </xf>
    <xf numFmtId="0" fontId="84" fillId="0" borderId="11" xfId="63" applyFont="1" applyBorder="1" applyAlignment="1">
      <alignment horizontal="center" vertical="center"/>
    </xf>
    <xf numFmtId="0" fontId="84" fillId="0" borderId="44" xfId="63" applyFont="1" applyBorder="1" applyAlignment="1">
      <alignment horizontal="center" vertical="center"/>
    </xf>
    <xf numFmtId="0" fontId="84" fillId="0" borderId="58" xfId="63" applyFont="1" applyBorder="1" applyAlignment="1">
      <alignment horizontal="center" vertical="center"/>
    </xf>
    <xf numFmtId="0" fontId="84" fillId="0" borderId="62" xfId="63" applyFont="1" applyBorder="1" applyAlignment="1">
      <alignment horizontal="center" vertical="center" wrapText="1" shrinkToFit="1"/>
    </xf>
    <xf numFmtId="0" fontId="84" fillId="0" borderId="58" xfId="63" applyFont="1" applyBorder="1" applyAlignment="1">
      <alignment horizontal="center" vertical="center" wrapText="1" shrinkToFit="1"/>
    </xf>
    <xf numFmtId="0" fontId="84" fillId="0" borderId="59" xfId="63" applyFont="1" applyBorder="1" applyAlignment="1">
      <alignment horizontal="center" vertical="center"/>
    </xf>
    <xf numFmtId="0" fontId="84" fillId="0" borderId="29" xfId="63" applyFont="1" applyBorder="1" applyAlignment="1">
      <alignment horizontal="center" vertical="center"/>
    </xf>
    <xf numFmtId="0" fontId="84" fillId="0" borderId="32" xfId="63" applyFont="1" applyBorder="1" applyAlignment="1">
      <alignment horizontal="center" vertical="center"/>
    </xf>
    <xf numFmtId="0" fontId="84" fillId="0" borderId="42" xfId="63" applyFont="1" applyBorder="1" applyAlignment="1">
      <alignment horizontal="center" vertical="center"/>
    </xf>
    <xf numFmtId="0" fontId="84" fillId="0" borderId="27" xfId="63" applyFont="1" applyBorder="1" applyAlignment="1">
      <alignment horizontal="center" vertical="center"/>
    </xf>
    <xf numFmtId="0" fontId="84" fillId="0" borderId="0" xfId="63" applyFont="1" applyBorder="1" applyAlignment="1">
      <alignment horizontal="center" vertical="center"/>
    </xf>
    <xf numFmtId="0" fontId="84" fillId="0" borderId="28" xfId="63" applyFont="1" applyBorder="1" applyAlignment="1">
      <alignment horizontal="center" vertical="center"/>
    </xf>
    <xf numFmtId="0" fontId="84" fillId="0" borderId="30" xfId="63" applyFont="1" applyBorder="1" applyAlignment="1">
      <alignment horizontal="center" vertical="center"/>
    </xf>
    <xf numFmtId="0" fontId="84" fillId="0" borderId="153" xfId="63" applyFont="1" applyBorder="1" applyAlignment="1">
      <alignment horizontal="center" vertical="center"/>
    </xf>
    <xf numFmtId="0" fontId="84" fillId="0" borderId="31" xfId="63" applyFont="1" applyBorder="1" applyAlignment="1">
      <alignment horizontal="center" vertical="center"/>
    </xf>
    <xf numFmtId="0" fontId="84" fillId="0" borderId="154" xfId="63" applyFont="1" applyBorder="1" applyAlignment="1">
      <alignment horizontal="center"/>
    </xf>
    <xf numFmtId="0" fontId="84" fillId="0" borderId="109" xfId="63" applyFont="1" applyBorder="1" applyAlignment="1">
      <alignment horizontal="center"/>
    </xf>
    <xf numFmtId="0" fontId="84" fillId="0" borderId="155" xfId="63" applyFont="1" applyBorder="1" applyAlignment="1">
      <alignment horizontal="center"/>
    </xf>
    <xf numFmtId="0" fontId="84" fillId="0" borderId="41" xfId="63" applyFont="1" applyBorder="1" applyAlignment="1">
      <alignment horizontal="center"/>
    </xf>
    <xf numFmtId="0" fontId="84" fillId="27" borderId="25" xfId="63" applyFont="1" applyFill="1" applyBorder="1" applyAlignment="1">
      <alignment horizontal="center" vertical="center"/>
    </xf>
    <xf numFmtId="0" fontId="84" fillId="26" borderId="17" xfId="63" applyFont="1" applyFill="1" applyBorder="1" applyAlignment="1">
      <alignment horizontal="center" vertical="center"/>
    </xf>
    <xf numFmtId="0" fontId="84" fillId="26" borderId="10" xfId="63" applyFont="1" applyFill="1" applyBorder="1" applyAlignment="1">
      <alignment horizontal="center" vertical="center"/>
    </xf>
    <xf numFmtId="0" fontId="84" fillId="26" borderId="25" xfId="63" applyFont="1" applyFill="1" applyBorder="1" applyAlignment="1">
      <alignment horizontal="center" vertical="center"/>
    </xf>
    <xf numFmtId="0" fontId="84" fillId="0" borderId="19" xfId="63" applyFont="1" applyBorder="1" applyAlignment="1">
      <alignment horizontal="center"/>
    </xf>
    <xf numFmtId="0" fontId="84" fillId="0" borderId="128" xfId="63" applyFont="1" applyBorder="1" applyAlignment="1">
      <alignment horizontal="center"/>
    </xf>
    <xf numFmtId="0" fontId="84" fillId="0" borderId="129" xfId="63" applyFont="1" applyBorder="1" applyAlignment="1">
      <alignment horizontal="center"/>
    </xf>
    <xf numFmtId="0" fontId="84" fillId="26" borderId="17" xfId="63" applyFont="1" applyFill="1" applyBorder="1" applyAlignment="1">
      <alignment horizontal="center"/>
    </xf>
    <xf numFmtId="0" fontId="84" fillId="26" borderId="10" xfId="63" applyFont="1" applyFill="1" applyBorder="1" applyAlignment="1">
      <alignment horizontal="center"/>
    </xf>
    <xf numFmtId="0" fontId="84" fillId="26" borderId="11" xfId="63" applyFont="1" applyFill="1" applyBorder="1" applyAlignment="1">
      <alignment horizontal="center"/>
    </xf>
    <xf numFmtId="0" fontId="84" fillId="0" borderId="93" xfId="63" applyFont="1" applyBorder="1" applyAlignment="1">
      <alignment horizontal="center"/>
    </xf>
    <xf numFmtId="0" fontId="84" fillId="0" borderId="107" xfId="63" applyFont="1" applyBorder="1" applyAlignment="1">
      <alignment horizontal="center" vertical="center" wrapText="1" shrinkToFit="1"/>
    </xf>
    <xf numFmtId="0" fontId="84" fillId="0" borderId="33" xfId="63" applyFont="1" applyBorder="1" applyAlignment="1">
      <alignment horizontal="center" vertical="center" wrapText="1" shrinkToFit="1"/>
    </xf>
    <xf numFmtId="0" fontId="84" fillId="0" borderId="11" xfId="63" applyFont="1" applyBorder="1" applyAlignment="1">
      <alignment horizontal="center" vertical="center" wrapText="1" shrinkToFit="1"/>
    </xf>
    <xf numFmtId="0" fontId="84" fillId="0" borderId="17" xfId="63" applyFont="1" applyBorder="1" applyAlignment="1">
      <alignment horizontal="center" vertical="center" wrapText="1" shrinkToFit="1"/>
    </xf>
    <xf numFmtId="0" fontId="84" fillId="0" borderId="129" xfId="63" applyFont="1" applyBorder="1" applyAlignment="1">
      <alignment horizontal="center" vertical="center" wrapText="1" shrinkToFit="1"/>
    </xf>
    <xf numFmtId="0" fontId="84" fillId="0" borderId="19" xfId="63" applyFont="1" applyBorder="1" applyAlignment="1">
      <alignment horizontal="center" vertical="center" wrapText="1" shrinkToFit="1"/>
    </xf>
    <xf numFmtId="0" fontId="84" fillId="0" borderId="61" xfId="63" applyFont="1" applyBorder="1" applyAlignment="1">
      <alignment horizontal="center" vertical="center" wrapText="1"/>
    </xf>
    <xf numFmtId="0" fontId="84" fillId="0" borderId="63" xfId="63" applyFont="1" applyBorder="1" applyAlignment="1">
      <alignment horizontal="center" vertical="center" wrapText="1"/>
    </xf>
    <xf numFmtId="0" fontId="84" fillId="0" borderId="54" xfId="63" applyFont="1" applyBorder="1" applyAlignment="1">
      <alignment horizontal="center" vertical="center" wrapText="1"/>
    </xf>
    <xf numFmtId="0" fontId="84" fillId="0" borderId="55" xfId="63" applyFont="1" applyBorder="1" applyAlignment="1">
      <alignment horizontal="center" vertical="center" wrapText="1"/>
    </xf>
    <xf numFmtId="0" fontId="84" fillId="0" borderId="96" xfId="63" applyFont="1" applyBorder="1" applyAlignment="1">
      <alignment horizontal="center" vertical="center" wrapText="1"/>
    </xf>
    <xf numFmtId="0" fontId="84" fillId="0" borderId="126" xfId="63" applyFont="1" applyBorder="1" applyAlignment="1">
      <alignment horizontal="center" vertical="center" wrapText="1"/>
    </xf>
    <xf numFmtId="0" fontId="84" fillId="0" borderId="42" xfId="63" applyFont="1" applyBorder="1" applyAlignment="1">
      <alignment horizontal="center" vertical="center" wrapText="1"/>
    </xf>
    <xf numFmtId="0" fontId="84" fillId="0" borderId="28" xfId="63" applyFont="1" applyBorder="1" applyAlignment="1">
      <alignment horizontal="center" vertical="center" wrapText="1"/>
    </xf>
    <xf numFmtId="20" fontId="84" fillId="26" borderId="17" xfId="63" applyNumberFormat="1" applyFont="1" applyFill="1" applyBorder="1" applyAlignment="1">
      <alignment horizontal="center"/>
    </xf>
    <xf numFmtId="11" fontId="84" fillId="26" borderId="10" xfId="63" applyNumberFormat="1" applyFont="1" applyFill="1" applyBorder="1" applyAlignment="1">
      <alignment horizontal="center"/>
    </xf>
    <xf numFmtId="11" fontId="84" fillId="26" borderId="11" xfId="63" applyNumberFormat="1" applyFont="1" applyFill="1" applyBorder="1" applyAlignment="1">
      <alignment horizontal="center"/>
    </xf>
    <xf numFmtId="0" fontId="84" fillId="0" borderId="17" xfId="63" applyFont="1" applyBorder="1" applyAlignment="1">
      <alignment horizontal="center"/>
    </xf>
    <xf numFmtId="0" fontId="84" fillId="0" borderId="11" xfId="63" applyFont="1" applyBorder="1" applyAlignment="1">
      <alignment horizontal="center"/>
    </xf>
    <xf numFmtId="0" fontId="85" fillId="26" borderId="0" xfId="63" applyFont="1" applyFill="1" applyAlignment="1">
      <alignment horizontal="center"/>
    </xf>
    <xf numFmtId="0" fontId="83" fillId="0" borderId="0" xfId="63" applyFont="1" applyBorder="1" applyAlignment="1">
      <alignment horizontal="center"/>
    </xf>
    <xf numFmtId="0" fontId="84" fillId="0" borderId="0" xfId="63" applyFont="1" applyBorder="1" applyAlignment="1">
      <alignment horizontal="right" vertical="center" shrinkToFit="1"/>
    </xf>
    <xf numFmtId="0" fontId="84" fillId="0" borderId="28" xfId="63" applyFont="1" applyBorder="1" applyAlignment="1">
      <alignment horizontal="right" vertical="center" shrinkToFit="1"/>
    </xf>
    <xf numFmtId="0" fontId="84" fillId="0" borderId="86" xfId="63" applyFont="1" applyBorder="1" applyAlignment="1">
      <alignment horizontal="center" vertical="center" shrinkToFit="1"/>
    </xf>
    <xf numFmtId="0" fontId="84" fillId="0" borderId="71" xfId="63" applyFont="1" applyBorder="1" applyAlignment="1">
      <alignment horizontal="center" vertical="center" shrinkToFit="1"/>
    </xf>
    <xf numFmtId="0" fontId="84" fillId="0" borderId="87" xfId="63" applyFont="1" applyBorder="1" applyAlignment="1">
      <alignment horizontal="center" vertical="center" shrinkToFit="1"/>
    </xf>
    <xf numFmtId="0" fontId="85" fillId="0" borderId="0" xfId="63" applyFont="1" applyAlignment="1">
      <alignment horizontal="center" vertical="center" shrinkToFit="1"/>
    </xf>
    <xf numFmtId="0" fontId="84" fillId="0" borderId="0" xfId="63" applyFont="1" applyBorder="1" applyAlignment="1">
      <alignment horizontal="right" vertical="center"/>
    </xf>
    <xf numFmtId="0" fontId="84" fillId="0" borderId="28" xfId="63" applyFont="1" applyBorder="1" applyAlignment="1">
      <alignment horizontal="right" vertical="center"/>
    </xf>
    <xf numFmtId="0" fontId="84" fillId="26" borderId="30" xfId="63" applyFont="1" applyFill="1" applyBorder="1" applyAlignment="1">
      <alignment horizontal="center" vertical="center"/>
    </xf>
    <xf numFmtId="0" fontId="84" fillId="26" borderId="31" xfId="63" applyFont="1" applyFill="1" applyBorder="1" applyAlignment="1">
      <alignment horizontal="center" vertical="center"/>
    </xf>
    <xf numFmtId="0" fontId="84" fillId="27" borderId="25" xfId="63" applyFont="1" applyFill="1" applyBorder="1" applyAlignment="1">
      <alignment horizontal="center" vertical="center" shrinkToFit="1"/>
    </xf>
    <xf numFmtId="0" fontId="83" fillId="0" borderId="0" xfId="63" applyFont="1" applyAlignment="1">
      <alignment horizontal="center"/>
    </xf>
    <xf numFmtId="0" fontId="97" fillId="0" borderId="17" xfId="0" applyFont="1" applyBorder="1" applyAlignment="1">
      <alignment horizontal="center"/>
    </xf>
    <xf numFmtId="0" fontId="97" fillId="0" borderId="10" xfId="0" applyFont="1" applyBorder="1" applyAlignment="1">
      <alignment horizontal="center"/>
    </xf>
    <xf numFmtId="0" fontId="97" fillId="0" borderId="11" xfId="0" applyFont="1" applyBorder="1" applyAlignment="1">
      <alignment horizontal="center"/>
    </xf>
    <xf numFmtId="0" fontId="97" fillId="0" borderId="25" xfId="0" applyFont="1" applyBorder="1" applyAlignment="1">
      <alignment horizontal="center"/>
    </xf>
    <xf numFmtId="0" fontId="97" fillId="0" borderId="25" xfId="0" applyFont="1" applyBorder="1" applyAlignment="1">
      <alignment horizontal="center" vertical="center"/>
    </xf>
    <xf numFmtId="0" fontId="84" fillId="27" borderId="38" xfId="63" applyFont="1" applyFill="1" applyBorder="1" applyAlignment="1">
      <alignment horizontal="center" vertical="center"/>
    </xf>
    <xf numFmtId="0" fontId="84" fillId="27" borderId="101" xfId="63" applyFont="1" applyFill="1" applyBorder="1" applyAlignment="1">
      <alignment horizontal="center" vertical="center"/>
    </xf>
    <xf numFmtId="0" fontId="84" fillId="27" borderId="39" xfId="63" applyFont="1" applyFill="1" applyBorder="1" applyAlignment="1">
      <alignment horizontal="center" vertical="center" wrapText="1" shrinkToFit="1"/>
    </xf>
    <xf numFmtId="0" fontId="84" fillId="27" borderId="38" xfId="63" applyFont="1" applyFill="1" applyBorder="1" applyAlignment="1">
      <alignment horizontal="center" vertical="center" wrapText="1" shrinkToFit="1"/>
    </xf>
    <xf numFmtId="0" fontId="84" fillId="27" borderId="64" xfId="63" applyFont="1" applyFill="1" applyBorder="1" applyAlignment="1">
      <alignment horizontal="center" vertical="center" wrapText="1" shrinkToFit="1"/>
    </xf>
    <xf numFmtId="0" fontId="84" fillId="27" borderId="101" xfId="63" applyFont="1" applyFill="1" applyBorder="1" applyAlignment="1">
      <alignment horizontal="center" vertical="center" wrapText="1" shrinkToFit="1"/>
    </xf>
    <xf numFmtId="0" fontId="84" fillId="27" borderId="18" xfId="63" applyFont="1" applyFill="1" applyBorder="1" applyAlignment="1">
      <alignment horizontal="center" vertical="center"/>
    </xf>
    <xf numFmtId="0" fontId="84" fillId="27" borderId="16" xfId="63" applyFont="1" applyFill="1" applyBorder="1" applyAlignment="1">
      <alignment horizontal="center" vertical="center" wrapText="1" shrinkToFit="1"/>
    </xf>
    <xf numFmtId="0" fontId="84" fillId="27" borderId="18" xfId="63" applyFont="1" applyFill="1" applyBorder="1" applyAlignment="1">
      <alignment horizontal="center" vertical="center" wrapText="1" shrinkToFit="1"/>
    </xf>
    <xf numFmtId="0" fontId="84" fillId="26" borderId="39" xfId="63" applyFont="1" applyFill="1" applyBorder="1" applyAlignment="1">
      <alignment horizontal="center" vertical="center"/>
    </xf>
    <xf numFmtId="0" fontId="84" fillId="26" borderId="28" xfId="63" applyFont="1" applyFill="1" applyBorder="1" applyAlignment="1">
      <alignment horizontal="center" vertical="center"/>
    </xf>
    <xf numFmtId="0" fontId="84" fillId="26" borderId="16" xfId="63" applyFont="1" applyFill="1" applyBorder="1" applyAlignment="1">
      <alignment horizontal="center" vertical="center"/>
    </xf>
    <xf numFmtId="0" fontId="84" fillId="26" borderId="22" xfId="63" applyFont="1" applyFill="1" applyBorder="1" applyAlignment="1">
      <alignment horizontal="center" vertical="center"/>
    </xf>
    <xf numFmtId="0" fontId="84" fillId="26" borderId="64" xfId="63" applyFont="1" applyFill="1" applyBorder="1" applyAlignment="1">
      <alignment horizontal="center" vertical="center"/>
    </xf>
    <xf numFmtId="0" fontId="84" fillId="27" borderId="154" xfId="63" applyFont="1" applyFill="1" applyBorder="1" applyAlignment="1">
      <alignment horizontal="center" vertical="center"/>
    </xf>
    <xf numFmtId="0" fontId="84" fillId="27" borderId="41" xfId="63" applyFont="1" applyFill="1" applyBorder="1" applyAlignment="1">
      <alignment horizontal="center" vertical="center" wrapText="1" shrinkToFit="1"/>
    </xf>
    <xf numFmtId="0" fontId="84" fillId="27" borderId="154" xfId="63" applyFont="1" applyFill="1" applyBorder="1" applyAlignment="1">
      <alignment horizontal="center" vertical="center" wrapText="1" shrinkToFit="1"/>
    </xf>
    <xf numFmtId="0" fontId="84" fillId="26" borderId="41" xfId="63" applyFont="1" applyFill="1" applyBorder="1" applyAlignment="1">
      <alignment horizontal="center" vertical="center"/>
    </xf>
    <xf numFmtId="0" fontId="84" fillId="26" borderId="42" xfId="63" applyFont="1" applyFill="1" applyBorder="1" applyAlignment="1">
      <alignment horizontal="center" vertical="center"/>
    </xf>
    <xf numFmtId="0" fontId="14" fillId="0" borderId="0"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center"/>
    </xf>
    <xf numFmtId="0" fontId="0" fillId="0" borderId="13" xfId="0" applyBorder="1" applyAlignment="1">
      <alignment horizontal="center" vertical="center"/>
    </xf>
    <xf numFmtId="0" fontId="0" fillId="0" borderId="26" xfId="0" applyBorder="1" applyAlignment="1">
      <alignment horizontal="center" vertical="center"/>
    </xf>
    <xf numFmtId="0" fontId="14" fillId="0" borderId="0" xfId="0" applyFont="1" applyBorder="1" applyAlignment="1">
      <alignment horizontal="center"/>
    </xf>
    <xf numFmtId="0" fontId="62" fillId="0" borderId="114" xfId="57" applyFont="1" applyBorder="1" applyAlignment="1">
      <alignment horizontal="center" vertical="center"/>
    </xf>
    <xf numFmtId="0" fontId="62" fillId="0" borderId="37" xfId="57" applyFont="1" applyBorder="1" applyAlignment="1">
      <alignment horizontal="center" vertical="center"/>
    </xf>
    <xf numFmtId="0" fontId="62" fillId="0" borderId="115" xfId="57" applyFont="1" applyBorder="1" applyAlignment="1">
      <alignment horizontal="center" vertical="center"/>
    </xf>
    <xf numFmtId="0" fontId="64" fillId="0" borderId="0" xfId="57" applyFont="1" applyAlignment="1">
      <alignment horizontal="center" vertical="center"/>
    </xf>
    <xf numFmtId="0" fontId="60" fillId="0" borderId="25" xfId="57" applyFont="1" applyBorder="1" applyAlignment="1">
      <alignment horizontal="center" vertical="center"/>
    </xf>
    <xf numFmtId="0" fontId="60" fillId="0" borderId="90" xfId="57" applyFont="1" applyBorder="1" applyAlignment="1">
      <alignment horizontal="center" vertical="center" shrinkToFit="1"/>
    </xf>
    <xf numFmtId="0" fontId="60" fillId="0" borderId="92" xfId="57" applyFont="1" applyBorder="1" applyAlignment="1">
      <alignment vertical="center" shrinkToFit="1"/>
    </xf>
    <xf numFmtId="0" fontId="13" fillId="0" borderId="0" xfId="0" applyFont="1" applyAlignment="1">
      <alignment horizontal="center"/>
    </xf>
    <xf numFmtId="0" fontId="9" fillId="0" borderId="43" xfId="0" applyFont="1" applyBorder="1" applyAlignment="1">
      <alignment horizontal="center" vertical="center"/>
    </xf>
    <xf numFmtId="0" fontId="7" fillId="0" borderId="4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8" fillId="0" borderId="0" xfId="0" applyFont="1" applyBorder="1" applyAlignment="1">
      <alignment horizontal="center" shrinkToFit="1"/>
    </xf>
    <xf numFmtId="0" fontId="8" fillId="0" borderId="28" xfId="0" applyFont="1" applyBorder="1" applyAlignment="1">
      <alignment horizontal="center" shrinkToFit="1"/>
    </xf>
    <xf numFmtId="0" fontId="9" fillId="0" borderId="0" xfId="0" applyFont="1" applyBorder="1" applyAlignment="1">
      <alignment horizontal="center" shrinkToFit="1"/>
    </xf>
    <xf numFmtId="0" fontId="9" fillId="0" borderId="28" xfId="0" applyFont="1" applyBorder="1" applyAlignment="1">
      <alignment horizontal="center" shrinkToFit="1"/>
    </xf>
    <xf numFmtId="0" fontId="56" fillId="0" borderId="140" xfId="64" applyFont="1" applyBorder="1" applyAlignment="1">
      <alignment horizontal="center" vertical="center"/>
    </xf>
    <xf numFmtId="0" fontId="56" fillId="0" borderId="141" xfId="64" applyFont="1" applyBorder="1" applyAlignment="1">
      <alignment horizontal="center" vertical="center"/>
    </xf>
    <xf numFmtId="0" fontId="56" fillId="0" borderId="142" xfId="64" applyFont="1" applyBorder="1" applyAlignment="1">
      <alignment horizontal="center" vertical="center"/>
    </xf>
    <xf numFmtId="0" fontId="56" fillId="0" borderId="39" xfId="64" applyFont="1" applyBorder="1" applyAlignment="1">
      <alignment horizontal="center" vertical="center"/>
    </xf>
    <xf numFmtId="0" fontId="56" fillId="0" borderId="0" xfId="64" applyFont="1" applyBorder="1" applyAlignment="1">
      <alignment horizontal="center" vertical="center"/>
    </xf>
    <xf numFmtId="0" fontId="56" fillId="0" borderId="38" xfId="64" applyFont="1" applyBorder="1" applyAlignment="1">
      <alignment horizontal="center" vertical="center"/>
    </xf>
    <xf numFmtId="0" fontId="56" fillId="0" borderId="111" xfId="64" applyFont="1" applyBorder="1" applyAlignment="1">
      <alignment horizontal="center" vertical="center"/>
    </xf>
    <xf numFmtId="0" fontId="56" fillId="0" borderId="112" xfId="64" applyFont="1" applyBorder="1" applyAlignment="1">
      <alignment horizontal="center" vertical="center"/>
    </xf>
    <xf numFmtId="0" fontId="56" fillId="0" borderId="113" xfId="64" applyFont="1" applyBorder="1" applyAlignment="1">
      <alignment horizontal="center" vertical="center"/>
    </xf>
    <xf numFmtId="0" fontId="55" fillId="0" borderId="140" xfId="64" applyFont="1" applyBorder="1" applyAlignment="1">
      <alignment horizontal="left" vertical="center"/>
    </xf>
    <xf numFmtId="0" fontId="55" fillId="0" borderId="141" xfId="64" applyFont="1" applyBorder="1" applyAlignment="1">
      <alignment horizontal="left" vertical="center"/>
    </xf>
    <xf numFmtId="0" fontId="55" fillId="0" borderId="142" xfId="64" applyFont="1" applyBorder="1" applyAlignment="1">
      <alignment horizontal="left" vertical="center"/>
    </xf>
    <xf numFmtId="0" fontId="55" fillId="0" borderId="39" xfId="64" applyFont="1" applyBorder="1" applyAlignment="1">
      <alignment horizontal="left" vertical="center"/>
    </xf>
    <xf numFmtId="0" fontId="55" fillId="0" borderId="0" xfId="64" applyFont="1" applyBorder="1" applyAlignment="1">
      <alignment horizontal="left" vertical="center"/>
    </xf>
    <xf numFmtId="0" fontId="55" fillId="0" borderId="38" xfId="64" applyFont="1" applyBorder="1" applyAlignment="1">
      <alignment horizontal="left" vertical="center"/>
    </xf>
    <xf numFmtId="0" fontId="55" fillId="0" borderId="111" xfId="64" applyFont="1" applyBorder="1" applyAlignment="1">
      <alignment horizontal="left" vertical="center"/>
    </xf>
    <xf numFmtId="0" fontId="55" fillId="0" borderId="112" xfId="64" applyFont="1" applyBorder="1" applyAlignment="1">
      <alignment horizontal="left" vertical="center"/>
    </xf>
    <xf numFmtId="0" fontId="55" fillId="0" borderId="113" xfId="64" applyFont="1" applyBorder="1" applyAlignment="1">
      <alignment horizontal="left" vertical="center"/>
    </xf>
    <xf numFmtId="0" fontId="56" fillId="0" borderId="140" xfId="64" applyFont="1" applyBorder="1" applyAlignment="1">
      <alignment horizontal="center" vertical="center" wrapText="1"/>
    </xf>
    <xf numFmtId="0" fontId="56" fillId="0" borderId="141" xfId="64" applyFont="1" applyBorder="1" applyAlignment="1">
      <alignment horizontal="center" vertical="center" wrapText="1"/>
    </xf>
    <xf numFmtId="0" fontId="56" fillId="0" borderId="142" xfId="64" applyFont="1" applyBorder="1" applyAlignment="1">
      <alignment horizontal="center" vertical="center" wrapText="1"/>
    </xf>
    <xf numFmtId="0" fontId="56" fillId="0" borderId="39" xfId="64" applyFont="1" applyBorder="1" applyAlignment="1">
      <alignment horizontal="center" vertical="center" wrapText="1"/>
    </xf>
    <xf numFmtId="0" fontId="56" fillId="0" borderId="0" xfId="64" applyFont="1" applyBorder="1" applyAlignment="1">
      <alignment horizontal="center" vertical="center" wrapText="1"/>
    </xf>
    <xf numFmtId="0" fontId="56" fillId="0" borderId="38" xfId="64" applyFont="1" applyBorder="1" applyAlignment="1">
      <alignment horizontal="center" vertical="center" wrapText="1"/>
    </xf>
    <xf numFmtId="0" fontId="56" fillId="0" borderId="111" xfId="64" applyFont="1" applyBorder="1" applyAlignment="1">
      <alignment horizontal="center" vertical="center" wrapText="1"/>
    </xf>
    <xf numFmtId="0" fontId="56" fillId="0" borderId="112" xfId="64" applyFont="1" applyBorder="1" applyAlignment="1">
      <alignment horizontal="center" vertical="center" wrapText="1"/>
    </xf>
    <xf numFmtId="0" fontId="56" fillId="0" borderId="113" xfId="64" applyFont="1" applyBorder="1" applyAlignment="1">
      <alignment horizontal="center" vertical="center" wrapText="1"/>
    </xf>
    <xf numFmtId="0" fontId="56" fillId="0" borderId="16" xfId="64" applyFont="1" applyBorder="1" applyAlignment="1">
      <alignment horizontal="center" vertical="center"/>
    </xf>
    <xf numFmtId="0" fontId="56" fillId="0" borderId="12" xfId="64" applyFont="1" applyBorder="1" applyAlignment="1">
      <alignment horizontal="center" vertical="center"/>
    </xf>
    <xf numFmtId="0" fontId="56" fillId="0" borderId="18" xfId="64" applyFont="1" applyBorder="1" applyAlignment="1">
      <alignment horizontal="center" vertical="center"/>
    </xf>
    <xf numFmtId="0" fontId="55" fillId="0" borderId="16" xfId="64" applyFont="1" applyBorder="1" applyAlignment="1">
      <alignment horizontal="left" vertical="center"/>
    </xf>
    <xf numFmtId="0" fontId="55" fillId="0" borderId="12" xfId="64" applyFont="1" applyBorder="1" applyAlignment="1">
      <alignment horizontal="left" vertical="center"/>
    </xf>
    <xf numFmtId="0" fontId="55" fillId="0" borderId="18" xfId="64" applyFont="1" applyBorder="1" applyAlignment="1">
      <alignment horizontal="left" vertical="center"/>
    </xf>
    <xf numFmtId="0" fontId="76" fillId="0" borderId="130" xfId="64" applyFont="1" applyBorder="1" applyAlignment="1">
      <alignment horizontal="center" vertical="center"/>
    </xf>
    <xf numFmtId="0" fontId="76" fillId="0" borderId="128" xfId="64" applyFont="1" applyBorder="1" applyAlignment="1">
      <alignment horizontal="center" vertical="center"/>
    </xf>
    <xf numFmtId="0" fontId="76" fillId="0" borderId="129" xfId="64" applyFont="1" applyBorder="1" applyAlignment="1">
      <alignment horizontal="center" vertical="center"/>
    </xf>
    <xf numFmtId="0" fontId="76" fillId="0" borderId="39" xfId="64" applyFont="1" applyBorder="1" applyAlignment="1">
      <alignment horizontal="center" vertical="center"/>
    </xf>
    <xf numFmtId="0" fontId="76" fillId="0" borderId="0" xfId="64" applyFont="1" applyBorder="1" applyAlignment="1">
      <alignment horizontal="center" vertical="center"/>
    </xf>
    <xf numFmtId="0" fontId="76" fillId="0" borderId="38" xfId="64" applyFont="1" applyBorder="1" applyAlignment="1">
      <alignment horizontal="center" vertical="center"/>
    </xf>
    <xf numFmtId="0" fontId="76" fillId="0" borderId="16" xfId="64" applyFont="1" applyBorder="1" applyAlignment="1">
      <alignment horizontal="center" vertical="center"/>
    </xf>
    <xf numFmtId="0" fontId="76" fillId="0" borderId="12" xfId="64" applyFont="1" applyBorder="1" applyAlignment="1">
      <alignment horizontal="center" vertical="center"/>
    </xf>
    <xf numFmtId="0" fontId="76" fillId="0" borderId="18" xfId="64" applyFont="1" applyBorder="1" applyAlignment="1">
      <alignment horizontal="center" vertical="center"/>
    </xf>
    <xf numFmtId="0" fontId="56" fillId="0" borderId="130" xfId="64" applyFont="1" applyBorder="1" applyAlignment="1">
      <alignment horizontal="center" vertical="center"/>
    </xf>
    <xf numFmtId="0" fontId="57" fillId="0" borderId="128" xfId="64" applyFont="1" applyBorder="1" applyAlignment="1">
      <alignment horizontal="center" vertical="center"/>
    </xf>
    <xf numFmtId="0" fontId="57" fillId="0" borderId="129" xfId="64" applyFont="1" applyBorder="1" applyAlignment="1">
      <alignment horizontal="center" vertical="center"/>
    </xf>
    <xf numFmtId="0" fontId="57" fillId="0" borderId="16" xfId="64" applyFont="1" applyBorder="1" applyAlignment="1">
      <alignment horizontal="center" vertical="center"/>
    </xf>
    <xf numFmtId="0" fontId="57" fillId="0" borderId="12" xfId="64" applyFont="1" applyBorder="1" applyAlignment="1">
      <alignment horizontal="center" vertical="center"/>
    </xf>
    <xf numFmtId="0" fontId="57" fillId="0" borderId="18" xfId="64" applyFont="1" applyBorder="1" applyAlignment="1">
      <alignment horizontal="center" vertical="center"/>
    </xf>
    <xf numFmtId="0" fontId="56" fillId="0" borderId="128" xfId="64" applyFont="1" applyBorder="1" applyAlignment="1">
      <alignment horizontal="center" vertical="center"/>
    </xf>
    <xf numFmtId="0" fontId="56" fillId="0" borderId="129" xfId="64" applyFont="1" applyBorder="1" applyAlignment="1">
      <alignment horizontal="center" vertical="center"/>
    </xf>
    <xf numFmtId="0" fontId="54" fillId="0" borderId="91" xfId="64" applyFont="1" applyBorder="1" applyAlignment="1">
      <alignment horizontal="center" vertical="center"/>
    </xf>
    <xf numFmtId="0" fontId="54" fillId="0" borderId="92" xfId="64" applyFont="1" applyBorder="1" applyAlignment="1">
      <alignment horizontal="center" vertical="center"/>
    </xf>
    <xf numFmtId="0" fontId="56" fillId="0" borderId="16" xfId="64" applyFont="1" applyBorder="1" applyAlignment="1">
      <alignment horizontal="center" vertical="center" wrapText="1"/>
    </xf>
    <xf numFmtId="0" fontId="56" fillId="0" borderId="12" xfId="64" applyFont="1" applyBorder="1" applyAlignment="1">
      <alignment horizontal="center" vertical="center" wrapText="1"/>
    </xf>
    <xf numFmtId="0" fontId="56" fillId="0" borderId="18" xfId="64" applyFont="1" applyBorder="1" applyAlignment="1">
      <alignment horizontal="center" vertical="center" wrapText="1"/>
    </xf>
    <xf numFmtId="0" fontId="57" fillId="0" borderId="141" xfId="64" applyFont="1" applyBorder="1" applyAlignment="1">
      <alignment horizontal="center" vertical="center"/>
    </xf>
    <xf numFmtId="0" fontId="57" fillId="0" borderId="142" xfId="64" applyFont="1" applyBorder="1" applyAlignment="1">
      <alignment horizontal="center" vertical="center"/>
    </xf>
    <xf numFmtId="0" fontId="57" fillId="0" borderId="39" xfId="64" applyFont="1" applyBorder="1" applyAlignment="1">
      <alignment horizontal="center" vertical="center" wrapText="1"/>
    </xf>
    <xf numFmtId="0" fontId="57" fillId="0" borderId="0" xfId="64" applyFont="1" applyBorder="1" applyAlignment="1">
      <alignment horizontal="center" vertical="center"/>
    </xf>
    <xf numFmtId="0" fontId="57" fillId="0" borderId="38" xfId="64" applyFont="1" applyBorder="1" applyAlignment="1">
      <alignment horizontal="center" vertical="center"/>
    </xf>
    <xf numFmtId="0" fontId="57" fillId="0" borderId="39" xfId="64" applyFont="1" applyBorder="1" applyAlignment="1">
      <alignment horizontal="center" vertical="center"/>
    </xf>
    <xf numFmtId="0" fontId="57" fillId="0" borderId="111" xfId="64" applyFont="1" applyBorder="1" applyAlignment="1">
      <alignment horizontal="center" vertical="center"/>
    </xf>
    <xf numFmtId="0" fontId="57" fillId="0" borderId="112" xfId="64" applyFont="1" applyBorder="1" applyAlignment="1">
      <alignment horizontal="center" vertical="center"/>
    </xf>
    <xf numFmtId="0" fontId="57" fillId="0" borderId="113" xfId="64" applyFont="1" applyBorder="1" applyAlignment="1">
      <alignment horizontal="center" vertical="center"/>
    </xf>
    <xf numFmtId="0" fontId="79" fillId="0" borderId="140" xfId="64" applyFont="1" applyBorder="1" applyAlignment="1">
      <alignment horizontal="center" vertical="center" wrapText="1"/>
    </xf>
    <xf numFmtId="0" fontId="80" fillId="0" borderId="141" xfId="64" applyFont="1" applyBorder="1" applyAlignment="1">
      <alignment horizontal="center" vertical="center"/>
    </xf>
    <xf numFmtId="0" fontId="80" fillId="0" borderId="142" xfId="64" applyFont="1" applyBorder="1" applyAlignment="1">
      <alignment horizontal="center" vertical="center"/>
    </xf>
    <xf numFmtId="0" fontId="80" fillId="0" borderId="39" xfId="64" applyFont="1" applyBorder="1" applyAlignment="1">
      <alignment horizontal="center" vertical="center" wrapText="1"/>
    </xf>
    <xf numFmtId="0" fontId="80" fillId="0" borderId="0" xfId="64" applyFont="1" applyBorder="1" applyAlignment="1">
      <alignment horizontal="center" vertical="center"/>
    </xf>
    <xf numFmtId="0" fontId="80" fillId="0" borderId="38" xfId="64" applyFont="1" applyBorder="1" applyAlignment="1">
      <alignment horizontal="center" vertical="center"/>
    </xf>
    <xf numFmtId="0" fontId="80" fillId="0" borderId="39" xfId="64" applyFont="1" applyBorder="1" applyAlignment="1">
      <alignment horizontal="center" vertical="center"/>
    </xf>
    <xf numFmtId="0" fontId="80" fillId="0" borderId="111" xfId="64" applyFont="1" applyBorder="1" applyAlignment="1">
      <alignment horizontal="center" vertical="center"/>
    </xf>
    <xf numFmtId="0" fontId="80" fillId="0" borderId="112" xfId="64" applyFont="1" applyBorder="1" applyAlignment="1">
      <alignment horizontal="center" vertical="center"/>
    </xf>
    <xf numFmtId="0" fontId="80" fillId="0" borderId="113" xfId="64" applyFont="1" applyBorder="1" applyAlignment="1">
      <alignment horizontal="center" vertical="center"/>
    </xf>
    <xf numFmtId="0" fontId="1" fillId="0" borderId="0" xfId="64" applyBorder="1" applyAlignment="1">
      <alignment horizontal="center" vertical="center"/>
    </xf>
    <xf numFmtId="0" fontId="78" fillId="0" borderId="0" xfId="64" applyFont="1" applyAlignment="1">
      <alignment horizontal="left" vertical="center"/>
    </xf>
    <xf numFmtId="0" fontId="55" fillId="0" borderId="0" xfId="64" applyFont="1" applyAlignment="1">
      <alignment horizontal="left" vertical="center"/>
    </xf>
    <xf numFmtId="0" fontId="77" fillId="0" borderId="0" xfId="64" applyFont="1" applyAlignment="1">
      <alignment horizontal="left" vertical="center"/>
    </xf>
    <xf numFmtId="0" fontId="76" fillId="0" borderId="111" xfId="64" applyFont="1" applyBorder="1" applyAlignment="1">
      <alignment horizontal="center" vertical="center"/>
    </xf>
    <xf numFmtId="0" fontId="76" fillId="0" borderId="112" xfId="64" applyFont="1" applyBorder="1" applyAlignment="1">
      <alignment horizontal="center" vertical="center"/>
    </xf>
    <xf numFmtId="0" fontId="76" fillId="0" borderId="113" xfId="64" applyFont="1" applyBorder="1" applyAlignment="1">
      <alignment horizontal="center" vertical="center"/>
    </xf>
    <xf numFmtId="0" fontId="1" fillId="0" borderId="39" xfId="64" applyBorder="1" applyAlignment="1">
      <alignment horizontal="left" vertical="center"/>
    </xf>
    <xf numFmtId="0" fontId="1" fillId="0" borderId="0" xfId="64" applyBorder="1" applyAlignment="1">
      <alignment horizontal="left" vertical="center"/>
    </xf>
    <xf numFmtId="0" fontId="1" fillId="0" borderId="38" xfId="64" applyBorder="1" applyAlignment="1">
      <alignment horizontal="left" vertical="center"/>
    </xf>
    <xf numFmtId="0" fontId="1" fillId="0" borderId="16" xfId="64" applyBorder="1" applyAlignment="1">
      <alignment horizontal="left" vertical="center"/>
    </xf>
    <xf numFmtId="0" fontId="1" fillId="0" borderId="12" xfId="64" applyBorder="1" applyAlignment="1">
      <alignment horizontal="left" vertical="center"/>
    </xf>
    <xf numFmtId="0" fontId="1" fillId="0" borderId="18" xfId="64" applyBorder="1" applyAlignment="1">
      <alignment horizontal="left" vertical="center"/>
    </xf>
    <xf numFmtId="0" fontId="1" fillId="0" borderId="140" xfId="64" applyBorder="1" applyAlignment="1">
      <alignment horizontal="left" vertical="center"/>
    </xf>
    <xf numFmtId="0" fontId="1" fillId="0" borderId="141" xfId="64" applyBorder="1" applyAlignment="1">
      <alignment horizontal="left" vertical="center"/>
    </xf>
    <xf numFmtId="0" fontId="1" fillId="0" borderId="142" xfId="64" applyBorder="1" applyAlignment="1">
      <alignment horizontal="left" vertical="center"/>
    </xf>
    <xf numFmtId="0" fontId="1" fillId="0" borderId="130" xfId="64" applyBorder="1" applyAlignment="1">
      <alignment horizontal="center" vertical="center"/>
    </xf>
    <xf numFmtId="0" fontId="1" fillId="0" borderId="128" xfId="64" applyBorder="1" applyAlignment="1">
      <alignment horizontal="center" vertical="center"/>
    </xf>
    <xf numFmtId="0" fontId="1" fillId="0" borderId="152" xfId="64" applyBorder="1" applyAlignment="1">
      <alignment horizontal="center" vertical="center"/>
    </xf>
    <xf numFmtId="0" fontId="1" fillId="0" borderId="39" xfId="64" applyBorder="1" applyAlignment="1">
      <alignment horizontal="center" vertical="center"/>
    </xf>
    <xf numFmtId="0" fontId="1" fillId="0" borderId="144" xfId="64" applyBorder="1" applyAlignment="1">
      <alignment horizontal="center" vertical="center"/>
    </xf>
    <xf numFmtId="0" fontId="1" fillId="0" borderId="111" xfId="64" applyBorder="1" applyAlignment="1">
      <alignment horizontal="center" vertical="center"/>
    </xf>
    <xf numFmtId="0" fontId="1" fillId="0" borderId="112" xfId="64" applyBorder="1" applyAlignment="1">
      <alignment horizontal="center" vertical="center"/>
    </xf>
    <xf numFmtId="0" fontId="1" fillId="0" borderId="146" xfId="64" applyBorder="1" applyAlignment="1">
      <alignment horizontal="center" vertical="center"/>
    </xf>
    <xf numFmtId="0" fontId="1" fillId="0" borderId="143" xfId="64" applyBorder="1" applyAlignment="1">
      <alignment horizontal="left" vertical="center"/>
    </xf>
    <xf numFmtId="0" fontId="1" fillId="0" borderId="128" xfId="64" applyBorder="1" applyAlignment="1">
      <alignment horizontal="left" vertical="center"/>
    </xf>
    <xf numFmtId="0" fontId="1" fillId="0" borderId="129" xfId="64" applyBorder="1" applyAlignment="1">
      <alignment horizontal="left" vertical="center"/>
    </xf>
    <xf numFmtId="0" fontId="1" fillId="0" borderId="145" xfId="64" applyBorder="1" applyAlignment="1">
      <alignment horizontal="left" vertical="center"/>
    </xf>
    <xf numFmtId="0" fontId="1" fillId="0" borderId="147" xfId="64" applyBorder="1" applyAlignment="1">
      <alignment horizontal="left" vertical="center"/>
    </xf>
    <xf numFmtId="0" fontId="1" fillId="0" borderId="112" xfId="64" applyBorder="1" applyAlignment="1">
      <alignment horizontal="left" vertical="center"/>
    </xf>
    <xf numFmtId="0" fontId="1" fillId="0" borderId="113" xfId="64" applyBorder="1" applyAlignment="1">
      <alignment horizontal="left" vertical="center"/>
    </xf>
    <xf numFmtId="0" fontId="1" fillId="0" borderId="16" xfId="64" applyBorder="1" applyAlignment="1">
      <alignment horizontal="center" vertical="center"/>
    </xf>
    <xf numFmtId="0" fontId="1" fillId="0" borderId="12" xfId="64" applyBorder="1" applyAlignment="1">
      <alignment horizontal="center" vertical="center"/>
    </xf>
    <xf numFmtId="0" fontId="1" fillId="0" borderId="150" xfId="64" applyBorder="1" applyAlignment="1">
      <alignment horizontal="center" vertical="center"/>
    </xf>
    <xf numFmtId="0" fontId="1" fillId="0" borderId="148" xfId="64" applyBorder="1" applyAlignment="1">
      <alignment horizontal="center" vertical="center"/>
    </xf>
    <xf numFmtId="0" fontId="1" fillId="0" borderId="141" xfId="64" applyBorder="1" applyAlignment="1">
      <alignment horizontal="center" vertical="center"/>
    </xf>
    <xf numFmtId="0" fontId="1" fillId="0" borderId="149" xfId="64" applyBorder="1" applyAlignment="1">
      <alignment horizontal="center" vertical="center"/>
    </xf>
    <xf numFmtId="0" fontId="1" fillId="0" borderId="145" xfId="64" applyBorder="1" applyAlignment="1">
      <alignment horizontal="center" vertical="center"/>
    </xf>
    <xf numFmtId="0" fontId="1" fillId="0" borderId="151" xfId="64" applyBorder="1" applyAlignment="1">
      <alignment horizontal="center" vertical="center"/>
    </xf>
    <xf numFmtId="0" fontId="1" fillId="0" borderId="130" xfId="64" applyBorder="1" applyAlignment="1">
      <alignment horizontal="left" vertical="center"/>
    </xf>
    <xf numFmtId="0" fontId="1" fillId="0" borderId="111" xfId="64" applyBorder="1" applyAlignment="1">
      <alignment horizontal="left" vertical="center"/>
    </xf>
    <xf numFmtId="0" fontId="1" fillId="0" borderId="129" xfId="64" applyBorder="1" applyAlignment="1">
      <alignment horizontal="center" vertical="center"/>
    </xf>
    <xf numFmtId="0" fontId="1" fillId="0" borderId="38" xfId="64" applyBorder="1" applyAlignment="1">
      <alignment horizontal="center" vertical="center"/>
    </xf>
    <xf numFmtId="0" fontId="1" fillId="0" borderId="18" xfId="64" applyBorder="1" applyAlignment="1">
      <alignment horizontal="center" vertical="center"/>
    </xf>
    <xf numFmtId="0" fontId="1" fillId="0" borderId="131" xfId="64" applyBorder="1" applyAlignment="1">
      <alignment horizontal="center" vertical="center"/>
    </xf>
    <xf numFmtId="0" fontId="1" fillId="0" borderId="132" xfId="64" applyBorder="1" applyAlignment="1">
      <alignment horizontal="center" vertical="center"/>
    </xf>
    <xf numFmtId="0" fontId="1" fillId="0" borderId="133" xfId="64" applyBorder="1" applyAlignment="1">
      <alignment horizontal="center" vertical="center"/>
    </xf>
    <xf numFmtId="0" fontId="1" fillId="0" borderId="134" xfId="64" applyBorder="1" applyAlignment="1">
      <alignment horizontal="center" vertical="center"/>
    </xf>
    <xf numFmtId="0" fontId="1" fillId="0" borderId="135" xfId="64" applyBorder="1" applyAlignment="1">
      <alignment horizontal="center" vertical="center"/>
    </xf>
    <xf numFmtId="0" fontId="1" fillId="0" borderId="136" xfId="64" applyBorder="1" applyAlignment="1">
      <alignment horizontal="center" vertical="center"/>
    </xf>
    <xf numFmtId="0" fontId="1" fillId="0" borderId="137" xfId="64" applyBorder="1" applyAlignment="1">
      <alignment horizontal="center" vertical="center"/>
    </xf>
    <xf numFmtId="0" fontId="1" fillId="0" borderId="138" xfId="64" applyBorder="1" applyAlignment="1">
      <alignment horizontal="center" vertical="center"/>
    </xf>
    <xf numFmtId="0" fontId="1" fillId="0" borderId="139" xfId="64" applyBorder="1" applyAlignment="1">
      <alignment horizontal="center" vertical="center"/>
    </xf>
    <xf numFmtId="0" fontId="54" fillId="0" borderId="0" xfId="64" applyFont="1" applyAlignment="1">
      <alignment horizontal="left" vertical="center"/>
    </xf>
    <xf numFmtId="0" fontId="1" fillId="0" borderId="0" xfId="64" applyAlignment="1">
      <alignment horizontal="center" vertical="center"/>
    </xf>
    <xf numFmtId="0" fontId="75" fillId="0" borderId="0" xfId="64" applyFont="1" applyAlignment="1">
      <alignment horizontal="center" vertical="center"/>
    </xf>
    <xf numFmtId="0" fontId="54" fillId="0" borderId="0" xfId="64" applyFont="1" applyAlignment="1">
      <alignment horizontal="center" vertical="center"/>
    </xf>
    <xf numFmtId="49" fontId="25" fillId="0" borderId="0" xfId="42" applyNumberFormat="1" applyFont="1" applyBorder="1" applyAlignment="1">
      <alignment horizontal="left" vertical="top" wrapText="1"/>
    </xf>
    <xf numFmtId="49" fontId="25" fillId="0" borderId="38" xfId="42" applyNumberFormat="1" applyFont="1" applyBorder="1" applyAlignment="1">
      <alignment horizontal="left" vertical="top" wrapText="1"/>
    </xf>
    <xf numFmtId="49" fontId="25" fillId="0" borderId="12" xfId="42" applyNumberFormat="1" applyFont="1" applyBorder="1" applyAlignment="1">
      <alignment horizontal="left" vertical="top" wrapText="1"/>
    </xf>
    <xf numFmtId="49" fontId="25" fillId="0" borderId="18" xfId="42" applyNumberFormat="1" applyFont="1" applyBorder="1" applyAlignment="1">
      <alignment horizontal="left" vertical="top" wrapText="1"/>
    </xf>
    <xf numFmtId="0" fontId="20" fillId="0" borderId="0" xfId="42" applyAlignment="1">
      <alignment horizontal="left"/>
    </xf>
    <xf numFmtId="0" fontId="30" fillId="0" borderId="0" xfId="0" applyFont="1" applyAlignment="1">
      <alignment horizontal="center" vertical="center" wrapText="1"/>
    </xf>
    <xf numFmtId="0" fontId="30"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horizontal="center" vertical="center"/>
    </xf>
    <xf numFmtId="49" fontId="8" fillId="0" borderId="19" xfId="42" applyNumberFormat="1" applyFont="1" applyBorder="1" applyAlignment="1">
      <alignment horizontal="left" vertical="center" wrapText="1"/>
    </xf>
    <xf numFmtId="49" fontId="8" fillId="0" borderId="13" xfId="42" applyNumberFormat="1" applyFont="1" applyBorder="1" applyAlignment="1">
      <alignment horizontal="left" vertical="center" wrapText="1"/>
    </xf>
    <xf numFmtId="49" fontId="25" fillId="0" borderId="0" xfId="42" applyNumberFormat="1" applyFont="1" applyBorder="1" applyAlignment="1">
      <alignment horizontal="left" wrapText="1"/>
    </xf>
    <xf numFmtId="0" fontId="6" fillId="0" borderId="0" xfId="56" applyBorder="1" applyAlignment="1">
      <alignment horizontal="left" vertical="center" shrinkToFit="1"/>
    </xf>
    <xf numFmtId="0" fontId="6" fillId="0" borderId="10" xfId="56" applyBorder="1" applyAlignment="1">
      <alignment horizontal="center" vertical="center"/>
    </xf>
    <xf numFmtId="0" fontId="6" fillId="0" borderId="0" xfId="56" applyAlignment="1">
      <alignment horizontal="left" vertical="center"/>
    </xf>
    <xf numFmtId="0" fontId="6" fillId="0" borderId="0" xfId="56" applyAlignment="1">
      <alignment horizontal="left" vertical="center" shrinkToFit="1"/>
    </xf>
    <xf numFmtId="0" fontId="6" fillId="0" borderId="90" xfId="56" applyBorder="1" applyAlignment="1">
      <alignment horizontal="center" vertical="center"/>
    </xf>
    <xf numFmtId="0" fontId="6" fillId="0" borderId="92" xfId="56" applyBorder="1" applyAlignment="1">
      <alignment horizontal="center" vertical="center"/>
    </xf>
    <xf numFmtId="0" fontId="6" fillId="0" borderId="91" xfId="56" applyBorder="1" applyAlignment="1">
      <alignment horizontal="center" vertical="center"/>
    </xf>
    <xf numFmtId="0" fontId="56" fillId="0" borderId="39" xfId="56" applyFont="1" applyBorder="1" applyAlignment="1">
      <alignment horizontal="left" vertical="center"/>
    </xf>
    <xf numFmtId="0" fontId="57" fillId="0" borderId="0" xfId="56" applyFont="1" applyBorder="1" applyAlignment="1">
      <alignment horizontal="left" vertical="center"/>
    </xf>
    <xf numFmtId="0" fontId="57" fillId="0" borderId="38" xfId="56" applyFont="1" applyBorder="1" applyAlignment="1">
      <alignment horizontal="left" vertical="center"/>
    </xf>
    <xf numFmtId="0" fontId="56" fillId="0" borderId="16" xfId="56" applyFont="1" applyBorder="1" applyAlignment="1">
      <alignment horizontal="left" vertical="center" shrinkToFit="1"/>
    </xf>
    <xf numFmtId="0" fontId="57" fillId="0" borderId="12" xfId="56" applyFont="1" applyBorder="1" applyAlignment="1">
      <alignment horizontal="left" vertical="center" shrinkToFit="1"/>
    </xf>
    <xf numFmtId="0" fontId="57" fillId="0" borderId="18" xfId="56" applyFont="1" applyBorder="1" applyAlignment="1">
      <alignment horizontal="left" vertical="center" shrinkToFit="1"/>
    </xf>
    <xf numFmtId="0" fontId="6" fillId="0" borderId="11" xfId="56" applyBorder="1" applyAlignment="1">
      <alignment horizontal="center" vertical="center"/>
    </xf>
    <xf numFmtId="0" fontId="6" fillId="0" borderId="13" xfId="56" applyBorder="1" applyAlignment="1">
      <alignment horizontal="center" vertical="center" shrinkToFit="1"/>
    </xf>
    <xf numFmtId="0" fontId="6" fillId="0" borderId="12" xfId="56" applyBorder="1" applyAlignment="1">
      <alignment horizontal="center" vertical="center"/>
    </xf>
    <xf numFmtId="0" fontId="6" fillId="0" borderId="0" xfId="56" applyAlignment="1">
      <alignment horizontal="right" vertical="center"/>
    </xf>
    <xf numFmtId="0" fontId="6" fillId="0" borderId="0" xfId="56" applyAlignment="1">
      <alignment horizontal="center" vertical="center"/>
    </xf>
    <xf numFmtId="0" fontId="56" fillId="0" borderId="39" xfId="56" applyFont="1" applyFill="1" applyBorder="1" applyAlignment="1">
      <alignment horizontal="left" vertical="center" shrinkToFit="1"/>
    </xf>
    <xf numFmtId="0" fontId="57" fillId="0" borderId="0" xfId="56" applyFont="1" applyFill="1" applyBorder="1" applyAlignment="1">
      <alignment horizontal="left" vertical="center" shrinkToFit="1"/>
    </xf>
    <xf numFmtId="0" fontId="57" fillId="0" borderId="38" xfId="56" applyFont="1" applyFill="1" applyBorder="1" applyAlignment="1">
      <alignment horizontal="left" vertical="center" shrinkToFit="1"/>
    </xf>
    <xf numFmtId="0" fontId="71" fillId="0" borderId="0" xfId="44" applyFont="1" applyFill="1" applyBorder="1" applyAlignment="1">
      <alignment horizontal="center" vertical="center"/>
    </xf>
    <xf numFmtId="0" fontId="73" fillId="0" borderId="62" xfId="58" applyFont="1" applyFill="1" applyBorder="1" applyAlignment="1">
      <alignment horizontal="center" vertical="center"/>
    </xf>
    <xf numFmtId="0" fontId="73" fillId="0" borderId="61" xfId="44" applyFont="1" applyFill="1" applyBorder="1" applyAlignment="1">
      <alignment horizontal="center" vertical="center"/>
    </xf>
    <xf numFmtId="0" fontId="73" fillId="0" borderId="62" xfId="44" applyFont="1" applyFill="1" applyBorder="1" applyAlignment="1">
      <alignment horizontal="center" vertical="center"/>
    </xf>
    <xf numFmtId="0" fontId="73" fillId="0" borderId="54" xfId="44" applyFont="1" applyFill="1" applyBorder="1" applyAlignment="1">
      <alignment horizontal="center" vertical="center"/>
    </xf>
    <xf numFmtId="0" fontId="73" fillId="0" borderId="25" xfId="44" applyFont="1" applyFill="1" applyBorder="1" applyAlignment="1">
      <alignment horizontal="center" vertical="center"/>
    </xf>
    <xf numFmtId="0" fontId="73" fillId="0" borderId="25" xfId="58" applyFont="1" applyFill="1" applyBorder="1" applyAlignment="1">
      <alignment horizontal="center" vertical="center"/>
    </xf>
    <xf numFmtId="0" fontId="72" fillId="0" borderId="0" xfId="44" applyFont="1" applyFill="1" applyBorder="1" applyAlignment="1">
      <alignment horizontal="center" vertical="center"/>
    </xf>
    <xf numFmtId="0" fontId="73" fillId="0" borderId="0" xfId="44" applyFont="1" applyFill="1" applyAlignment="1">
      <alignment horizontal="right" vertical="center"/>
    </xf>
    <xf numFmtId="0" fontId="73" fillId="0" borderId="57" xfId="44" applyFont="1" applyFill="1" applyBorder="1" applyAlignment="1">
      <alignment horizontal="center" vertical="center"/>
    </xf>
    <xf numFmtId="0" fontId="73" fillId="0" borderId="58" xfId="44" applyFont="1" applyFill="1" applyBorder="1" applyAlignment="1">
      <alignment horizontal="center" vertical="center"/>
    </xf>
    <xf numFmtId="0" fontId="73" fillId="0" borderId="58" xfId="58" applyFont="1" applyFill="1" applyBorder="1" applyAlignment="1">
      <alignment horizontal="center" vertical="center"/>
    </xf>
    <xf numFmtId="0" fontId="73" fillId="0" borderId="59" xfId="58" applyFont="1" applyFill="1" applyBorder="1" applyAlignment="1">
      <alignment horizontal="center" vertical="center"/>
    </xf>
    <xf numFmtId="0" fontId="73" fillId="0" borderId="62" xfId="44" applyFont="1" applyFill="1" applyBorder="1" applyAlignment="1">
      <alignment horizontal="left" vertical="center"/>
    </xf>
    <xf numFmtId="0" fontId="73" fillId="0" borderId="63" xfId="44" applyFont="1" applyFill="1" applyBorder="1" applyAlignment="1">
      <alignment horizontal="left" vertical="center"/>
    </xf>
    <xf numFmtId="0" fontId="73" fillId="0" borderId="90" xfId="44" applyFont="1" applyFill="1" applyBorder="1" applyAlignment="1">
      <alignment horizontal="left" vertical="center"/>
    </xf>
    <xf numFmtId="0" fontId="73" fillId="0" borderId="126" xfId="44" applyFont="1" applyFill="1" applyBorder="1" applyAlignment="1">
      <alignment horizontal="left" vertical="center"/>
    </xf>
    <xf numFmtId="0" fontId="73" fillId="0" borderId="92" xfId="44" applyFont="1" applyFill="1" applyBorder="1" applyAlignment="1">
      <alignment horizontal="left" vertical="center"/>
    </xf>
    <xf numFmtId="0" fontId="73" fillId="0" borderId="125" xfId="44" applyFont="1" applyFill="1" applyBorder="1" applyAlignment="1">
      <alignment horizontal="left" vertical="center"/>
    </xf>
    <xf numFmtId="0" fontId="73" fillId="0" borderId="25" xfId="44" applyFont="1" applyFill="1" applyBorder="1" applyAlignment="1">
      <alignment horizontal="left" vertical="center"/>
    </xf>
    <xf numFmtId="0" fontId="73" fillId="0" borderId="55" xfId="44" applyFont="1" applyFill="1" applyBorder="1" applyAlignment="1">
      <alignment horizontal="left" vertical="center"/>
    </xf>
    <xf numFmtId="0" fontId="10" fillId="0" borderId="0" xfId="43" applyFont="1" applyBorder="1" applyAlignment="1">
      <alignment horizontal="left" vertical="top" wrapText="1"/>
    </xf>
    <xf numFmtId="0" fontId="8" fillId="0" borderId="17" xfId="43" applyBorder="1" applyAlignment="1">
      <alignment horizontal="center" vertical="center"/>
    </xf>
    <xf numFmtId="0" fontId="8" fillId="0" borderId="11" xfId="43" applyBorder="1" applyAlignment="1">
      <alignment horizontal="center" vertical="center"/>
    </xf>
    <xf numFmtId="0" fontId="8" fillId="0" borderId="90" xfId="43" applyBorder="1" applyAlignment="1">
      <alignment horizontal="center" vertical="center" textRotation="255"/>
    </xf>
    <xf numFmtId="0" fontId="8" fillId="0" borderId="91" xfId="43" applyBorder="1" applyAlignment="1">
      <alignment horizontal="center" vertical="center" textRotation="255"/>
    </xf>
    <xf numFmtId="0" fontId="8" fillId="0" borderId="92" xfId="43" applyBorder="1" applyAlignment="1">
      <alignment horizontal="center" vertical="center" textRotation="255"/>
    </xf>
    <xf numFmtId="0" fontId="8" fillId="0" borderId="19" xfId="43" applyBorder="1" applyAlignment="1">
      <alignment horizontal="left" vertical="center" wrapText="1"/>
    </xf>
    <xf numFmtId="0" fontId="8" fillId="0" borderId="13" xfId="43" applyBorder="1" applyAlignment="1">
      <alignment horizontal="left" vertical="center" wrapText="1"/>
    </xf>
    <xf numFmtId="0" fontId="8" fillId="0" borderId="26" xfId="43" applyBorder="1" applyAlignment="1">
      <alignment horizontal="left" vertical="center" wrapText="1"/>
    </xf>
    <xf numFmtId="0" fontId="8" fillId="0" borderId="39" xfId="43" applyBorder="1" applyAlignment="1">
      <alignment horizontal="left" vertical="center" wrapText="1"/>
    </xf>
    <xf numFmtId="0" fontId="8" fillId="0" borderId="0" xfId="43" applyBorder="1" applyAlignment="1">
      <alignment horizontal="left" vertical="center"/>
    </xf>
    <xf numFmtId="0" fontId="8" fillId="0" borderId="38" xfId="43" applyBorder="1" applyAlignment="1">
      <alignment horizontal="left" vertical="center"/>
    </xf>
    <xf numFmtId="0" fontId="8" fillId="0" borderId="92" xfId="43" applyBorder="1" applyAlignment="1">
      <alignment horizontal="left" vertical="top"/>
    </xf>
    <xf numFmtId="0" fontId="8" fillId="0" borderId="16" xfId="43" applyBorder="1" applyAlignment="1">
      <alignment horizontal="left" vertical="center" wrapText="1"/>
    </xf>
    <xf numFmtId="0" fontId="8" fillId="0" borderId="12" xfId="43" applyBorder="1" applyAlignment="1">
      <alignment horizontal="left" vertical="center"/>
    </xf>
    <xf numFmtId="0" fontId="8" fillId="0" borderId="18" xfId="43" applyBorder="1" applyAlignment="1">
      <alignment horizontal="left" vertical="center"/>
    </xf>
    <xf numFmtId="0" fontId="10" fillId="0" borderId="13" xfId="43" applyFont="1" applyBorder="1" applyAlignment="1">
      <alignment horizontal="left" vertical="center" wrapText="1"/>
    </xf>
    <xf numFmtId="0" fontId="8" fillId="0" borderId="0" xfId="43" applyBorder="1" applyAlignment="1">
      <alignment horizontal="left" vertical="center" wrapText="1"/>
    </xf>
    <xf numFmtId="0" fontId="8" fillId="0" borderId="38" xfId="43" applyBorder="1" applyAlignment="1">
      <alignment horizontal="left" vertical="center" wrapText="1"/>
    </xf>
    <xf numFmtId="0" fontId="8" fillId="0" borderId="92" xfId="43" applyBorder="1" applyAlignment="1">
      <alignment horizontal="left" vertical="center"/>
    </xf>
    <xf numFmtId="0" fontId="13" fillId="0" borderId="0" xfId="43" applyFont="1" applyAlignment="1">
      <alignment horizontal="center" vertic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4"/>
    <cellStyle name="標準 2 2 2" xfId="63"/>
    <cellStyle name="標準 3" xfId="51"/>
    <cellStyle name="標準 3 2" xfId="59"/>
    <cellStyle name="標準 4" xfId="53"/>
    <cellStyle name="標準 4 2" xfId="55"/>
    <cellStyle name="標準 5" xfId="56"/>
    <cellStyle name="標準 5 2" xfId="60"/>
    <cellStyle name="標準 5 2 2" xfId="61"/>
    <cellStyle name="標準 5 2 3" xfId="62"/>
    <cellStyle name="標準 5 2 4" xfId="64"/>
    <cellStyle name="標準 6" xfId="57"/>
    <cellStyle name="標準_34henkou_houjin(1)" xfId="42"/>
    <cellStyle name="標準_CT57ID2345N174" xfId="43"/>
    <cellStyle name="標準_daysinsei" xfId="52"/>
    <cellStyle name="標準_第１号様式・付表" xfId="44"/>
    <cellStyle name="標準_第１号様式・付表(通所介護）" xfId="45"/>
    <cellStyle name="標準_通所②" xfId="46"/>
    <cellStyle name="標準_付表　通所リハ　修正版" xfId="47"/>
    <cellStyle name="標準_付表　訪問介護　修正版" xfId="48"/>
    <cellStyle name="標準_付表　訪問介護　修正版_第一号様式" xfId="58"/>
    <cellStyle name="標準_訪問介護申請書" xfId="49"/>
    <cellStyle name="良い" xfId="50"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76200</xdr:colOff>
      <xdr:row>26</xdr:row>
      <xdr:rowOff>0</xdr:rowOff>
    </xdr:from>
    <xdr:to>
      <xdr:col>22</xdr:col>
      <xdr:colOff>76200</xdr:colOff>
      <xdr:row>26</xdr:row>
      <xdr:rowOff>0</xdr:rowOff>
    </xdr:to>
    <xdr:sp macro="" textlink="">
      <xdr:nvSpPr>
        <xdr:cNvPr id="2" name="Arc 1"/>
        <xdr:cNvSpPr>
          <a:spLocks/>
        </xdr:cNvSpPr>
      </xdr:nvSpPr>
      <xdr:spPr bwMode="auto">
        <a:xfrm flipH="1" flipV="1">
          <a:off x="5943600" y="54768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26</xdr:row>
      <xdr:rowOff>0</xdr:rowOff>
    </xdr:from>
    <xdr:to>
      <xdr:col>22</xdr:col>
      <xdr:colOff>190500</xdr:colOff>
      <xdr:row>26</xdr:row>
      <xdr:rowOff>0</xdr:rowOff>
    </xdr:to>
    <xdr:sp macro="" textlink="">
      <xdr:nvSpPr>
        <xdr:cNvPr id="3" name="Line 2"/>
        <xdr:cNvSpPr>
          <a:spLocks noChangeShapeType="1"/>
        </xdr:cNvSpPr>
      </xdr:nvSpPr>
      <xdr:spPr bwMode="auto">
        <a:xfrm>
          <a:off x="6057900" y="547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4" name="Arc 3"/>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5" name="Line 4"/>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6" name="Arc 5"/>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7" name="Line 6"/>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8" name="Arc 7"/>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9" name="Line 8"/>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10" name="Arc 9"/>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11" name="Line 10"/>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12" name="Arc 11"/>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13" name="Line 12"/>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47</xdr:row>
      <xdr:rowOff>0</xdr:rowOff>
    </xdr:from>
    <xdr:to>
      <xdr:col>23</xdr:col>
      <xdr:colOff>76200</xdr:colOff>
      <xdr:row>47</xdr:row>
      <xdr:rowOff>0</xdr:rowOff>
    </xdr:to>
    <xdr:sp macro="" textlink="">
      <xdr:nvSpPr>
        <xdr:cNvPr id="14" name="Arc 13"/>
        <xdr:cNvSpPr>
          <a:spLocks/>
        </xdr:cNvSpPr>
      </xdr:nvSpPr>
      <xdr:spPr bwMode="auto">
        <a:xfrm flipH="1" flipV="1">
          <a:off x="62103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47</xdr:row>
      <xdr:rowOff>0</xdr:rowOff>
    </xdr:from>
    <xdr:to>
      <xdr:col>23</xdr:col>
      <xdr:colOff>190500</xdr:colOff>
      <xdr:row>47</xdr:row>
      <xdr:rowOff>0</xdr:rowOff>
    </xdr:to>
    <xdr:sp macro="" textlink="">
      <xdr:nvSpPr>
        <xdr:cNvPr id="15" name="Line 14"/>
        <xdr:cNvSpPr>
          <a:spLocks noChangeShapeType="1"/>
        </xdr:cNvSpPr>
      </xdr:nvSpPr>
      <xdr:spPr bwMode="auto">
        <a:xfrm>
          <a:off x="63246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16" name="Arc 15"/>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17" name="Line 16"/>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47</xdr:row>
      <xdr:rowOff>0</xdr:rowOff>
    </xdr:from>
    <xdr:to>
      <xdr:col>23</xdr:col>
      <xdr:colOff>76200</xdr:colOff>
      <xdr:row>47</xdr:row>
      <xdr:rowOff>0</xdr:rowOff>
    </xdr:to>
    <xdr:sp macro="" textlink="">
      <xdr:nvSpPr>
        <xdr:cNvPr id="18" name="Arc 17"/>
        <xdr:cNvSpPr>
          <a:spLocks/>
        </xdr:cNvSpPr>
      </xdr:nvSpPr>
      <xdr:spPr bwMode="auto">
        <a:xfrm flipH="1" flipV="1">
          <a:off x="62103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47</xdr:row>
      <xdr:rowOff>0</xdr:rowOff>
    </xdr:from>
    <xdr:to>
      <xdr:col>23</xdr:col>
      <xdr:colOff>190500</xdr:colOff>
      <xdr:row>47</xdr:row>
      <xdr:rowOff>0</xdr:rowOff>
    </xdr:to>
    <xdr:sp macro="" textlink="">
      <xdr:nvSpPr>
        <xdr:cNvPr id="19" name="Line 18"/>
        <xdr:cNvSpPr>
          <a:spLocks noChangeShapeType="1"/>
        </xdr:cNvSpPr>
      </xdr:nvSpPr>
      <xdr:spPr bwMode="auto">
        <a:xfrm>
          <a:off x="63246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20" name="Arc 19"/>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21" name="Line 20"/>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47</xdr:row>
      <xdr:rowOff>0</xdr:rowOff>
    </xdr:from>
    <xdr:to>
      <xdr:col>23</xdr:col>
      <xdr:colOff>76200</xdr:colOff>
      <xdr:row>47</xdr:row>
      <xdr:rowOff>0</xdr:rowOff>
    </xdr:to>
    <xdr:sp macro="" textlink="">
      <xdr:nvSpPr>
        <xdr:cNvPr id="22" name="Arc 21"/>
        <xdr:cNvSpPr>
          <a:spLocks/>
        </xdr:cNvSpPr>
      </xdr:nvSpPr>
      <xdr:spPr bwMode="auto">
        <a:xfrm flipH="1" flipV="1">
          <a:off x="62103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47</xdr:row>
      <xdr:rowOff>0</xdr:rowOff>
    </xdr:from>
    <xdr:to>
      <xdr:col>23</xdr:col>
      <xdr:colOff>190500</xdr:colOff>
      <xdr:row>47</xdr:row>
      <xdr:rowOff>0</xdr:rowOff>
    </xdr:to>
    <xdr:sp macro="" textlink="">
      <xdr:nvSpPr>
        <xdr:cNvPr id="23" name="Line 22"/>
        <xdr:cNvSpPr>
          <a:spLocks noChangeShapeType="1"/>
        </xdr:cNvSpPr>
      </xdr:nvSpPr>
      <xdr:spPr bwMode="auto">
        <a:xfrm>
          <a:off x="63246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24" name="Arc 23"/>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25" name="Line 24"/>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26" name="Arc 25"/>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27" name="Line 26"/>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28" name="Arc 27"/>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29" name="Line 28"/>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66675</xdr:colOff>
      <xdr:row>0</xdr:row>
      <xdr:rowOff>0</xdr:rowOff>
    </xdr:from>
    <xdr:to>
      <xdr:col>22</xdr:col>
      <xdr:colOff>66675</xdr:colOff>
      <xdr:row>0</xdr:row>
      <xdr:rowOff>0</xdr:rowOff>
    </xdr:to>
    <xdr:sp macro="" textlink="">
      <xdr:nvSpPr>
        <xdr:cNvPr id="2" name="Arc 1"/>
        <xdr:cNvSpPr>
          <a:spLocks/>
        </xdr:cNvSpPr>
      </xdr:nvSpPr>
      <xdr:spPr bwMode="auto">
        <a:xfrm flipH="1" flipV="1">
          <a:off x="5686425"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0</xdr:row>
      <xdr:rowOff>0</xdr:rowOff>
    </xdr:from>
    <xdr:to>
      <xdr:col>22</xdr:col>
      <xdr:colOff>171450</xdr:colOff>
      <xdr:row>0</xdr:row>
      <xdr:rowOff>0</xdr:rowOff>
    </xdr:to>
    <xdr:sp macro="" textlink="">
      <xdr:nvSpPr>
        <xdr:cNvPr id="3" name="Line 2"/>
        <xdr:cNvSpPr>
          <a:spLocks noChangeShapeType="1"/>
        </xdr:cNvSpPr>
      </xdr:nvSpPr>
      <xdr:spPr bwMode="auto">
        <a:xfrm>
          <a:off x="5791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38</xdr:row>
      <xdr:rowOff>0</xdr:rowOff>
    </xdr:from>
    <xdr:to>
      <xdr:col>23</xdr:col>
      <xdr:colOff>66675</xdr:colOff>
      <xdr:row>38</xdr:row>
      <xdr:rowOff>0</xdr:rowOff>
    </xdr:to>
    <xdr:sp macro="" textlink="">
      <xdr:nvSpPr>
        <xdr:cNvPr id="4" name="Arc 3"/>
        <xdr:cNvSpPr>
          <a:spLocks/>
        </xdr:cNvSpPr>
      </xdr:nvSpPr>
      <xdr:spPr bwMode="auto">
        <a:xfrm flipH="1" flipV="1">
          <a:off x="592455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5" name="Line 4"/>
        <xdr:cNvSpPr>
          <a:spLocks noChangeShapeType="1"/>
        </xdr:cNvSpPr>
      </xdr:nvSpPr>
      <xdr:spPr bwMode="auto">
        <a:xfrm>
          <a:off x="6029325"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9</xdr:row>
      <xdr:rowOff>0</xdr:rowOff>
    </xdr:from>
    <xdr:to>
      <xdr:col>23</xdr:col>
      <xdr:colOff>66675</xdr:colOff>
      <xdr:row>9</xdr:row>
      <xdr:rowOff>0</xdr:rowOff>
    </xdr:to>
    <xdr:sp macro="" textlink="">
      <xdr:nvSpPr>
        <xdr:cNvPr id="6" name="Arc 5"/>
        <xdr:cNvSpPr>
          <a:spLocks/>
        </xdr:cNvSpPr>
      </xdr:nvSpPr>
      <xdr:spPr bwMode="auto">
        <a:xfrm flipH="1" flipV="1">
          <a:off x="5924550" y="2571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9</xdr:row>
      <xdr:rowOff>0</xdr:rowOff>
    </xdr:from>
    <xdr:to>
      <xdr:col>23</xdr:col>
      <xdr:colOff>171450</xdr:colOff>
      <xdr:row>9</xdr:row>
      <xdr:rowOff>0</xdr:rowOff>
    </xdr:to>
    <xdr:sp macro="" textlink="">
      <xdr:nvSpPr>
        <xdr:cNvPr id="7" name="Line 6"/>
        <xdr:cNvSpPr>
          <a:spLocks noChangeShapeType="1"/>
        </xdr:cNvSpPr>
      </xdr:nvSpPr>
      <xdr:spPr bwMode="auto">
        <a:xfrm>
          <a:off x="6029325" y="2571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8" name="Arc 7"/>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9" name="Line 8"/>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10" name="Arc 9"/>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11" name="Line 10"/>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12" name="Arc 11"/>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13" name="Line 12"/>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9</xdr:row>
      <xdr:rowOff>0</xdr:rowOff>
    </xdr:from>
    <xdr:to>
      <xdr:col>24</xdr:col>
      <xdr:colOff>66675</xdr:colOff>
      <xdr:row>9</xdr:row>
      <xdr:rowOff>0</xdr:rowOff>
    </xdr:to>
    <xdr:sp macro="" textlink="">
      <xdr:nvSpPr>
        <xdr:cNvPr id="14" name="Arc 13"/>
        <xdr:cNvSpPr>
          <a:spLocks/>
        </xdr:cNvSpPr>
      </xdr:nvSpPr>
      <xdr:spPr bwMode="auto">
        <a:xfrm flipH="1" flipV="1">
          <a:off x="6162675" y="2571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9</xdr:row>
      <xdr:rowOff>0</xdr:rowOff>
    </xdr:from>
    <xdr:to>
      <xdr:col>24</xdr:col>
      <xdr:colOff>171450</xdr:colOff>
      <xdr:row>9</xdr:row>
      <xdr:rowOff>0</xdr:rowOff>
    </xdr:to>
    <xdr:sp macro="" textlink="">
      <xdr:nvSpPr>
        <xdr:cNvPr id="15" name="Line 14"/>
        <xdr:cNvSpPr>
          <a:spLocks noChangeShapeType="1"/>
        </xdr:cNvSpPr>
      </xdr:nvSpPr>
      <xdr:spPr bwMode="auto">
        <a:xfrm>
          <a:off x="6267450" y="2571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16" name="Arc 15"/>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17" name="Line 16"/>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37</xdr:row>
      <xdr:rowOff>0</xdr:rowOff>
    </xdr:from>
    <xdr:to>
      <xdr:col>24</xdr:col>
      <xdr:colOff>66675</xdr:colOff>
      <xdr:row>37</xdr:row>
      <xdr:rowOff>0</xdr:rowOff>
    </xdr:to>
    <xdr:sp macro="" textlink="">
      <xdr:nvSpPr>
        <xdr:cNvPr id="18" name="Arc 17"/>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37</xdr:row>
      <xdr:rowOff>0</xdr:rowOff>
    </xdr:from>
    <xdr:to>
      <xdr:col>24</xdr:col>
      <xdr:colOff>171450</xdr:colOff>
      <xdr:row>37</xdr:row>
      <xdr:rowOff>0</xdr:rowOff>
    </xdr:to>
    <xdr:sp macro="" textlink="">
      <xdr:nvSpPr>
        <xdr:cNvPr id="19" name="Line 18"/>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20" name="Arc 19"/>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21" name="Line 20"/>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37</xdr:row>
      <xdr:rowOff>0</xdr:rowOff>
    </xdr:from>
    <xdr:to>
      <xdr:col>24</xdr:col>
      <xdr:colOff>66675</xdr:colOff>
      <xdr:row>37</xdr:row>
      <xdr:rowOff>0</xdr:rowOff>
    </xdr:to>
    <xdr:sp macro="" textlink="">
      <xdr:nvSpPr>
        <xdr:cNvPr id="22" name="Arc 21"/>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37</xdr:row>
      <xdr:rowOff>0</xdr:rowOff>
    </xdr:from>
    <xdr:to>
      <xdr:col>24</xdr:col>
      <xdr:colOff>171450</xdr:colOff>
      <xdr:row>37</xdr:row>
      <xdr:rowOff>0</xdr:rowOff>
    </xdr:to>
    <xdr:sp macro="" textlink="">
      <xdr:nvSpPr>
        <xdr:cNvPr id="23" name="Line 22"/>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38</xdr:row>
      <xdr:rowOff>0</xdr:rowOff>
    </xdr:from>
    <xdr:to>
      <xdr:col>23</xdr:col>
      <xdr:colOff>66675</xdr:colOff>
      <xdr:row>38</xdr:row>
      <xdr:rowOff>0</xdr:rowOff>
    </xdr:to>
    <xdr:sp macro="" textlink="">
      <xdr:nvSpPr>
        <xdr:cNvPr id="24" name="Arc 23"/>
        <xdr:cNvSpPr>
          <a:spLocks/>
        </xdr:cNvSpPr>
      </xdr:nvSpPr>
      <xdr:spPr bwMode="auto">
        <a:xfrm flipH="1" flipV="1">
          <a:off x="592455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25" name="Line 24"/>
        <xdr:cNvSpPr>
          <a:spLocks noChangeShapeType="1"/>
        </xdr:cNvSpPr>
      </xdr:nvSpPr>
      <xdr:spPr bwMode="auto">
        <a:xfrm>
          <a:off x="6029325"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38</xdr:row>
      <xdr:rowOff>0</xdr:rowOff>
    </xdr:from>
    <xdr:to>
      <xdr:col>23</xdr:col>
      <xdr:colOff>66675</xdr:colOff>
      <xdr:row>38</xdr:row>
      <xdr:rowOff>0</xdr:rowOff>
    </xdr:to>
    <xdr:sp macro="" textlink="">
      <xdr:nvSpPr>
        <xdr:cNvPr id="26" name="Arc 25"/>
        <xdr:cNvSpPr>
          <a:spLocks/>
        </xdr:cNvSpPr>
      </xdr:nvSpPr>
      <xdr:spPr bwMode="auto">
        <a:xfrm flipH="1" flipV="1">
          <a:off x="592455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27" name="Line 26"/>
        <xdr:cNvSpPr>
          <a:spLocks noChangeShapeType="1"/>
        </xdr:cNvSpPr>
      </xdr:nvSpPr>
      <xdr:spPr bwMode="auto">
        <a:xfrm>
          <a:off x="6029325"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38</xdr:row>
      <xdr:rowOff>0</xdr:rowOff>
    </xdr:from>
    <xdr:to>
      <xdr:col>23</xdr:col>
      <xdr:colOff>66675</xdr:colOff>
      <xdr:row>38</xdr:row>
      <xdr:rowOff>0</xdr:rowOff>
    </xdr:to>
    <xdr:sp macro="" textlink="">
      <xdr:nvSpPr>
        <xdr:cNvPr id="28" name="Arc 27"/>
        <xdr:cNvSpPr>
          <a:spLocks/>
        </xdr:cNvSpPr>
      </xdr:nvSpPr>
      <xdr:spPr bwMode="auto">
        <a:xfrm flipH="1" flipV="1">
          <a:off x="592455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29" name="Line 28"/>
        <xdr:cNvSpPr>
          <a:spLocks noChangeShapeType="1"/>
        </xdr:cNvSpPr>
      </xdr:nvSpPr>
      <xdr:spPr bwMode="auto">
        <a:xfrm>
          <a:off x="6029325"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30" name="Arc 29"/>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31" name="Line 30"/>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37</xdr:row>
      <xdr:rowOff>0</xdr:rowOff>
    </xdr:from>
    <xdr:to>
      <xdr:col>24</xdr:col>
      <xdr:colOff>66675</xdr:colOff>
      <xdr:row>37</xdr:row>
      <xdr:rowOff>0</xdr:rowOff>
    </xdr:to>
    <xdr:sp macro="" textlink="">
      <xdr:nvSpPr>
        <xdr:cNvPr id="32" name="Arc 31"/>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37</xdr:row>
      <xdr:rowOff>0</xdr:rowOff>
    </xdr:from>
    <xdr:to>
      <xdr:col>24</xdr:col>
      <xdr:colOff>171450</xdr:colOff>
      <xdr:row>37</xdr:row>
      <xdr:rowOff>0</xdr:rowOff>
    </xdr:to>
    <xdr:sp macro="" textlink="">
      <xdr:nvSpPr>
        <xdr:cNvPr id="33" name="Line 32"/>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34" name="Arc 33"/>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35" name="Line 34"/>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37</xdr:row>
      <xdr:rowOff>0</xdr:rowOff>
    </xdr:from>
    <xdr:to>
      <xdr:col>24</xdr:col>
      <xdr:colOff>66675</xdr:colOff>
      <xdr:row>37</xdr:row>
      <xdr:rowOff>0</xdr:rowOff>
    </xdr:to>
    <xdr:sp macro="" textlink="">
      <xdr:nvSpPr>
        <xdr:cNvPr id="36" name="Arc 35"/>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37</xdr:row>
      <xdr:rowOff>0</xdr:rowOff>
    </xdr:from>
    <xdr:to>
      <xdr:col>24</xdr:col>
      <xdr:colOff>171450</xdr:colOff>
      <xdr:row>37</xdr:row>
      <xdr:rowOff>0</xdr:rowOff>
    </xdr:to>
    <xdr:sp macro="" textlink="">
      <xdr:nvSpPr>
        <xdr:cNvPr id="37" name="Line 36"/>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38" name="Arc 37"/>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39" name="Line 38"/>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37</xdr:row>
      <xdr:rowOff>0</xdr:rowOff>
    </xdr:from>
    <xdr:to>
      <xdr:col>24</xdr:col>
      <xdr:colOff>66675</xdr:colOff>
      <xdr:row>37</xdr:row>
      <xdr:rowOff>0</xdr:rowOff>
    </xdr:to>
    <xdr:sp macro="" textlink="">
      <xdr:nvSpPr>
        <xdr:cNvPr id="40" name="Arc 39"/>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37</xdr:row>
      <xdr:rowOff>0</xdr:rowOff>
    </xdr:from>
    <xdr:to>
      <xdr:col>24</xdr:col>
      <xdr:colOff>171450</xdr:colOff>
      <xdr:row>37</xdr:row>
      <xdr:rowOff>0</xdr:rowOff>
    </xdr:to>
    <xdr:sp macro="" textlink="">
      <xdr:nvSpPr>
        <xdr:cNvPr id="41" name="Line 40"/>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42" name="Arc 41"/>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43" name="Line 42"/>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37</xdr:row>
      <xdr:rowOff>0</xdr:rowOff>
    </xdr:from>
    <xdr:to>
      <xdr:col>24</xdr:col>
      <xdr:colOff>66675</xdr:colOff>
      <xdr:row>37</xdr:row>
      <xdr:rowOff>0</xdr:rowOff>
    </xdr:to>
    <xdr:sp macro="" textlink="">
      <xdr:nvSpPr>
        <xdr:cNvPr id="44" name="Arc 43"/>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37</xdr:row>
      <xdr:rowOff>0</xdr:rowOff>
    </xdr:from>
    <xdr:to>
      <xdr:col>24</xdr:col>
      <xdr:colOff>171450</xdr:colOff>
      <xdr:row>37</xdr:row>
      <xdr:rowOff>0</xdr:rowOff>
    </xdr:to>
    <xdr:sp macro="" textlink="">
      <xdr:nvSpPr>
        <xdr:cNvPr id="45" name="Line 44"/>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46" name="Arc 45"/>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47" name="Line 46"/>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37</xdr:row>
      <xdr:rowOff>0</xdr:rowOff>
    </xdr:from>
    <xdr:to>
      <xdr:col>24</xdr:col>
      <xdr:colOff>66675</xdr:colOff>
      <xdr:row>37</xdr:row>
      <xdr:rowOff>0</xdr:rowOff>
    </xdr:to>
    <xdr:sp macro="" textlink="">
      <xdr:nvSpPr>
        <xdr:cNvPr id="48" name="Arc 47"/>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37</xdr:row>
      <xdr:rowOff>0</xdr:rowOff>
    </xdr:from>
    <xdr:to>
      <xdr:col>24</xdr:col>
      <xdr:colOff>171450</xdr:colOff>
      <xdr:row>37</xdr:row>
      <xdr:rowOff>0</xdr:rowOff>
    </xdr:to>
    <xdr:sp macro="" textlink="">
      <xdr:nvSpPr>
        <xdr:cNvPr id="49" name="Line 48"/>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50" name="Arc 49"/>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51" name="Line 50"/>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37</xdr:row>
      <xdr:rowOff>0</xdr:rowOff>
    </xdr:from>
    <xdr:to>
      <xdr:col>24</xdr:col>
      <xdr:colOff>66675</xdr:colOff>
      <xdr:row>37</xdr:row>
      <xdr:rowOff>0</xdr:rowOff>
    </xdr:to>
    <xdr:sp macro="" textlink="">
      <xdr:nvSpPr>
        <xdr:cNvPr id="52" name="Arc 51"/>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37</xdr:row>
      <xdr:rowOff>0</xdr:rowOff>
    </xdr:from>
    <xdr:to>
      <xdr:col>24</xdr:col>
      <xdr:colOff>171450</xdr:colOff>
      <xdr:row>37</xdr:row>
      <xdr:rowOff>0</xdr:rowOff>
    </xdr:to>
    <xdr:sp macro="" textlink="">
      <xdr:nvSpPr>
        <xdr:cNvPr id="53" name="Line 52"/>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37</xdr:row>
      <xdr:rowOff>0</xdr:rowOff>
    </xdr:from>
    <xdr:to>
      <xdr:col>27</xdr:col>
      <xdr:colOff>228600</xdr:colOff>
      <xdr:row>37</xdr:row>
      <xdr:rowOff>0</xdr:rowOff>
    </xdr:to>
    <xdr:sp macro="" textlink="">
      <xdr:nvSpPr>
        <xdr:cNvPr id="54" name="Line 53"/>
        <xdr:cNvSpPr>
          <a:spLocks noChangeShapeType="1"/>
        </xdr:cNvSpPr>
      </xdr:nvSpPr>
      <xdr:spPr bwMode="auto">
        <a:xfrm flipH="1">
          <a:off x="2762250" y="9429750"/>
          <a:ext cx="427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20</xdr:row>
      <xdr:rowOff>0</xdr:rowOff>
    </xdr:from>
    <xdr:to>
      <xdr:col>23</xdr:col>
      <xdr:colOff>66675</xdr:colOff>
      <xdr:row>20</xdr:row>
      <xdr:rowOff>0</xdr:rowOff>
    </xdr:to>
    <xdr:sp macro="" textlink="">
      <xdr:nvSpPr>
        <xdr:cNvPr id="55" name="Arc 54"/>
        <xdr:cNvSpPr>
          <a:spLocks/>
        </xdr:cNvSpPr>
      </xdr:nvSpPr>
      <xdr:spPr bwMode="auto">
        <a:xfrm flipH="1" flipV="1">
          <a:off x="5924550" y="53149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20</xdr:row>
      <xdr:rowOff>0</xdr:rowOff>
    </xdr:from>
    <xdr:to>
      <xdr:col>23</xdr:col>
      <xdr:colOff>171450</xdr:colOff>
      <xdr:row>20</xdr:row>
      <xdr:rowOff>0</xdr:rowOff>
    </xdr:to>
    <xdr:sp macro="" textlink="">
      <xdr:nvSpPr>
        <xdr:cNvPr id="56" name="Line 55"/>
        <xdr:cNvSpPr>
          <a:spLocks noChangeShapeType="1"/>
        </xdr:cNvSpPr>
      </xdr:nvSpPr>
      <xdr:spPr bwMode="auto">
        <a:xfrm>
          <a:off x="6029325" y="531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20</xdr:row>
      <xdr:rowOff>0</xdr:rowOff>
    </xdr:from>
    <xdr:to>
      <xdr:col>24</xdr:col>
      <xdr:colOff>66675</xdr:colOff>
      <xdr:row>20</xdr:row>
      <xdr:rowOff>0</xdr:rowOff>
    </xdr:to>
    <xdr:sp macro="" textlink="">
      <xdr:nvSpPr>
        <xdr:cNvPr id="57" name="Arc 56"/>
        <xdr:cNvSpPr>
          <a:spLocks/>
        </xdr:cNvSpPr>
      </xdr:nvSpPr>
      <xdr:spPr bwMode="auto">
        <a:xfrm flipH="1" flipV="1">
          <a:off x="6162675" y="53149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20</xdr:row>
      <xdr:rowOff>0</xdr:rowOff>
    </xdr:from>
    <xdr:to>
      <xdr:col>24</xdr:col>
      <xdr:colOff>171450</xdr:colOff>
      <xdr:row>20</xdr:row>
      <xdr:rowOff>0</xdr:rowOff>
    </xdr:to>
    <xdr:sp macro="" textlink="">
      <xdr:nvSpPr>
        <xdr:cNvPr id="58" name="Line 57"/>
        <xdr:cNvSpPr>
          <a:spLocks noChangeShapeType="1"/>
        </xdr:cNvSpPr>
      </xdr:nvSpPr>
      <xdr:spPr bwMode="auto">
        <a:xfrm>
          <a:off x="6267450" y="531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31</xdr:row>
      <xdr:rowOff>0</xdr:rowOff>
    </xdr:from>
    <xdr:to>
      <xdr:col>23</xdr:col>
      <xdr:colOff>66675</xdr:colOff>
      <xdr:row>31</xdr:row>
      <xdr:rowOff>0</xdr:rowOff>
    </xdr:to>
    <xdr:sp macro="" textlink="">
      <xdr:nvSpPr>
        <xdr:cNvPr id="59" name="Arc 58"/>
        <xdr:cNvSpPr>
          <a:spLocks/>
        </xdr:cNvSpPr>
      </xdr:nvSpPr>
      <xdr:spPr bwMode="auto">
        <a:xfrm flipH="1" flipV="1">
          <a:off x="5924550" y="80581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31</xdr:row>
      <xdr:rowOff>0</xdr:rowOff>
    </xdr:from>
    <xdr:to>
      <xdr:col>23</xdr:col>
      <xdr:colOff>171450</xdr:colOff>
      <xdr:row>31</xdr:row>
      <xdr:rowOff>0</xdr:rowOff>
    </xdr:to>
    <xdr:sp macro="" textlink="">
      <xdr:nvSpPr>
        <xdr:cNvPr id="60" name="Line 59"/>
        <xdr:cNvSpPr>
          <a:spLocks noChangeShapeType="1"/>
        </xdr:cNvSpPr>
      </xdr:nvSpPr>
      <xdr:spPr bwMode="auto">
        <a:xfrm>
          <a:off x="6029325" y="8058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31</xdr:row>
      <xdr:rowOff>0</xdr:rowOff>
    </xdr:from>
    <xdr:to>
      <xdr:col>24</xdr:col>
      <xdr:colOff>66675</xdr:colOff>
      <xdr:row>31</xdr:row>
      <xdr:rowOff>0</xdr:rowOff>
    </xdr:to>
    <xdr:sp macro="" textlink="">
      <xdr:nvSpPr>
        <xdr:cNvPr id="61" name="Arc 60"/>
        <xdr:cNvSpPr>
          <a:spLocks/>
        </xdr:cNvSpPr>
      </xdr:nvSpPr>
      <xdr:spPr bwMode="auto">
        <a:xfrm flipH="1" flipV="1">
          <a:off x="6162675" y="80581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31</xdr:row>
      <xdr:rowOff>0</xdr:rowOff>
    </xdr:from>
    <xdr:to>
      <xdr:col>24</xdr:col>
      <xdr:colOff>171450</xdr:colOff>
      <xdr:row>31</xdr:row>
      <xdr:rowOff>0</xdr:rowOff>
    </xdr:to>
    <xdr:sp macro="" textlink="">
      <xdr:nvSpPr>
        <xdr:cNvPr id="62" name="Line 61"/>
        <xdr:cNvSpPr>
          <a:spLocks noChangeShapeType="1"/>
        </xdr:cNvSpPr>
      </xdr:nvSpPr>
      <xdr:spPr bwMode="auto">
        <a:xfrm>
          <a:off x="6267450" y="8058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20</xdr:row>
      <xdr:rowOff>0</xdr:rowOff>
    </xdr:from>
    <xdr:to>
      <xdr:col>23</xdr:col>
      <xdr:colOff>66675</xdr:colOff>
      <xdr:row>20</xdr:row>
      <xdr:rowOff>0</xdr:rowOff>
    </xdr:to>
    <xdr:sp macro="" textlink="">
      <xdr:nvSpPr>
        <xdr:cNvPr id="63" name="Arc 5"/>
        <xdr:cNvSpPr>
          <a:spLocks/>
        </xdr:cNvSpPr>
      </xdr:nvSpPr>
      <xdr:spPr bwMode="auto">
        <a:xfrm flipH="1" flipV="1">
          <a:off x="5924550" y="2571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20</xdr:row>
      <xdr:rowOff>0</xdr:rowOff>
    </xdr:from>
    <xdr:to>
      <xdr:col>23</xdr:col>
      <xdr:colOff>171450</xdr:colOff>
      <xdr:row>20</xdr:row>
      <xdr:rowOff>0</xdr:rowOff>
    </xdr:to>
    <xdr:sp macro="" textlink="">
      <xdr:nvSpPr>
        <xdr:cNvPr id="64" name="Line 6"/>
        <xdr:cNvSpPr>
          <a:spLocks noChangeShapeType="1"/>
        </xdr:cNvSpPr>
      </xdr:nvSpPr>
      <xdr:spPr bwMode="auto">
        <a:xfrm>
          <a:off x="6029325" y="2571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20</xdr:row>
      <xdr:rowOff>0</xdr:rowOff>
    </xdr:from>
    <xdr:to>
      <xdr:col>24</xdr:col>
      <xdr:colOff>66675</xdr:colOff>
      <xdr:row>20</xdr:row>
      <xdr:rowOff>0</xdr:rowOff>
    </xdr:to>
    <xdr:sp macro="" textlink="">
      <xdr:nvSpPr>
        <xdr:cNvPr id="65" name="Arc 13"/>
        <xdr:cNvSpPr>
          <a:spLocks/>
        </xdr:cNvSpPr>
      </xdr:nvSpPr>
      <xdr:spPr bwMode="auto">
        <a:xfrm flipH="1" flipV="1">
          <a:off x="6162675" y="2571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20</xdr:row>
      <xdr:rowOff>0</xdr:rowOff>
    </xdr:from>
    <xdr:to>
      <xdr:col>24</xdr:col>
      <xdr:colOff>171450</xdr:colOff>
      <xdr:row>20</xdr:row>
      <xdr:rowOff>0</xdr:rowOff>
    </xdr:to>
    <xdr:sp macro="" textlink="">
      <xdr:nvSpPr>
        <xdr:cNvPr id="66" name="Line 14"/>
        <xdr:cNvSpPr>
          <a:spLocks noChangeShapeType="1"/>
        </xdr:cNvSpPr>
      </xdr:nvSpPr>
      <xdr:spPr bwMode="auto">
        <a:xfrm>
          <a:off x="6267450" y="2571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31</xdr:row>
      <xdr:rowOff>0</xdr:rowOff>
    </xdr:from>
    <xdr:to>
      <xdr:col>23</xdr:col>
      <xdr:colOff>66675</xdr:colOff>
      <xdr:row>31</xdr:row>
      <xdr:rowOff>0</xdr:rowOff>
    </xdr:to>
    <xdr:sp macro="" textlink="">
      <xdr:nvSpPr>
        <xdr:cNvPr id="71" name="Arc 5"/>
        <xdr:cNvSpPr>
          <a:spLocks/>
        </xdr:cNvSpPr>
      </xdr:nvSpPr>
      <xdr:spPr bwMode="auto">
        <a:xfrm flipH="1" flipV="1">
          <a:off x="5924550" y="2571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31</xdr:row>
      <xdr:rowOff>0</xdr:rowOff>
    </xdr:from>
    <xdr:to>
      <xdr:col>23</xdr:col>
      <xdr:colOff>171450</xdr:colOff>
      <xdr:row>31</xdr:row>
      <xdr:rowOff>0</xdr:rowOff>
    </xdr:to>
    <xdr:sp macro="" textlink="">
      <xdr:nvSpPr>
        <xdr:cNvPr id="72" name="Line 6"/>
        <xdr:cNvSpPr>
          <a:spLocks noChangeShapeType="1"/>
        </xdr:cNvSpPr>
      </xdr:nvSpPr>
      <xdr:spPr bwMode="auto">
        <a:xfrm>
          <a:off x="6029325" y="2571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31</xdr:row>
      <xdr:rowOff>0</xdr:rowOff>
    </xdr:from>
    <xdr:to>
      <xdr:col>24</xdr:col>
      <xdr:colOff>66675</xdr:colOff>
      <xdr:row>31</xdr:row>
      <xdr:rowOff>0</xdr:rowOff>
    </xdr:to>
    <xdr:sp macro="" textlink="">
      <xdr:nvSpPr>
        <xdr:cNvPr id="73" name="Arc 13"/>
        <xdr:cNvSpPr>
          <a:spLocks/>
        </xdr:cNvSpPr>
      </xdr:nvSpPr>
      <xdr:spPr bwMode="auto">
        <a:xfrm flipH="1" flipV="1">
          <a:off x="6162675" y="2571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31</xdr:row>
      <xdr:rowOff>0</xdr:rowOff>
    </xdr:from>
    <xdr:to>
      <xdr:col>24</xdr:col>
      <xdr:colOff>171450</xdr:colOff>
      <xdr:row>31</xdr:row>
      <xdr:rowOff>0</xdr:rowOff>
    </xdr:to>
    <xdr:sp macro="" textlink="">
      <xdr:nvSpPr>
        <xdr:cNvPr id="74" name="Line 14"/>
        <xdr:cNvSpPr>
          <a:spLocks noChangeShapeType="1"/>
        </xdr:cNvSpPr>
      </xdr:nvSpPr>
      <xdr:spPr bwMode="auto">
        <a:xfrm>
          <a:off x="6267450" y="2571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76200</xdr:colOff>
      <xdr:row>26</xdr:row>
      <xdr:rowOff>0</xdr:rowOff>
    </xdr:from>
    <xdr:to>
      <xdr:col>22</xdr:col>
      <xdr:colOff>76200</xdr:colOff>
      <xdr:row>26</xdr:row>
      <xdr:rowOff>0</xdr:rowOff>
    </xdr:to>
    <xdr:sp macro="" textlink="">
      <xdr:nvSpPr>
        <xdr:cNvPr id="2" name="Arc 1"/>
        <xdr:cNvSpPr>
          <a:spLocks/>
        </xdr:cNvSpPr>
      </xdr:nvSpPr>
      <xdr:spPr bwMode="auto">
        <a:xfrm flipH="1" flipV="1">
          <a:off x="5943600" y="50768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26</xdr:row>
      <xdr:rowOff>0</xdr:rowOff>
    </xdr:from>
    <xdr:to>
      <xdr:col>22</xdr:col>
      <xdr:colOff>190500</xdr:colOff>
      <xdr:row>26</xdr:row>
      <xdr:rowOff>0</xdr:rowOff>
    </xdr:to>
    <xdr:sp macro="" textlink="">
      <xdr:nvSpPr>
        <xdr:cNvPr id="3" name="Line 2"/>
        <xdr:cNvSpPr>
          <a:spLocks noChangeShapeType="1"/>
        </xdr:cNvSpPr>
      </xdr:nvSpPr>
      <xdr:spPr bwMode="auto">
        <a:xfrm>
          <a:off x="6057900" y="5076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4" name="Arc 3"/>
        <xdr:cNvSpPr>
          <a:spLocks/>
        </xdr:cNvSpPr>
      </xdr:nvSpPr>
      <xdr:spPr bwMode="auto">
        <a:xfrm flipH="1" flipV="1">
          <a:off x="5943600" y="9239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5" name="Line 4"/>
        <xdr:cNvSpPr>
          <a:spLocks noChangeShapeType="1"/>
        </xdr:cNvSpPr>
      </xdr:nvSpPr>
      <xdr:spPr bwMode="auto">
        <a:xfrm>
          <a:off x="6057900" y="923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6" name="Arc 5"/>
        <xdr:cNvSpPr>
          <a:spLocks/>
        </xdr:cNvSpPr>
      </xdr:nvSpPr>
      <xdr:spPr bwMode="auto">
        <a:xfrm flipH="1" flipV="1">
          <a:off x="5943600" y="9239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7" name="Line 6"/>
        <xdr:cNvSpPr>
          <a:spLocks noChangeShapeType="1"/>
        </xdr:cNvSpPr>
      </xdr:nvSpPr>
      <xdr:spPr bwMode="auto">
        <a:xfrm>
          <a:off x="6057900" y="923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8" name="Arc 7"/>
        <xdr:cNvSpPr>
          <a:spLocks/>
        </xdr:cNvSpPr>
      </xdr:nvSpPr>
      <xdr:spPr bwMode="auto">
        <a:xfrm flipH="1" flipV="1">
          <a:off x="5943600" y="9239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9" name="Line 8"/>
        <xdr:cNvSpPr>
          <a:spLocks noChangeShapeType="1"/>
        </xdr:cNvSpPr>
      </xdr:nvSpPr>
      <xdr:spPr bwMode="auto">
        <a:xfrm>
          <a:off x="6057900" y="923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10" name="Arc 9"/>
        <xdr:cNvSpPr>
          <a:spLocks/>
        </xdr:cNvSpPr>
      </xdr:nvSpPr>
      <xdr:spPr bwMode="auto">
        <a:xfrm flipH="1" flipV="1">
          <a:off x="5943600" y="9239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11" name="Line 10"/>
        <xdr:cNvSpPr>
          <a:spLocks noChangeShapeType="1"/>
        </xdr:cNvSpPr>
      </xdr:nvSpPr>
      <xdr:spPr bwMode="auto">
        <a:xfrm>
          <a:off x="6057900" y="923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12" name="Arc 11"/>
        <xdr:cNvSpPr>
          <a:spLocks/>
        </xdr:cNvSpPr>
      </xdr:nvSpPr>
      <xdr:spPr bwMode="auto">
        <a:xfrm flipH="1" flipV="1">
          <a:off x="5943600" y="9239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13" name="Line 12"/>
        <xdr:cNvSpPr>
          <a:spLocks noChangeShapeType="1"/>
        </xdr:cNvSpPr>
      </xdr:nvSpPr>
      <xdr:spPr bwMode="auto">
        <a:xfrm>
          <a:off x="6057900" y="923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47</xdr:row>
      <xdr:rowOff>0</xdr:rowOff>
    </xdr:from>
    <xdr:to>
      <xdr:col>23</xdr:col>
      <xdr:colOff>76200</xdr:colOff>
      <xdr:row>47</xdr:row>
      <xdr:rowOff>0</xdr:rowOff>
    </xdr:to>
    <xdr:sp macro="" textlink="">
      <xdr:nvSpPr>
        <xdr:cNvPr id="14" name="Arc 13"/>
        <xdr:cNvSpPr>
          <a:spLocks/>
        </xdr:cNvSpPr>
      </xdr:nvSpPr>
      <xdr:spPr bwMode="auto">
        <a:xfrm flipH="1" flipV="1">
          <a:off x="6210300" y="9239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47</xdr:row>
      <xdr:rowOff>0</xdr:rowOff>
    </xdr:from>
    <xdr:to>
      <xdr:col>23</xdr:col>
      <xdr:colOff>190500</xdr:colOff>
      <xdr:row>47</xdr:row>
      <xdr:rowOff>0</xdr:rowOff>
    </xdr:to>
    <xdr:sp macro="" textlink="">
      <xdr:nvSpPr>
        <xdr:cNvPr id="15" name="Line 14"/>
        <xdr:cNvSpPr>
          <a:spLocks noChangeShapeType="1"/>
        </xdr:cNvSpPr>
      </xdr:nvSpPr>
      <xdr:spPr bwMode="auto">
        <a:xfrm>
          <a:off x="6324600" y="923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16" name="Arc 15"/>
        <xdr:cNvSpPr>
          <a:spLocks/>
        </xdr:cNvSpPr>
      </xdr:nvSpPr>
      <xdr:spPr bwMode="auto">
        <a:xfrm flipH="1" flipV="1">
          <a:off x="5943600" y="9239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17" name="Line 16"/>
        <xdr:cNvSpPr>
          <a:spLocks noChangeShapeType="1"/>
        </xdr:cNvSpPr>
      </xdr:nvSpPr>
      <xdr:spPr bwMode="auto">
        <a:xfrm>
          <a:off x="6057900" y="923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47</xdr:row>
      <xdr:rowOff>0</xdr:rowOff>
    </xdr:from>
    <xdr:to>
      <xdr:col>23</xdr:col>
      <xdr:colOff>76200</xdr:colOff>
      <xdr:row>47</xdr:row>
      <xdr:rowOff>0</xdr:rowOff>
    </xdr:to>
    <xdr:sp macro="" textlink="">
      <xdr:nvSpPr>
        <xdr:cNvPr id="18" name="Arc 17"/>
        <xdr:cNvSpPr>
          <a:spLocks/>
        </xdr:cNvSpPr>
      </xdr:nvSpPr>
      <xdr:spPr bwMode="auto">
        <a:xfrm flipH="1" flipV="1">
          <a:off x="6210300" y="9239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47</xdr:row>
      <xdr:rowOff>0</xdr:rowOff>
    </xdr:from>
    <xdr:to>
      <xdr:col>23</xdr:col>
      <xdr:colOff>190500</xdr:colOff>
      <xdr:row>47</xdr:row>
      <xdr:rowOff>0</xdr:rowOff>
    </xdr:to>
    <xdr:sp macro="" textlink="">
      <xdr:nvSpPr>
        <xdr:cNvPr id="19" name="Line 18"/>
        <xdr:cNvSpPr>
          <a:spLocks noChangeShapeType="1"/>
        </xdr:cNvSpPr>
      </xdr:nvSpPr>
      <xdr:spPr bwMode="auto">
        <a:xfrm>
          <a:off x="6324600" y="923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20" name="Arc 19"/>
        <xdr:cNvSpPr>
          <a:spLocks/>
        </xdr:cNvSpPr>
      </xdr:nvSpPr>
      <xdr:spPr bwMode="auto">
        <a:xfrm flipH="1" flipV="1">
          <a:off x="5943600" y="9239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21" name="Line 20"/>
        <xdr:cNvSpPr>
          <a:spLocks noChangeShapeType="1"/>
        </xdr:cNvSpPr>
      </xdr:nvSpPr>
      <xdr:spPr bwMode="auto">
        <a:xfrm>
          <a:off x="6057900" y="923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47</xdr:row>
      <xdr:rowOff>0</xdr:rowOff>
    </xdr:from>
    <xdr:to>
      <xdr:col>23</xdr:col>
      <xdr:colOff>76200</xdr:colOff>
      <xdr:row>47</xdr:row>
      <xdr:rowOff>0</xdr:rowOff>
    </xdr:to>
    <xdr:sp macro="" textlink="">
      <xdr:nvSpPr>
        <xdr:cNvPr id="22" name="Arc 21"/>
        <xdr:cNvSpPr>
          <a:spLocks/>
        </xdr:cNvSpPr>
      </xdr:nvSpPr>
      <xdr:spPr bwMode="auto">
        <a:xfrm flipH="1" flipV="1">
          <a:off x="6210300" y="9239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47</xdr:row>
      <xdr:rowOff>0</xdr:rowOff>
    </xdr:from>
    <xdr:to>
      <xdr:col>23</xdr:col>
      <xdr:colOff>190500</xdr:colOff>
      <xdr:row>47</xdr:row>
      <xdr:rowOff>0</xdr:rowOff>
    </xdr:to>
    <xdr:sp macro="" textlink="">
      <xdr:nvSpPr>
        <xdr:cNvPr id="23" name="Line 22"/>
        <xdr:cNvSpPr>
          <a:spLocks noChangeShapeType="1"/>
        </xdr:cNvSpPr>
      </xdr:nvSpPr>
      <xdr:spPr bwMode="auto">
        <a:xfrm>
          <a:off x="6324600" y="923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24" name="Arc 23"/>
        <xdr:cNvSpPr>
          <a:spLocks/>
        </xdr:cNvSpPr>
      </xdr:nvSpPr>
      <xdr:spPr bwMode="auto">
        <a:xfrm flipH="1" flipV="1">
          <a:off x="5943600" y="9239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25" name="Line 24"/>
        <xdr:cNvSpPr>
          <a:spLocks noChangeShapeType="1"/>
        </xdr:cNvSpPr>
      </xdr:nvSpPr>
      <xdr:spPr bwMode="auto">
        <a:xfrm>
          <a:off x="6057900" y="923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26" name="Arc 25"/>
        <xdr:cNvSpPr>
          <a:spLocks/>
        </xdr:cNvSpPr>
      </xdr:nvSpPr>
      <xdr:spPr bwMode="auto">
        <a:xfrm flipH="1" flipV="1">
          <a:off x="5943600" y="9239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27" name="Line 26"/>
        <xdr:cNvSpPr>
          <a:spLocks noChangeShapeType="1"/>
        </xdr:cNvSpPr>
      </xdr:nvSpPr>
      <xdr:spPr bwMode="auto">
        <a:xfrm>
          <a:off x="6057900" y="923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47</xdr:row>
      <xdr:rowOff>0</xdr:rowOff>
    </xdr:from>
    <xdr:to>
      <xdr:col>22</xdr:col>
      <xdr:colOff>76200</xdr:colOff>
      <xdr:row>47</xdr:row>
      <xdr:rowOff>0</xdr:rowOff>
    </xdr:to>
    <xdr:sp macro="" textlink="">
      <xdr:nvSpPr>
        <xdr:cNvPr id="28" name="Arc 27"/>
        <xdr:cNvSpPr>
          <a:spLocks/>
        </xdr:cNvSpPr>
      </xdr:nvSpPr>
      <xdr:spPr bwMode="auto">
        <a:xfrm flipH="1" flipV="1">
          <a:off x="5943600" y="9239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47</xdr:row>
      <xdr:rowOff>0</xdr:rowOff>
    </xdr:from>
    <xdr:to>
      <xdr:col>22</xdr:col>
      <xdr:colOff>190500</xdr:colOff>
      <xdr:row>47</xdr:row>
      <xdr:rowOff>0</xdr:rowOff>
    </xdr:to>
    <xdr:sp macro="" textlink="">
      <xdr:nvSpPr>
        <xdr:cNvPr id="29" name="Line 28"/>
        <xdr:cNvSpPr>
          <a:spLocks noChangeShapeType="1"/>
        </xdr:cNvSpPr>
      </xdr:nvSpPr>
      <xdr:spPr bwMode="auto">
        <a:xfrm>
          <a:off x="6057900" y="923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66675</xdr:colOff>
      <xdr:row>0</xdr:row>
      <xdr:rowOff>0</xdr:rowOff>
    </xdr:from>
    <xdr:to>
      <xdr:col>22</xdr:col>
      <xdr:colOff>66675</xdr:colOff>
      <xdr:row>0</xdr:row>
      <xdr:rowOff>0</xdr:rowOff>
    </xdr:to>
    <xdr:sp macro="" textlink="">
      <xdr:nvSpPr>
        <xdr:cNvPr id="2" name="Arc 1"/>
        <xdr:cNvSpPr>
          <a:spLocks/>
        </xdr:cNvSpPr>
      </xdr:nvSpPr>
      <xdr:spPr bwMode="auto">
        <a:xfrm flipH="1" flipV="1">
          <a:off x="529590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0</xdr:row>
      <xdr:rowOff>0</xdr:rowOff>
    </xdr:from>
    <xdr:to>
      <xdr:col>22</xdr:col>
      <xdr:colOff>171450</xdr:colOff>
      <xdr:row>0</xdr:row>
      <xdr:rowOff>0</xdr:rowOff>
    </xdr:to>
    <xdr:sp macro="" textlink="">
      <xdr:nvSpPr>
        <xdr:cNvPr id="3" name="Line 2"/>
        <xdr:cNvSpPr>
          <a:spLocks noChangeShapeType="1"/>
        </xdr:cNvSpPr>
      </xdr:nvSpPr>
      <xdr:spPr bwMode="auto">
        <a:xfrm>
          <a:off x="54006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38</xdr:row>
      <xdr:rowOff>0</xdr:rowOff>
    </xdr:from>
    <xdr:to>
      <xdr:col>23</xdr:col>
      <xdr:colOff>66675</xdr:colOff>
      <xdr:row>38</xdr:row>
      <xdr:rowOff>0</xdr:rowOff>
    </xdr:to>
    <xdr:sp macro="" textlink="">
      <xdr:nvSpPr>
        <xdr:cNvPr id="4" name="Arc 3"/>
        <xdr:cNvSpPr>
          <a:spLocks/>
        </xdr:cNvSpPr>
      </xdr:nvSpPr>
      <xdr:spPr bwMode="auto">
        <a:xfrm flipH="1" flipV="1">
          <a:off x="5534025" y="872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5" name="Line 4"/>
        <xdr:cNvSpPr>
          <a:spLocks noChangeShapeType="1"/>
        </xdr:cNvSpPr>
      </xdr:nvSpPr>
      <xdr:spPr bwMode="auto">
        <a:xfrm>
          <a:off x="5638800" y="8724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9</xdr:row>
      <xdr:rowOff>0</xdr:rowOff>
    </xdr:from>
    <xdr:to>
      <xdr:col>23</xdr:col>
      <xdr:colOff>66675</xdr:colOff>
      <xdr:row>9</xdr:row>
      <xdr:rowOff>0</xdr:rowOff>
    </xdr:to>
    <xdr:sp macro="" textlink="">
      <xdr:nvSpPr>
        <xdr:cNvPr id="6" name="Arc 5"/>
        <xdr:cNvSpPr>
          <a:spLocks/>
        </xdr:cNvSpPr>
      </xdr:nvSpPr>
      <xdr:spPr bwMode="auto">
        <a:xfrm flipH="1" flipV="1">
          <a:off x="5534025" y="2114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9</xdr:row>
      <xdr:rowOff>0</xdr:rowOff>
    </xdr:from>
    <xdr:to>
      <xdr:col>23</xdr:col>
      <xdr:colOff>171450</xdr:colOff>
      <xdr:row>9</xdr:row>
      <xdr:rowOff>0</xdr:rowOff>
    </xdr:to>
    <xdr:sp macro="" textlink="">
      <xdr:nvSpPr>
        <xdr:cNvPr id="7" name="Line 6"/>
        <xdr:cNvSpPr>
          <a:spLocks noChangeShapeType="1"/>
        </xdr:cNvSpPr>
      </xdr:nvSpPr>
      <xdr:spPr bwMode="auto">
        <a:xfrm>
          <a:off x="5638800" y="2114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8" name="Arc 7"/>
        <xdr:cNvSpPr>
          <a:spLocks/>
        </xdr:cNvSpPr>
      </xdr:nvSpPr>
      <xdr:spPr bwMode="auto">
        <a:xfrm flipH="1" flipV="1">
          <a:off x="5534025" y="8515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9" name="Line 8"/>
        <xdr:cNvSpPr>
          <a:spLocks noChangeShapeType="1"/>
        </xdr:cNvSpPr>
      </xdr:nvSpPr>
      <xdr:spPr bwMode="auto">
        <a:xfrm>
          <a:off x="5638800" y="851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10" name="Arc 9"/>
        <xdr:cNvSpPr>
          <a:spLocks/>
        </xdr:cNvSpPr>
      </xdr:nvSpPr>
      <xdr:spPr bwMode="auto">
        <a:xfrm flipH="1" flipV="1">
          <a:off x="5534025" y="8515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11" name="Line 10"/>
        <xdr:cNvSpPr>
          <a:spLocks noChangeShapeType="1"/>
        </xdr:cNvSpPr>
      </xdr:nvSpPr>
      <xdr:spPr bwMode="auto">
        <a:xfrm>
          <a:off x="5638800" y="851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12" name="Arc 11"/>
        <xdr:cNvSpPr>
          <a:spLocks/>
        </xdr:cNvSpPr>
      </xdr:nvSpPr>
      <xdr:spPr bwMode="auto">
        <a:xfrm flipH="1" flipV="1">
          <a:off x="5534025" y="8515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13" name="Line 12"/>
        <xdr:cNvSpPr>
          <a:spLocks noChangeShapeType="1"/>
        </xdr:cNvSpPr>
      </xdr:nvSpPr>
      <xdr:spPr bwMode="auto">
        <a:xfrm>
          <a:off x="5638800" y="851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9</xdr:row>
      <xdr:rowOff>0</xdr:rowOff>
    </xdr:from>
    <xdr:to>
      <xdr:col>24</xdr:col>
      <xdr:colOff>66675</xdr:colOff>
      <xdr:row>9</xdr:row>
      <xdr:rowOff>0</xdr:rowOff>
    </xdr:to>
    <xdr:sp macro="" textlink="">
      <xdr:nvSpPr>
        <xdr:cNvPr id="14" name="Arc 13"/>
        <xdr:cNvSpPr>
          <a:spLocks/>
        </xdr:cNvSpPr>
      </xdr:nvSpPr>
      <xdr:spPr bwMode="auto">
        <a:xfrm flipH="1" flipV="1">
          <a:off x="5772150" y="2114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9</xdr:row>
      <xdr:rowOff>0</xdr:rowOff>
    </xdr:from>
    <xdr:to>
      <xdr:col>24</xdr:col>
      <xdr:colOff>171450</xdr:colOff>
      <xdr:row>9</xdr:row>
      <xdr:rowOff>0</xdr:rowOff>
    </xdr:to>
    <xdr:sp macro="" textlink="">
      <xdr:nvSpPr>
        <xdr:cNvPr id="15" name="Line 14"/>
        <xdr:cNvSpPr>
          <a:spLocks noChangeShapeType="1"/>
        </xdr:cNvSpPr>
      </xdr:nvSpPr>
      <xdr:spPr bwMode="auto">
        <a:xfrm>
          <a:off x="5876925" y="2114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16" name="Arc 15"/>
        <xdr:cNvSpPr>
          <a:spLocks/>
        </xdr:cNvSpPr>
      </xdr:nvSpPr>
      <xdr:spPr bwMode="auto">
        <a:xfrm flipH="1" flipV="1">
          <a:off x="5534025" y="8515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17" name="Line 16"/>
        <xdr:cNvSpPr>
          <a:spLocks noChangeShapeType="1"/>
        </xdr:cNvSpPr>
      </xdr:nvSpPr>
      <xdr:spPr bwMode="auto">
        <a:xfrm>
          <a:off x="5638800" y="851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37</xdr:row>
      <xdr:rowOff>0</xdr:rowOff>
    </xdr:from>
    <xdr:to>
      <xdr:col>24</xdr:col>
      <xdr:colOff>66675</xdr:colOff>
      <xdr:row>37</xdr:row>
      <xdr:rowOff>0</xdr:rowOff>
    </xdr:to>
    <xdr:sp macro="" textlink="">
      <xdr:nvSpPr>
        <xdr:cNvPr id="18" name="Arc 17"/>
        <xdr:cNvSpPr>
          <a:spLocks/>
        </xdr:cNvSpPr>
      </xdr:nvSpPr>
      <xdr:spPr bwMode="auto">
        <a:xfrm flipH="1" flipV="1">
          <a:off x="5772150" y="8515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37</xdr:row>
      <xdr:rowOff>0</xdr:rowOff>
    </xdr:from>
    <xdr:to>
      <xdr:col>24</xdr:col>
      <xdr:colOff>171450</xdr:colOff>
      <xdr:row>37</xdr:row>
      <xdr:rowOff>0</xdr:rowOff>
    </xdr:to>
    <xdr:sp macro="" textlink="">
      <xdr:nvSpPr>
        <xdr:cNvPr id="19" name="Line 18"/>
        <xdr:cNvSpPr>
          <a:spLocks noChangeShapeType="1"/>
        </xdr:cNvSpPr>
      </xdr:nvSpPr>
      <xdr:spPr bwMode="auto">
        <a:xfrm>
          <a:off x="5876925" y="851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20" name="Arc 19"/>
        <xdr:cNvSpPr>
          <a:spLocks/>
        </xdr:cNvSpPr>
      </xdr:nvSpPr>
      <xdr:spPr bwMode="auto">
        <a:xfrm flipH="1" flipV="1">
          <a:off x="5534025" y="8515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21" name="Line 20"/>
        <xdr:cNvSpPr>
          <a:spLocks noChangeShapeType="1"/>
        </xdr:cNvSpPr>
      </xdr:nvSpPr>
      <xdr:spPr bwMode="auto">
        <a:xfrm>
          <a:off x="5638800" y="851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37</xdr:row>
      <xdr:rowOff>0</xdr:rowOff>
    </xdr:from>
    <xdr:to>
      <xdr:col>24</xdr:col>
      <xdr:colOff>66675</xdr:colOff>
      <xdr:row>37</xdr:row>
      <xdr:rowOff>0</xdr:rowOff>
    </xdr:to>
    <xdr:sp macro="" textlink="">
      <xdr:nvSpPr>
        <xdr:cNvPr id="22" name="Arc 21"/>
        <xdr:cNvSpPr>
          <a:spLocks/>
        </xdr:cNvSpPr>
      </xdr:nvSpPr>
      <xdr:spPr bwMode="auto">
        <a:xfrm flipH="1" flipV="1">
          <a:off x="5772150" y="8515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37</xdr:row>
      <xdr:rowOff>0</xdr:rowOff>
    </xdr:from>
    <xdr:to>
      <xdr:col>24</xdr:col>
      <xdr:colOff>171450</xdr:colOff>
      <xdr:row>37</xdr:row>
      <xdr:rowOff>0</xdr:rowOff>
    </xdr:to>
    <xdr:sp macro="" textlink="">
      <xdr:nvSpPr>
        <xdr:cNvPr id="23" name="Line 22"/>
        <xdr:cNvSpPr>
          <a:spLocks noChangeShapeType="1"/>
        </xdr:cNvSpPr>
      </xdr:nvSpPr>
      <xdr:spPr bwMode="auto">
        <a:xfrm>
          <a:off x="5876925" y="851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38</xdr:row>
      <xdr:rowOff>0</xdr:rowOff>
    </xdr:from>
    <xdr:to>
      <xdr:col>23</xdr:col>
      <xdr:colOff>66675</xdr:colOff>
      <xdr:row>38</xdr:row>
      <xdr:rowOff>0</xdr:rowOff>
    </xdr:to>
    <xdr:sp macro="" textlink="">
      <xdr:nvSpPr>
        <xdr:cNvPr id="24" name="Arc 23"/>
        <xdr:cNvSpPr>
          <a:spLocks/>
        </xdr:cNvSpPr>
      </xdr:nvSpPr>
      <xdr:spPr bwMode="auto">
        <a:xfrm flipH="1" flipV="1">
          <a:off x="5534025" y="872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25" name="Line 24"/>
        <xdr:cNvSpPr>
          <a:spLocks noChangeShapeType="1"/>
        </xdr:cNvSpPr>
      </xdr:nvSpPr>
      <xdr:spPr bwMode="auto">
        <a:xfrm>
          <a:off x="5638800" y="8724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38</xdr:row>
      <xdr:rowOff>0</xdr:rowOff>
    </xdr:from>
    <xdr:to>
      <xdr:col>23</xdr:col>
      <xdr:colOff>66675</xdr:colOff>
      <xdr:row>38</xdr:row>
      <xdr:rowOff>0</xdr:rowOff>
    </xdr:to>
    <xdr:sp macro="" textlink="">
      <xdr:nvSpPr>
        <xdr:cNvPr id="26" name="Arc 25"/>
        <xdr:cNvSpPr>
          <a:spLocks/>
        </xdr:cNvSpPr>
      </xdr:nvSpPr>
      <xdr:spPr bwMode="auto">
        <a:xfrm flipH="1" flipV="1">
          <a:off x="5534025" y="872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27" name="Line 26"/>
        <xdr:cNvSpPr>
          <a:spLocks noChangeShapeType="1"/>
        </xdr:cNvSpPr>
      </xdr:nvSpPr>
      <xdr:spPr bwMode="auto">
        <a:xfrm>
          <a:off x="5638800" y="8724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38</xdr:row>
      <xdr:rowOff>0</xdr:rowOff>
    </xdr:from>
    <xdr:to>
      <xdr:col>23</xdr:col>
      <xdr:colOff>66675</xdr:colOff>
      <xdr:row>38</xdr:row>
      <xdr:rowOff>0</xdr:rowOff>
    </xdr:to>
    <xdr:sp macro="" textlink="">
      <xdr:nvSpPr>
        <xdr:cNvPr id="28" name="Arc 27"/>
        <xdr:cNvSpPr>
          <a:spLocks/>
        </xdr:cNvSpPr>
      </xdr:nvSpPr>
      <xdr:spPr bwMode="auto">
        <a:xfrm flipH="1" flipV="1">
          <a:off x="5534025" y="872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29" name="Line 28"/>
        <xdr:cNvSpPr>
          <a:spLocks noChangeShapeType="1"/>
        </xdr:cNvSpPr>
      </xdr:nvSpPr>
      <xdr:spPr bwMode="auto">
        <a:xfrm>
          <a:off x="5638800" y="8724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30" name="Arc 29"/>
        <xdr:cNvSpPr>
          <a:spLocks/>
        </xdr:cNvSpPr>
      </xdr:nvSpPr>
      <xdr:spPr bwMode="auto">
        <a:xfrm flipH="1" flipV="1">
          <a:off x="5534025" y="8515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31" name="Line 30"/>
        <xdr:cNvSpPr>
          <a:spLocks noChangeShapeType="1"/>
        </xdr:cNvSpPr>
      </xdr:nvSpPr>
      <xdr:spPr bwMode="auto">
        <a:xfrm>
          <a:off x="5638800" y="851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37</xdr:row>
      <xdr:rowOff>0</xdr:rowOff>
    </xdr:from>
    <xdr:to>
      <xdr:col>24</xdr:col>
      <xdr:colOff>66675</xdr:colOff>
      <xdr:row>37</xdr:row>
      <xdr:rowOff>0</xdr:rowOff>
    </xdr:to>
    <xdr:sp macro="" textlink="">
      <xdr:nvSpPr>
        <xdr:cNvPr id="32" name="Arc 31"/>
        <xdr:cNvSpPr>
          <a:spLocks/>
        </xdr:cNvSpPr>
      </xdr:nvSpPr>
      <xdr:spPr bwMode="auto">
        <a:xfrm flipH="1" flipV="1">
          <a:off x="5772150" y="8515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37</xdr:row>
      <xdr:rowOff>0</xdr:rowOff>
    </xdr:from>
    <xdr:to>
      <xdr:col>24</xdr:col>
      <xdr:colOff>171450</xdr:colOff>
      <xdr:row>37</xdr:row>
      <xdr:rowOff>0</xdr:rowOff>
    </xdr:to>
    <xdr:sp macro="" textlink="">
      <xdr:nvSpPr>
        <xdr:cNvPr id="33" name="Line 32"/>
        <xdr:cNvSpPr>
          <a:spLocks noChangeShapeType="1"/>
        </xdr:cNvSpPr>
      </xdr:nvSpPr>
      <xdr:spPr bwMode="auto">
        <a:xfrm>
          <a:off x="5876925" y="851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34" name="Arc 33"/>
        <xdr:cNvSpPr>
          <a:spLocks/>
        </xdr:cNvSpPr>
      </xdr:nvSpPr>
      <xdr:spPr bwMode="auto">
        <a:xfrm flipH="1" flipV="1">
          <a:off x="5534025" y="8515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35" name="Line 34"/>
        <xdr:cNvSpPr>
          <a:spLocks noChangeShapeType="1"/>
        </xdr:cNvSpPr>
      </xdr:nvSpPr>
      <xdr:spPr bwMode="auto">
        <a:xfrm>
          <a:off x="5638800" y="851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37</xdr:row>
      <xdr:rowOff>0</xdr:rowOff>
    </xdr:from>
    <xdr:to>
      <xdr:col>24</xdr:col>
      <xdr:colOff>66675</xdr:colOff>
      <xdr:row>37</xdr:row>
      <xdr:rowOff>0</xdr:rowOff>
    </xdr:to>
    <xdr:sp macro="" textlink="">
      <xdr:nvSpPr>
        <xdr:cNvPr id="36" name="Arc 35"/>
        <xdr:cNvSpPr>
          <a:spLocks/>
        </xdr:cNvSpPr>
      </xdr:nvSpPr>
      <xdr:spPr bwMode="auto">
        <a:xfrm flipH="1" flipV="1">
          <a:off x="5772150" y="8515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37</xdr:row>
      <xdr:rowOff>0</xdr:rowOff>
    </xdr:from>
    <xdr:to>
      <xdr:col>24</xdr:col>
      <xdr:colOff>171450</xdr:colOff>
      <xdr:row>37</xdr:row>
      <xdr:rowOff>0</xdr:rowOff>
    </xdr:to>
    <xdr:sp macro="" textlink="">
      <xdr:nvSpPr>
        <xdr:cNvPr id="37" name="Line 36"/>
        <xdr:cNvSpPr>
          <a:spLocks noChangeShapeType="1"/>
        </xdr:cNvSpPr>
      </xdr:nvSpPr>
      <xdr:spPr bwMode="auto">
        <a:xfrm>
          <a:off x="5876925" y="851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38" name="Arc 37"/>
        <xdr:cNvSpPr>
          <a:spLocks/>
        </xdr:cNvSpPr>
      </xdr:nvSpPr>
      <xdr:spPr bwMode="auto">
        <a:xfrm flipH="1" flipV="1">
          <a:off x="5534025" y="8515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39" name="Line 38"/>
        <xdr:cNvSpPr>
          <a:spLocks noChangeShapeType="1"/>
        </xdr:cNvSpPr>
      </xdr:nvSpPr>
      <xdr:spPr bwMode="auto">
        <a:xfrm>
          <a:off x="5638800" y="851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37</xdr:row>
      <xdr:rowOff>0</xdr:rowOff>
    </xdr:from>
    <xdr:to>
      <xdr:col>24</xdr:col>
      <xdr:colOff>66675</xdr:colOff>
      <xdr:row>37</xdr:row>
      <xdr:rowOff>0</xdr:rowOff>
    </xdr:to>
    <xdr:sp macro="" textlink="">
      <xdr:nvSpPr>
        <xdr:cNvPr id="40" name="Arc 39"/>
        <xdr:cNvSpPr>
          <a:spLocks/>
        </xdr:cNvSpPr>
      </xdr:nvSpPr>
      <xdr:spPr bwMode="auto">
        <a:xfrm flipH="1" flipV="1">
          <a:off x="5772150" y="8515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37</xdr:row>
      <xdr:rowOff>0</xdr:rowOff>
    </xdr:from>
    <xdr:to>
      <xdr:col>24</xdr:col>
      <xdr:colOff>171450</xdr:colOff>
      <xdr:row>37</xdr:row>
      <xdr:rowOff>0</xdr:rowOff>
    </xdr:to>
    <xdr:sp macro="" textlink="">
      <xdr:nvSpPr>
        <xdr:cNvPr id="41" name="Line 40"/>
        <xdr:cNvSpPr>
          <a:spLocks noChangeShapeType="1"/>
        </xdr:cNvSpPr>
      </xdr:nvSpPr>
      <xdr:spPr bwMode="auto">
        <a:xfrm>
          <a:off x="5876925" y="851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42" name="Arc 41"/>
        <xdr:cNvSpPr>
          <a:spLocks/>
        </xdr:cNvSpPr>
      </xdr:nvSpPr>
      <xdr:spPr bwMode="auto">
        <a:xfrm flipH="1" flipV="1">
          <a:off x="5534025" y="8515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43" name="Line 42"/>
        <xdr:cNvSpPr>
          <a:spLocks noChangeShapeType="1"/>
        </xdr:cNvSpPr>
      </xdr:nvSpPr>
      <xdr:spPr bwMode="auto">
        <a:xfrm>
          <a:off x="5638800" y="851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37</xdr:row>
      <xdr:rowOff>0</xdr:rowOff>
    </xdr:from>
    <xdr:to>
      <xdr:col>24</xdr:col>
      <xdr:colOff>66675</xdr:colOff>
      <xdr:row>37</xdr:row>
      <xdr:rowOff>0</xdr:rowOff>
    </xdr:to>
    <xdr:sp macro="" textlink="">
      <xdr:nvSpPr>
        <xdr:cNvPr id="44" name="Arc 43"/>
        <xdr:cNvSpPr>
          <a:spLocks/>
        </xdr:cNvSpPr>
      </xdr:nvSpPr>
      <xdr:spPr bwMode="auto">
        <a:xfrm flipH="1" flipV="1">
          <a:off x="5772150" y="8515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37</xdr:row>
      <xdr:rowOff>0</xdr:rowOff>
    </xdr:from>
    <xdr:to>
      <xdr:col>24</xdr:col>
      <xdr:colOff>171450</xdr:colOff>
      <xdr:row>37</xdr:row>
      <xdr:rowOff>0</xdr:rowOff>
    </xdr:to>
    <xdr:sp macro="" textlink="">
      <xdr:nvSpPr>
        <xdr:cNvPr id="45" name="Line 44"/>
        <xdr:cNvSpPr>
          <a:spLocks noChangeShapeType="1"/>
        </xdr:cNvSpPr>
      </xdr:nvSpPr>
      <xdr:spPr bwMode="auto">
        <a:xfrm>
          <a:off x="5876925" y="851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46" name="Arc 45"/>
        <xdr:cNvSpPr>
          <a:spLocks/>
        </xdr:cNvSpPr>
      </xdr:nvSpPr>
      <xdr:spPr bwMode="auto">
        <a:xfrm flipH="1" flipV="1">
          <a:off x="5534025" y="8515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47" name="Line 46"/>
        <xdr:cNvSpPr>
          <a:spLocks noChangeShapeType="1"/>
        </xdr:cNvSpPr>
      </xdr:nvSpPr>
      <xdr:spPr bwMode="auto">
        <a:xfrm>
          <a:off x="5638800" y="851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37</xdr:row>
      <xdr:rowOff>0</xdr:rowOff>
    </xdr:from>
    <xdr:to>
      <xdr:col>24</xdr:col>
      <xdr:colOff>66675</xdr:colOff>
      <xdr:row>37</xdr:row>
      <xdr:rowOff>0</xdr:rowOff>
    </xdr:to>
    <xdr:sp macro="" textlink="">
      <xdr:nvSpPr>
        <xdr:cNvPr id="48" name="Arc 47"/>
        <xdr:cNvSpPr>
          <a:spLocks/>
        </xdr:cNvSpPr>
      </xdr:nvSpPr>
      <xdr:spPr bwMode="auto">
        <a:xfrm flipH="1" flipV="1">
          <a:off x="5772150" y="8515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37</xdr:row>
      <xdr:rowOff>0</xdr:rowOff>
    </xdr:from>
    <xdr:to>
      <xdr:col>24</xdr:col>
      <xdr:colOff>171450</xdr:colOff>
      <xdr:row>37</xdr:row>
      <xdr:rowOff>0</xdr:rowOff>
    </xdr:to>
    <xdr:sp macro="" textlink="">
      <xdr:nvSpPr>
        <xdr:cNvPr id="49" name="Line 48"/>
        <xdr:cNvSpPr>
          <a:spLocks noChangeShapeType="1"/>
        </xdr:cNvSpPr>
      </xdr:nvSpPr>
      <xdr:spPr bwMode="auto">
        <a:xfrm>
          <a:off x="5876925" y="851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50" name="Arc 49"/>
        <xdr:cNvSpPr>
          <a:spLocks/>
        </xdr:cNvSpPr>
      </xdr:nvSpPr>
      <xdr:spPr bwMode="auto">
        <a:xfrm flipH="1" flipV="1">
          <a:off x="5534025" y="8515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51" name="Line 50"/>
        <xdr:cNvSpPr>
          <a:spLocks noChangeShapeType="1"/>
        </xdr:cNvSpPr>
      </xdr:nvSpPr>
      <xdr:spPr bwMode="auto">
        <a:xfrm>
          <a:off x="5638800" y="851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37</xdr:row>
      <xdr:rowOff>0</xdr:rowOff>
    </xdr:from>
    <xdr:to>
      <xdr:col>24</xdr:col>
      <xdr:colOff>66675</xdr:colOff>
      <xdr:row>37</xdr:row>
      <xdr:rowOff>0</xdr:rowOff>
    </xdr:to>
    <xdr:sp macro="" textlink="">
      <xdr:nvSpPr>
        <xdr:cNvPr id="52" name="Arc 51"/>
        <xdr:cNvSpPr>
          <a:spLocks/>
        </xdr:cNvSpPr>
      </xdr:nvSpPr>
      <xdr:spPr bwMode="auto">
        <a:xfrm flipH="1" flipV="1">
          <a:off x="5772150" y="8515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37</xdr:row>
      <xdr:rowOff>0</xdr:rowOff>
    </xdr:from>
    <xdr:to>
      <xdr:col>24</xdr:col>
      <xdr:colOff>171450</xdr:colOff>
      <xdr:row>37</xdr:row>
      <xdr:rowOff>0</xdr:rowOff>
    </xdr:to>
    <xdr:sp macro="" textlink="">
      <xdr:nvSpPr>
        <xdr:cNvPr id="53" name="Line 52"/>
        <xdr:cNvSpPr>
          <a:spLocks noChangeShapeType="1"/>
        </xdr:cNvSpPr>
      </xdr:nvSpPr>
      <xdr:spPr bwMode="auto">
        <a:xfrm>
          <a:off x="5876925" y="8515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37</xdr:row>
      <xdr:rowOff>0</xdr:rowOff>
    </xdr:from>
    <xdr:to>
      <xdr:col>27</xdr:col>
      <xdr:colOff>228600</xdr:colOff>
      <xdr:row>37</xdr:row>
      <xdr:rowOff>0</xdr:rowOff>
    </xdr:to>
    <xdr:sp macro="" textlink="">
      <xdr:nvSpPr>
        <xdr:cNvPr id="54" name="Line 53"/>
        <xdr:cNvSpPr>
          <a:spLocks noChangeShapeType="1"/>
        </xdr:cNvSpPr>
      </xdr:nvSpPr>
      <xdr:spPr bwMode="auto">
        <a:xfrm flipH="1">
          <a:off x="2371725" y="8515350"/>
          <a:ext cx="430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20</xdr:row>
      <xdr:rowOff>0</xdr:rowOff>
    </xdr:from>
    <xdr:to>
      <xdr:col>23</xdr:col>
      <xdr:colOff>66675</xdr:colOff>
      <xdr:row>20</xdr:row>
      <xdr:rowOff>0</xdr:rowOff>
    </xdr:to>
    <xdr:sp macro="" textlink="">
      <xdr:nvSpPr>
        <xdr:cNvPr id="55" name="Arc 54"/>
        <xdr:cNvSpPr>
          <a:spLocks/>
        </xdr:cNvSpPr>
      </xdr:nvSpPr>
      <xdr:spPr bwMode="auto">
        <a:xfrm flipH="1" flipV="1">
          <a:off x="5534025" y="46291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20</xdr:row>
      <xdr:rowOff>0</xdr:rowOff>
    </xdr:from>
    <xdr:to>
      <xdr:col>23</xdr:col>
      <xdr:colOff>171450</xdr:colOff>
      <xdr:row>20</xdr:row>
      <xdr:rowOff>0</xdr:rowOff>
    </xdr:to>
    <xdr:sp macro="" textlink="">
      <xdr:nvSpPr>
        <xdr:cNvPr id="56" name="Line 55"/>
        <xdr:cNvSpPr>
          <a:spLocks noChangeShapeType="1"/>
        </xdr:cNvSpPr>
      </xdr:nvSpPr>
      <xdr:spPr bwMode="auto">
        <a:xfrm>
          <a:off x="5638800" y="462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20</xdr:row>
      <xdr:rowOff>0</xdr:rowOff>
    </xdr:from>
    <xdr:to>
      <xdr:col>24</xdr:col>
      <xdr:colOff>66675</xdr:colOff>
      <xdr:row>20</xdr:row>
      <xdr:rowOff>0</xdr:rowOff>
    </xdr:to>
    <xdr:sp macro="" textlink="">
      <xdr:nvSpPr>
        <xdr:cNvPr id="57" name="Arc 56"/>
        <xdr:cNvSpPr>
          <a:spLocks/>
        </xdr:cNvSpPr>
      </xdr:nvSpPr>
      <xdr:spPr bwMode="auto">
        <a:xfrm flipH="1" flipV="1">
          <a:off x="5772150" y="46291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20</xdr:row>
      <xdr:rowOff>0</xdr:rowOff>
    </xdr:from>
    <xdr:to>
      <xdr:col>24</xdr:col>
      <xdr:colOff>171450</xdr:colOff>
      <xdr:row>20</xdr:row>
      <xdr:rowOff>0</xdr:rowOff>
    </xdr:to>
    <xdr:sp macro="" textlink="">
      <xdr:nvSpPr>
        <xdr:cNvPr id="58" name="Line 57"/>
        <xdr:cNvSpPr>
          <a:spLocks noChangeShapeType="1"/>
        </xdr:cNvSpPr>
      </xdr:nvSpPr>
      <xdr:spPr bwMode="auto">
        <a:xfrm>
          <a:off x="5876925" y="462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31</xdr:row>
      <xdr:rowOff>0</xdr:rowOff>
    </xdr:from>
    <xdr:to>
      <xdr:col>23</xdr:col>
      <xdr:colOff>66675</xdr:colOff>
      <xdr:row>31</xdr:row>
      <xdr:rowOff>0</xdr:rowOff>
    </xdr:to>
    <xdr:sp macro="" textlink="">
      <xdr:nvSpPr>
        <xdr:cNvPr id="59" name="Arc 58"/>
        <xdr:cNvSpPr>
          <a:spLocks/>
        </xdr:cNvSpPr>
      </xdr:nvSpPr>
      <xdr:spPr bwMode="auto">
        <a:xfrm flipH="1" flipV="1">
          <a:off x="5534025" y="7143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31</xdr:row>
      <xdr:rowOff>0</xdr:rowOff>
    </xdr:from>
    <xdr:to>
      <xdr:col>23</xdr:col>
      <xdr:colOff>171450</xdr:colOff>
      <xdr:row>31</xdr:row>
      <xdr:rowOff>0</xdr:rowOff>
    </xdr:to>
    <xdr:sp macro="" textlink="">
      <xdr:nvSpPr>
        <xdr:cNvPr id="60" name="Line 59"/>
        <xdr:cNvSpPr>
          <a:spLocks noChangeShapeType="1"/>
        </xdr:cNvSpPr>
      </xdr:nvSpPr>
      <xdr:spPr bwMode="auto">
        <a:xfrm>
          <a:off x="5638800" y="714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31</xdr:row>
      <xdr:rowOff>0</xdr:rowOff>
    </xdr:from>
    <xdr:to>
      <xdr:col>24</xdr:col>
      <xdr:colOff>66675</xdr:colOff>
      <xdr:row>31</xdr:row>
      <xdr:rowOff>0</xdr:rowOff>
    </xdr:to>
    <xdr:sp macro="" textlink="">
      <xdr:nvSpPr>
        <xdr:cNvPr id="61" name="Arc 60"/>
        <xdr:cNvSpPr>
          <a:spLocks/>
        </xdr:cNvSpPr>
      </xdr:nvSpPr>
      <xdr:spPr bwMode="auto">
        <a:xfrm flipH="1" flipV="1">
          <a:off x="5772150" y="7143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31</xdr:row>
      <xdr:rowOff>0</xdr:rowOff>
    </xdr:from>
    <xdr:to>
      <xdr:col>24</xdr:col>
      <xdr:colOff>171450</xdr:colOff>
      <xdr:row>31</xdr:row>
      <xdr:rowOff>0</xdr:rowOff>
    </xdr:to>
    <xdr:sp macro="" textlink="">
      <xdr:nvSpPr>
        <xdr:cNvPr id="62" name="Line 61"/>
        <xdr:cNvSpPr>
          <a:spLocks noChangeShapeType="1"/>
        </xdr:cNvSpPr>
      </xdr:nvSpPr>
      <xdr:spPr bwMode="auto">
        <a:xfrm>
          <a:off x="5876925" y="714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20</xdr:row>
      <xdr:rowOff>0</xdr:rowOff>
    </xdr:from>
    <xdr:to>
      <xdr:col>23</xdr:col>
      <xdr:colOff>66675</xdr:colOff>
      <xdr:row>20</xdr:row>
      <xdr:rowOff>0</xdr:rowOff>
    </xdr:to>
    <xdr:sp macro="" textlink="">
      <xdr:nvSpPr>
        <xdr:cNvPr id="63" name="Arc 5"/>
        <xdr:cNvSpPr>
          <a:spLocks/>
        </xdr:cNvSpPr>
      </xdr:nvSpPr>
      <xdr:spPr bwMode="auto">
        <a:xfrm flipH="1" flipV="1">
          <a:off x="5534025" y="46291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20</xdr:row>
      <xdr:rowOff>0</xdr:rowOff>
    </xdr:from>
    <xdr:to>
      <xdr:col>23</xdr:col>
      <xdr:colOff>171450</xdr:colOff>
      <xdr:row>20</xdr:row>
      <xdr:rowOff>0</xdr:rowOff>
    </xdr:to>
    <xdr:sp macro="" textlink="">
      <xdr:nvSpPr>
        <xdr:cNvPr id="64" name="Line 6"/>
        <xdr:cNvSpPr>
          <a:spLocks noChangeShapeType="1"/>
        </xdr:cNvSpPr>
      </xdr:nvSpPr>
      <xdr:spPr bwMode="auto">
        <a:xfrm>
          <a:off x="5638800" y="462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20</xdr:row>
      <xdr:rowOff>0</xdr:rowOff>
    </xdr:from>
    <xdr:to>
      <xdr:col>24</xdr:col>
      <xdr:colOff>66675</xdr:colOff>
      <xdr:row>20</xdr:row>
      <xdr:rowOff>0</xdr:rowOff>
    </xdr:to>
    <xdr:sp macro="" textlink="">
      <xdr:nvSpPr>
        <xdr:cNvPr id="65" name="Arc 13"/>
        <xdr:cNvSpPr>
          <a:spLocks/>
        </xdr:cNvSpPr>
      </xdr:nvSpPr>
      <xdr:spPr bwMode="auto">
        <a:xfrm flipH="1" flipV="1">
          <a:off x="5772150" y="46291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20</xdr:row>
      <xdr:rowOff>0</xdr:rowOff>
    </xdr:from>
    <xdr:to>
      <xdr:col>24</xdr:col>
      <xdr:colOff>171450</xdr:colOff>
      <xdr:row>20</xdr:row>
      <xdr:rowOff>0</xdr:rowOff>
    </xdr:to>
    <xdr:sp macro="" textlink="">
      <xdr:nvSpPr>
        <xdr:cNvPr id="66" name="Line 14"/>
        <xdr:cNvSpPr>
          <a:spLocks noChangeShapeType="1"/>
        </xdr:cNvSpPr>
      </xdr:nvSpPr>
      <xdr:spPr bwMode="auto">
        <a:xfrm>
          <a:off x="5876925" y="462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31</xdr:row>
      <xdr:rowOff>0</xdr:rowOff>
    </xdr:from>
    <xdr:to>
      <xdr:col>23</xdr:col>
      <xdr:colOff>66675</xdr:colOff>
      <xdr:row>31</xdr:row>
      <xdr:rowOff>0</xdr:rowOff>
    </xdr:to>
    <xdr:sp macro="" textlink="">
      <xdr:nvSpPr>
        <xdr:cNvPr id="67" name="Arc 5"/>
        <xdr:cNvSpPr>
          <a:spLocks/>
        </xdr:cNvSpPr>
      </xdr:nvSpPr>
      <xdr:spPr bwMode="auto">
        <a:xfrm flipH="1" flipV="1">
          <a:off x="5534025" y="7143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31</xdr:row>
      <xdr:rowOff>0</xdr:rowOff>
    </xdr:from>
    <xdr:to>
      <xdr:col>23</xdr:col>
      <xdr:colOff>171450</xdr:colOff>
      <xdr:row>31</xdr:row>
      <xdr:rowOff>0</xdr:rowOff>
    </xdr:to>
    <xdr:sp macro="" textlink="">
      <xdr:nvSpPr>
        <xdr:cNvPr id="68" name="Line 6"/>
        <xdr:cNvSpPr>
          <a:spLocks noChangeShapeType="1"/>
        </xdr:cNvSpPr>
      </xdr:nvSpPr>
      <xdr:spPr bwMode="auto">
        <a:xfrm>
          <a:off x="5638800" y="714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31</xdr:row>
      <xdr:rowOff>0</xdr:rowOff>
    </xdr:from>
    <xdr:to>
      <xdr:col>24</xdr:col>
      <xdr:colOff>66675</xdr:colOff>
      <xdr:row>31</xdr:row>
      <xdr:rowOff>0</xdr:rowOff>
    </xdr:to>
    <xdr:sp macro="" textlink="">
      <xdr:nvSpPr>
        <xdr:cNvPr id="69" name="Arc 13"/>
        <xdr:cNvSpPr>
          <a:spLocks/>
        </xdr:cNvSpPr>
      </xdr:nvSpPr>
      <xdr:spPr bwMode="auto">
        <a:xfrm flipH="1" flipV="1">
          <a:off x="5772150" y="7143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31</xdr:row>
      <xdr:rowOff>0</xdr:rowOff>
    </xdr:from>
    <xdr:to>
      <xdr:col>24</xdr:col>
      <xdr:colOff>171450</xdr:colOff>
      <xdr:row>31</xdr:row>
      <xdr:rowOff>0</xdr:rowOff>
    </xdr:to>
    <xdr:sp macro="" textlink="">
      <xdr:nvSpPr>
        <xdr:cNvPr id="70" name="Line 14"/>
        <xdr:cNvSpPr>
          <a:spLocks noChangeShapeType="1"/>
        </xdr:cNvSpPr>
      </xdr:nvSpPr>
      <xdr:spPr bwMode="auto">
        <a:xfrm>
          <a:off x="5876925" y="714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380999</xdr:colOff>
      <xdr:row>2</xdr:row>
      <xdr:rowOff>261936</xdr:rowOff>
    </xdr:from>
    <xdr:to>
      <xdr:col>27</xdr:col>
      <xdr:colOff>17318</xdr:colOff>
      <xdr:row>11</xdr:row>
      <xdr:rowOff>238123</xdr:rowOff>
    </xdr:to>
    <xdr:sp macro="" textlink="">
      <xdr:nvSpPr>
        <xdr:cNvPr id="2" name="角丸四角形吹き出し 1"/>
        <xdr:cNvSpPr/>
      </xdr:nvSpPr>
      <xdr:spPr bwMode="auto">
        <a:xfrm>
          <a:off x="8248649" y="776286"/>
          <a:ext cx="3065319" cy="2290762"/>
        </a:xfrm>
        <a:prstGeom prst="wedgeRoundRectCallout">
          <a:avLst>
            <a:gd name="adj1" fmla="val -63180"/>
            <a:gd name="adj2" fmla="val 91278"/>
            <a:gd name="adj3" fmla="val 16667"/>
          </a:avLst>
        </a:prstGeom>
        <a:solidFill>
          <a:schemeClr val="bg1"/>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184004</xdr:colOff>
      <xdr:row>3</xdr:row>
      <xdr:rowOff>192663</xdr:rowOff>
    </xdr:from>
    <xdr:to>
      <xdr:col>27</xdr:col>
      <xdr:colOff>305231</xdr:colOff>
      <xdr:row>11</xdr:row>
      <xdr:rowOff>95248</xdr:rowOff>
    </xdr:to>
    <xdr:sp macro="" textlink="">
      <xdr:nvSpPr>
        <xdr:cNvPr id="3" name="テキスト ボックス 2"/>
        <xdr:cNvSpPr txBox="1"/>
      </xdr:nvSpPr>
      <xdr:spPr>
        <a:xfrm>
          <a:off x="8480279" y="964188"/>
          <a:ext cx="3121602" cy="1959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t>シフト記号表に</a:t>
          </a:r>
          <a:endParaRPr kumimoji="1" lang="en-US" altLang="ja-JP" sz="2400" b="1"/>
        </a:p>
        <a:p>
          <a:r>
            <a:rPr kumimoji="1" lang="ja-JP" altLang="en-US" sz="2400" b="1"/>
            <a:t>勤務時間の</a:t>
          </a:r>
          <a:endParaRPr kumimoji="1" lang="en-US" altLang="ja-JP" sz="2400" b="1"/>
        </a:p>
        <a:p>
          <a:r>
            <a:rPr kumimoji="1" lang="ja-JP" altLang="en-US" sz="2400" b="1"/>
            <a:t>入力してから</a:t>
          </a:r>
          <a:endParaRPr kumimoji="1" lang="en-US" altLang="ja-JP" sz="2400" b="1"/>
        </a:p>
        <a:p>
          <a:r>
            <a:rPr kumimoji="1" lang="ja-JP" altLang="en-US" sz="2400" b="1"/>
            <a:t>選択してください</a:t>
          </a:r>
        </a:p>
      </xdr:txBody>
    </xdr:sp>
    <xdr:clientData/>
  </xdr:twoCellAnchor>
  <xdr:oneCellAnchor>
    <xdr:from>
      <xdr:col>11</xdr:col>
      <xdr:colOff>0</xdr:colOff>
      <xdr:row>33</xdr:row>
      <xdr:rowOff>71746</xdr:rowOff>
    </xdr:from>
    <xdr:ext cx="3602182" cy="1485034"/>
    <xdr:sp macro="" textlink="">
      <xdr:nvSpPr>
        <xdr:cNvPr id="4" name="テキスト ボックス 3"/>
        <xdr:cNvSpPr txBox="1"/>
      </xdr:nvSpPr>
      <xdr:spPr>
        <a:xfrm>
          <a:off x="4438650" y="8558521"/>
          <a:ext cx="3602182" cy="148503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ja-JP" sz="2400" b="1">
              <a:solidFill>
                <a:schemeClr val="dk1"/>
              </a:solidFill>
              <a:effectLst/>
              <a:latin typeface="+mn-lt"/>
              <a:ea typeface="+mn-ea"/>
              <a:cs typeface="+mn-cs"/>
            </a:rPr>
            <a:t>他の職種と兼務している場合は職種ごとに勤務時間を記入する。</a:t>
          </a:r>
          <a:endParaRPr lang="ja-JP" altLang="ja-JP" sz="2400">
            <a:effectLst/>
          </a:endParaRPr>
        </a:p>
        <a:p>
          <a:endParaRPr kumimoji="1" lang="ja-JP" altLang="en-US" sz="1100"/>
        </a:p>
      </xdr:txBody>
    </xdr:sp>
    <xdr:clientData/>
  </xdr:oneCellAnchor>
  <xdr:twoCellAnchor>
    <xdr:from>
      <xdr:col>12</xdr:col>
      <xdr:colOff>398318</xdr:colOff>
      <xdr:row>23</xdr:row>
      <xdr:rowOff>34636</xdr:rowOff>
    </xdr:from>
    <xdr:to>
      <xdr:col>15</xdr:col>
      <xdr:colOff>33553</xdr:colOff>
      <xdr:row>33</xdr:row>
      <xdr:rowOff>77930</xdr:rowOff>
    </xdr:to>
    <xdr:cxnSp macro="">
      <xdr:nvCxnSpPr>
        <xdr:cNvPr id="5" name="直線矢印コネクタ 4"/>
        <xdr:cNvCxnSpPr/>
      </xdr:nvCxnSpPr>
      <xdr:spPr bwMode="auto">
        <a:xfrm flipH="1" flipV="1">
          <a:off x="5265593" y="5949661"/>
          <a:ext cx="921110" cy="2615044"/>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225137</xdr:colOff>
      <xdr:row>31</xdr:row>
      <xdr:rowOff>190500</xdr:rowOff>
    </xdr:from>
    <xdr:to>
      <xdr:col>15</xdr:col>
      <xdr:colOff>47409</xdr:colOff>
      <xdr:row>33</xdr:row>
      <xdr:rowOff>74467</xdr:rowOff>
    </xdr:to>
    <xdr:cxnSp macro="">
      <xdr:nvCxnSpPr>
        <xdr:cNvPr id="6" name="直線矢印コネクタ 5"/>
        <xdr:cNvCxnSpPr/>
      </xdr:nvCxnSpPr>
      <xdr:spPr bwMode="auto">
        <a:xfrm flipH="1" flipV="1">
          <a:off x="5521037" y="8162925"/>
          <a:ext cx="679522" cy="398317"/>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xdr:col>
      <xdr:colOff>142875</xdr:colOff>
      <xdr:row>34</xdr:row>
      <xdr:rowOff>119062</xdr:rowOff>
    </xdr:from>
    <xdr:ext cx="2905124" cy="1643062"/>
    <xdr:sp macro="" textlink="">
      <xdr:nvSpPr>
        <xdr:cNvPr id="7" name="テキスト ボックス 6"/>
        <xdr:cNvSpPr txBox="1"/>
      </xdr:nvSpPr>
      <xdr:spPr>
        <a:xfrm>
          <a:off x="828675" y="8863012"/>
          <a:ext cx="2905124" cy="164306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青色のセルは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プルダウンから</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選択してください</a:t>
          </a:r>
          <a:endParaRPr kumimoji="1" lang="ja-JP" altLang="en-US" sz="2800"/>
        </a:p>
      </xdr:txBody>
    </xdr:sp>
    <xdr:clientData/>
  </xdr:oneCellAnchor>
  <xdr:oneCellAnchor>
    <xdr:from>
      <xdr:col>10</xdr:col>
      <xdr:colOff>0</xdr:colOff>
      <xdr:row>40</xdr:row>
      <xdr:rowOff>95250</xdr:rowOff>
    </xdr:from>
    <xdr:ext cx="2905124" cy="1238250"/>
    <xdr:sp macro="" textlink="">
      <xdr:nvSpPr>
        <xdr:cNvPr id="8" name="テキスト ボックス 7"/>
        <xdr:cNvSpPr txBox="1"/>
      </xdr:nvSpPr>
      <xdr:spPr>
        <a:xfrm>
          <a:off x="4010025" y="10382250"/>
          <a:ext cx="2905124" cy="123825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緑色のセルは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入力してください</a:t>
          </a:r>
          <a:endParaRPr kumimoji="1" lang="ja-JP" altLang="en-US" sz="2800"/>
        </a:p>
      </xdr:txBody>
    </xdr:sp>
    <xdr:clientData/>
  </xdr:oneCellAnchor>
  <xdr:twoCellAnchor>
    <xdr:from>
      <xdr:col>48</xdr:col>
      <xdr:colOff>381000</xdr:colOff>
      <xdr:row>58</xdr:row>
      <xdr:rowOff>1</xdr:rowOff>
    </xdr:from>
    <xdr:to>
      <xdr:col>57</xdr:col>
      <xdr:colOff>357187</xdr:colOff>
      <xdr:row>64</xdr:row>
      <xdr:rowOff>47625</xdr:rowOff>
    </xdr:to>
    <xdr:sp macro="" textlink="">
      <xdr:nvSpPr>
        <xdr:cNvPr id="9" name="角丸四角形吹き出し 8"/>
        <xdr:cNvSpPr/>
      </xdr:nvSpPr>
      <xdr:spPr bwMode="auto">
        <a:xfrm>
          <a:off x="20678775" y="14735176"/>
          <a:ext cx="3833812" cy="1762124"/>
        </a:xfrm>
        <a:prstGeom prst="wedgeRoundRectCallout">
          <a:avLst>
            <a:gd name="adj1" fmla="val -20086"/>
            <a:gd name="adj2" fmla="val -105709"/>
            <a:gd name="adj3" fmla="val 16667"/>
          </a:avLst>
        </a:prstGeom>
        <a:solidFill>
          <a:sysClr val="window" lastClr="FFFFFF"/>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49</xdr:col>
      <xdr:colOff>214312</xdr:colOff>
      <xdr:row>58</xdr:row>
      <xdr:rowOff>23814</xdr:rowOff>
    </xdr:from>
    <xdr:ext cx="3411685" cy="1714500"/>
    <xdr:sp macro="" textlink="">
      <xdr:nvSpPr>
        <xdr:cNvPr id="10" name="テキスト ボックス 9"/>
        <xdr:cNvSpPr txBox="1"/>
      </xdr:nvSpPr>
      <xdr:spPr>
        <a:xfrm>
          <a:off x="20940712" y="14758989"/>
          <a:ext cx="3411685" cy="171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白色のセルは</a:t>
          </a:r>
          <a:endParaRPr kumimoji="1" lang="en-US" altLang="ja-JP" sz="2400" b="1">
            <a:latin typeface="+mn-ea"/>
            <a:ea typeface="+mn-ea"/>
          </a:endParaRPr>
        </a:p>
        <a:p>
          <a:r>
            <a:rPr kumimoji="1" lang="ja-JP" altLang="en-US" sz="2400" b="1">
              <a:latin typeface="+mn-ea"/>
              <a:ea typeface="+mn-ea"/>
            </a:rPr>
            <a:t>自動計算されるので</a:t>
          </a:r>
          <a:endParaRPr kumimoji="1" lang="en-US" altLang="ja-JP" sz="2400" b="1">
            <a:latin typeface="+mn-ea"/>
            <a:ea typeface="+mn-ea"/>
          </a:endParaRPr>
        </a:p>
        <a:p>
          <a:r>
            <a:rPr kumimoji="1" lang="ja-JP" altLang="en-US" sz="2400" b="1">
              <a:latin typeface="+mn-ea"/>
              <a:ea typeface="+mn-ea"/>
            </a:rPr>
            <a:t>触らないように</a:t>
          </a:r>
          <a:endParaRPr kumimoji="1" lang="en-US" altLang="ja-JP" sz="2400" b="1">
            <a:latin typeface="+mn-ea"/>
            <a:ea typeface="+mn-ea"/>
          </a:endParaRPr>
        </a:p>
        <a:p>
          <a:r>
            <a:rPr kumimoji="1" lang="ja-JP" altLang="en-US" sz="2400" b="1">
              <a:latin typeface="+mn-ea"/>
              <a:ea typeface="+mn-ea"/>
            </a:rPr>
            <a:t>お願いします</a:t>
          </a:r>
          <a:endParaRPr kumimoji="1" lang="en-US" altLang="ja-JP" sz="2400" b="1">
            <a:latin typeface="+mn-ea"/>
            <a:ea typeface="+mn-ea"/>
          </a:endParaRPr>
        </a:p>
      </xdr:txBody>
    </xdr:sp>
    <xdr:clientData/>
  </xdr:oneCellAnchor>
  <xdr:twoCellAnchor>
    <xdr:from>
      <xdr:col>46</xdr:col>
      <xdr:colOff>54428</xdr:colOff>
      <xdr:row>11</xdr:row>
      <xdr:rowOff>122466</xdr:rowOff>
    </xdr:from>
    <xdr:to>
      <xdr:col>52</xdr:col>
      <xdr:colOff>13607</xdr:colOff>
      <xdr:row>17</xdr:row>
      <xdr:rowOff>108858</xdr:rowOff>
    </xdr:to>
    <xdr:sp macro="" textlink="">
      <xdr:nvSpPr>
        <xdr:cNvPr id="11" name="角丸四角形吹き出し 10"/>
        <xdr:cNvSpPr/>
      </xdr:nvSpPr>
      <xdr:spPr bwMode="auto">
        <a:xfrm>
          <a:off x="19494953" y="2951391"/>
          <a:ext cx="2530929" cy="1529442"/>
        </a:xfrm>
        <a:prstGeom prst="wedgeRoundRectCallout">
          <a:avLst>
            <a:gd name="adj1" fmla="val 63862"/>
            <a:gd name="adj2" fmla="val -99786"/>
            <a:gd name="adj3" fmla="val 16667"/>
          </a:avLst>
        </a:prstGeom>
        <a:solidFill>
          <a:schemeClr val="bg1"/>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46</xdr:col>
      <xdr:colOff>204106</xdr:colOff>
      <xdr:row>12</xdr:row>
      <xdr:rowOff>136072</xdr:rowOff>
    </xdr:from>
    <xdr:to>
      <xdr:col>53</xdr:col>
      <xdr:colOff>332137</xdr:colOff>
      <xdr:row>16</xdr:row>
      <xdr:rowOff>122464</xdr:rowOff>
    </xdr:to>
    <xdr:sp macro="" textlink="">
      <xdr:nvSpPr>
        <xdr:cNvPr id="12" name="テキスト ボックス 11"/>
        <xdr:cNvSpPr txBox="1"/>
      </xdr:nvSpPr>
      <xdr:spPr>
        <a:xfrm>
          <a:off x="19644631" y="3222172"/>
          <a:ext cx="3128406" cy="1015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t>単位ごとに</a:t>
          </a:r>
          <a:endParaRPr kumimoji="1" lang="en-US" altLang="ja-JP" sz="2400" b="1"/>
        </a:p>
        <a:p>
          <a:r>
            <a:rPr kumimoji="1" lang="ja-JP" altLang="en-US" sz="2400" b="1"/>
            <a:t>作成してください</a:t>
          </a:r>
          <a:endParaRPr kumimoji="1" lang="en-US" altLang="ja-JP" sz="2400" b="1"/>
        </a:p>
      </xdr:txBody>
    </xdr:sp>
    <xdr:clientData/>
  </xdr:twoCellAnchor>
  <xdr:twoCellAnchor>
    <xdr:from>
      <xdr:col>44</xdr:col>
      <xdr:colOff>285749</xdr:colOff>
      <xdr:row>19</xdr:row>
      <xdr:rowOff>214312</xdr:rowOff>
    </xdr:from>
    <xdr:to>
      <xdr:col>59</xdr:col>
      <xdr:colOff>0</xdr:colOff>
      <xdr:row>41</xdr:row>
      <xdr:rowOff>0</xdr:rowOff>
    </xdr:to>
    <xdr:sp macro="" textlink="">
      <xdr:nvSpPr>
        <xdr:cNvPr id="13" name="テキスト ボックス 12"/>
        <xdr:cNvSpPr txBox="1"/>
      </xdr:nvSpPr>
      <xdr:spPr>
        <a:xfrm>
          <a:off x="18869024" y="5100637"/>
          <a:ext cx="6143626" cy="54435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t>２単位目を作成する際も</a:t>
          </a:r>
          <a:endParaRPr kumimoji="1" lang="en-US" altLang="ja-JP" sz="2400" b="1"/>
        </a:p>
        <a:p>
          <a:r>
            <a:rPr kumimoji="1" lang="ja-JP" altLang="en-US" sz="2400" b="1"/>
            <a:t>同じシフト記号表を使って、</a:t>
          </a:r>
          <a:endParaRPr kumimoji="1" lang="en-US" altLang="ja-JP" sz="2400" b="1"/>
        </a:p>
        <a:p>
          <a:r>
            <a:rPr kumimoji="1" lang="ja-JP" altLang="en-US" sz="2400" b="1"/>
            <a:t>使用していない記号を使用してください。</a:t>
          </a:r>
          <a:endParaRPr kumimoji="1" lang="en-US" altLang="ja-JP" sz="2400" b="1"/>
        </a:p>
        <a:p>
          <a:r>
            <a:rPr kumimoji="1" lang="ja-JP" altLang="en-US" sz="2400" b="1"/>
            <a:t>シートをコピーして作成すれば、</a:t>
          </a:r>
          <a:endParaRPr kumimoji="1" lang="en-US" altLang="ja-JP" sz="2400" b="1"/>
        </a:p>
        <a:p>
          <a:r>
            <a:rPr kumimoji="1" lang="ja-JP" altLang="en-US" sz="2400" b="1"/>
            <a:t>計算式もそのままコピーされます。</a:t>
          </a:r>
          <a:endParaRPr kumimoji="1" lang="en-US" altLang="ja-JP" sz="2400" b="1"/>
        </a:p>
        <a:p>
          <a:endParaRPr kumimoji="1" lang="en-US" altLang="ja-JP" sz="2400" b="1"/>
        </a:p>
        <a:p>
          <a:r>
            <a:rPr kumimoji="1" lang="en-US" altLang="ja-JP" sz="2400" b="1"/>
            <a:t>【</a:t>
          </a:r>
          <a:r>
            <a:rPr kumimoji="1" lang="ja-JP" altLang="en-US" sz="2400" b="1"/>
            <a:t>コピー方法</a:t>
          </a:r>
          <a:r>
            <a:rPr kumimoji="1" lang="en-US" altLang="ja-JP" sz="2400" b="1"/>
            <a:t>】</a:t>
          </a:r>
        </a:p>
        <a:p>
          <a:r>
            <a:rPr kumimoji="1" lang="ja-JP" altLang="en-US" sz="2400" b="1"/>
            <a:t>①勤務形態一覧表のシートタブにカーソルを合わせ、右クリック</a:t>
          </a:r>
          <a:endParaRPr kumimoji="1" lang="en-US" altLang="ja-JP" sz="2400" b="1"/>
        </a:p>
        <a:p>
          <a:r>
            <a:rPr kumimoji="1" lang="ja-JP" altLang="en-US" sz="2400" b="1"/>
            <a:t>②「移動またはコピー」を選択</a:t>
          </a:r>
          <a:endParaRPr kumimoji="1" lang="en-US" altLang="ja-JP" sz="2400" b="1"/>
        </a:p>
        <a:p>
          <a:r>
            <a:rPr kumimoji="1" lang="ja-JP" altLang="en-US" sz="2400" b="1"/>
            <a:t>③コピーしたものを挿入したい場所を選択し、</a:t>
          </a:r>
          <a:endParaRPr kumimoji="1" lang="en-US" altLang="ja-JP" sz="2400" b="1"/>
        </a:p>
        <a:p>
          <a:r>
            <a:rPr kumimoji="1" lang="ja-JP" altLang="en-US" sz="2400" b="1"/>
            <a:t>「コピーを作成する」にチェックを入れＯＫ</a:t>
          </a:r>
          <a:endParaRPr kumimoji="1" lang="en-US" altLang="ja-JP" sz="2400" b="1"/>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21</xdr:col>
      <xdr:colOff>105353</xdr:colOff>
      <xdr:row>8</xdr:row>
      <xdr:rowOff>303068</xdr:rowOff>
    </xdr:from>
    <xdr:ext cx="3602182" cy="1905000"/>
    <xdr:sp macro="" textlink="">
      <xdr:nvSpPr>
        <xdr:cNvPr id="2" name="テキスト ボックス 1"/>
        <xdr:cNvSpPr txBox="1"/>
      </xdr:nvSpPr>
      <xdr:spPr>
        <a:xfrm>
          <a:off x="14716703" y="2970068"/>
          <a:ext cx="3602182" cy="19050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ja-JP" sz="2400" b="1">
              <a:solidFill>
                <a:schemeClr val="dk1"/>
              </a:solidFill>
              <a:effectLst/>
              <a:latin typeface="+mn-lt"/>
              <a:ea typeface="+mn-ea"/>
              <a:cs typeface="+mn-cs"/>
            </a:rPr>
            <a:t>白色のセルは</a:t>
          </a:r>
          <a:endParaRPr lang="ja-JP" altLang="ja-JP" sz="2400">
            <a:effectLst/>
          </a:endParaRPr>
        </a:p>
        <a:p>
          <a:r>
            <a:rPr kumimoji="1" lang="ja-JP" altLang="ja-JP" sz="2400" b="1">
              <a:solidFill>
                <a:schemeClr val="dk1"/>
              </a:solidFill>
              <a:effectLst/>
              <a:latin typeface="+mn-lt"/>
              <a:ea typeface="+mn-ea"/>
              <a:cs typeface="+mn-cs"/>
            </a:rPr>
            <a:t>自動計算されるので</a:t>
          </a:r>
          <a:endParaRPr lang="ja-JP" altLang="ja-JP" sz="2400">
            <a:effectLst/>
          </a:endParaRPr>
        </a:p>
        <a:p>
          <a:r>
            <a:rPr kumimoji="1" lang="ja-JP" altLang="ja-JP" sz="2400" b="1">
              <a:solidFill>
                <a:schemeClr val="dk1"/>
              </a:solidFill>
              <a:effectLst/>
              <a:latin typeface="+mn-lt"/>
              <a:ea typeface="+mn-ea"/>
              <a:cs typeface="+mn-cs"/>
            </a:rPr>
            <a:t>触らないように</a:t>
          </a:r>
          <a:endParaRPr lang="ja-JP" altLang="ja-JP" sz="2400">
            <a:effectLst/>
          </a:endParaRPr>
        </a:p>
        <a:p>
          <a:r>
            <a:rPr kumimoji="1" lang="ja-JP" altLang="ja-JP" sz="2400" b="1">
              <a:solidFill>
                <a:schemeClr val="dk1"/>
              </a:solidFill>
              <a:effectLst/>
              <a:latin typeface="+mn-lt"/>
              <a:ea typeface="+mn-ea"/>
              <a:cs typeface="+mn-cs"/>
            </a:rPr>
            <a:t>お願いします</a:t>
          </a:r>
          <a:endParaRPr lang="ja-JP" altLang="ja-JP" sz="2400">
            <a:effectLst/>
          </a:endParaRPr>
        </a:p>
      </xdr:txBody>
    </xdr:sp>
    <xdr:clientData/>
  </xdr:oneCellAnchor>
  <xdr:twoCellAnchor>
    <xdr:from>
      <xdr:col>10</xdr:col>
      <xdr:colOff>886114</xdr:colOff>
      <xdr:row>11</xdr:row>
      <xdr:rowOff>268432</xdr:rowOff>
    </xdr:from>
    <xdr:to>
      <xdr:col>21</xdr:col>
      <xdr:colOff>105353</xdr:colOff>
      <xdr:row>17</xdr:row>
      <xdr:rowOff>167409</xdr:rowOff>
    </xdr:to>
    <xdr:cxnSp macro="">
      <xdr:nvCxnSpPr>
        <xdr:cNvPr id="3" name="直線矢印コネクタ 2"/>
        <xdr:cNvCxnSpPr>
          <a:stCxn id="2" idx="1"/>
        </xdr:cNvCxnSpPr>
      </xdr:nvCxnSpPr>
      <xdr:spPr bwMode="auto">
        <a:xfrm flipH="1">
          <a:off x="6963064" y="3935557"/>
          <a:ext cx="7753639" cy="1899227"/>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1108364</xdr:colOff>
      <xdr:row>8</xdr:row>
      <xdr:rowOff>69272</xdr:rowOff>
    </xdr:from>
    <xdr:to>
      <xdr:col>21</xdr:col>
      <xdr:colOff>105353</xdr:colOff>
      <xdr:row>11</xdr:row>
      <xdr:rowOff>268432</xdr:rowOff>
    </xdr:to>
    <xdr:cxnSp macro="">
      <xdr:nvCxnSpPr>
        <xdr:cNvPr id="4" name="直線矢印コネクタ 3"/>
        <xdr:cNvCxnSpPr>
          <a:stCxn id="2" idx="1"/>
        </xdr:cNvCxnSpPr>
      </xdr:nvCxnSpPr>
      <xdr:spPr bwMode="auto">
        <a:xfrm flipH="1" flipV="1">
          <a:off x="13052714" y="2736272"/>
          <a:ext cx="1663989" cy="1199285"/>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588819</xdr:colOff>
      <xdr:row>20</xdr:row>
      <xdr:rowOff>111125</xdr:rowOff>
    </xdr:from>
    <xdr:to>
      <xdr:col>22</xdr:col>
      <xdr:colOff>1870364</xdr:colOff>
      <xdr:row>27</xdr:row>
      <xdr:rowOff>111125</xdr:rowOff>
    </xdr:to>
    <xdr:grpSp>
      <xdr:nvGrpSpPr>
        <xdr:cNvPr id="5" name="グループ化 4"/>
        <xdr:cNvGrpSpPr/>
      </xdr:nvGrpSpPr>
      <xdr:grpSpPr>
        <a:xfrm>
          <a:off x="2259357" y="6851894"/>
          <a:ext cx="14470007" cy="2359269"/>
          <a:chOff x="3349625" y="8747125"/>
          <a:chExt cx="12576612" cy="2333625"/>
        </a:xfrm>
      </xdr:grpSpPr>
      <xdr:sp macro="" textlink="">
        <xdr:nvSpPr>
          <xdr:cNvPr id="6" name="角丸四角形 5"/>
          <xdr:cNvSpPr/>
        </xdr:nvSpPr>
        <xdr:spPr bwMode="auto">
          <a:xfrm>
            <a:off x="3349625" y="8747125"/>
            <a:ext cx="12576612" cy="2333625"/>
          </a:xfrm>
          <a:prstGeom prst="roundRect">
            <a:avLst/>
          </a:prstGeom>
          <a:ln w="76200">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テキスト ボックス 6"/>
          <xdr:cNvSpPr txBox="1"/>
        </xdr:nvSpPr>
        <xdr:spPr>
          <a:xfrm>
            <a:off x="3968750" y="9271001"/>
            <a:ext cx="11890375" cy="139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200" b="1">
                <a:solidFill>
                  <a:srgbClr val="FF0000"/>
                </a:solidFill>
              </a:rPr>
              <a:t>※</a:t>
            </a:r>
            <a:r>
              <a:rPr kumimoji="1" lang="ja-JP" altLang="en-US" sz="6000" b="1">
                <a:solidFill>
                  <a:srgbClr val="FF0000"/>
                </a:solidFill>
              </a:rPr>
              <a:t>シフト記号表も必ずご提出ください</a:t>
            </a:r>
            <a:r>
              <a:rPr kumimoji="1" lang="en-US" altLang="ja-JP" sz="7200" b="1">
                <a:solidFill>
                  <a:srgbClr val="FF0000"/>
                </a:solidFill>
              </a:rPr>
              <a:t>※</a:t>
            </a:r>
            <a:endParaRPr kumimoji="1" lang="ja-JP" altLang="en-US" sz="7200" b="1">
              <a:solidFill>
                <a:srgbClr val="FF0000"/>
              </a:solidFill>
            </a:endParaRPr>
          </a:p>
        </xdr:txBody>
      </xdr:sp>
    </xdr:grpSp>
    <xdr:clientData/>
  </xdr:twoCellAnchor>
  <xdr:twoCellAnchor>
    <xdr:from>
      <xdr:col>2</xdr:col>
      <xdr:colOff>744682</xdr:colOff>
      <xdr:row>4</xdr:row>
      <xdr:rowOff>51954</xdr:rowOff>
    </xdr:from>
    <xdr:to>
      <xdr:col>11</xdr:col>
      <xdr:colOff>103909</xdr:colOff>
      <xdr:row>10</xdr:row>
      <xdr:rowOff>0</xdr:rowOff>
    </xdr:to>
    <xdr:sp macro="" textlink="">
      <xdr:nvSpPr>
        <xdr:cNvPr id="8" name="角丸四角形 7"/>
        <xdr:cNvSpPr/>
      </xdr:nvSpPr>
      <xdr:spPr bwMode="auto">
        <a:xfrm>
          <a:off x="1344757" y="1385454"/>
          <a:ext cx="6036252" cy="1948296"/>
        </a:xfrm>
        <a:prstGeom prst="roundRect">
          <a:avLst/>
        </a:prstGeom>
        <a:noFill/>
        <a:ln w="762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762001</xdr:colOff>
      <xdr:row>9</xdr:row>
      <xdr:rowOff>259772</xdr:rowOff>
    </xdr:from>
    <xdr:to>
      <xdr:col>11</xdr:col>
      <xdr:colOff>121228</xdr:colOff>
      <xdr:row>15</xdr:row>
      <xdr:rowOff>207818</xdr:rowOff>
    </xdr:to>
    <xdr:sp macro="" textlink="">
      <xdr:nvSpPr>
        <xdr:cNvPr id="9" name="角丸四角形 8"/>
        <xdr:cNvSpPr/>
      </xdr:nvSpPr>
      <xdr:spPr bwMode="auto">
        <a:xfrm>
          <a:off x="1362076" y="3260147"/>
          <a:ext cx="6036252" cy="1948296"/>
        </a:xfrm>
        <a:prstGeom prst="roundRect">
          <a:avLst/>
        </a:prstGeom>
        <a:noFill/>
        <a:ln w="762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121228</xdr:colOff>
      <xdr:row>7</xdr:row>
      <xdr:rowOff>69274</xdr:rowOff>
    </xdr:from>
    <xdr:ext cx="3602182" cy="1905000"/>
    <xdr:sp macro="" textlink="">
      <xdr:nvSpPr>
        <xdr:cNvPr id="10" name="テキスト ボックス 9"/>
        <xdr:cNvSpPr txBox="1"/>
      </xdr:nvSpPr>
      <xdr:spPr>
        <a:xfrm>
          <a:off x="8865178" y="2402899"/>
          <a:ext cx="3602182" cy="19050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400" b="1">
              <a:solidFill>
                <a:schemeClr val="dk1"/>
              </a:solidFill>
              <a:effectLst/>
              <a:latin typeface="+mn-lt"/>
              <a:ea typeface="+mn-ea"/>
              <a:cs typeface="+mn-cs"/>
            </a:rPr>
            <a:t>２単位目は</a:t>
          </a:r>
          <a:endParaRPr kumimoji="1" lang="en-US" altLang="ja-JP" sz="2400" b="1">
            <a:solidFill>
              <a:schemeClr val="dk1"/>
            </a:solidFill>
            <a:effectLst/>
            <a:latin typeface="+mn-lt"/>
            <a:ea typeface="+mn-ea"/>
            <a:cs typeface="+mn-cs"/>
          </a:endParaRPr>
        </a:p>
        <a:p>
          <a:r>
            <a:rPr kumimoji="1" lang="ja-JP" altLang="en-US" sz="2400" b="1">
              <a:solidFill>
                <a:schemeClr val="dk1"/>
              </a:solidFill>
              <a:effectLst/>
              <a:latin typeface="+mn-lt"/>
              <a:ea typeface="+mn-ea"/>
              <a:cs typeface="+mn-cs"/>
            </a:rPr>
            <a:t>１単位目の入力で</a:t>
          </a:r>
          <a:endParaRPr kumimoji="1" lang="en-US" altLang="ja-JP" sz="2400" b="1">
            <a:solidFill>
              <a:schemeClr val="dk1"/>
            </a:solidFill>
            <a:effectLst/>
            <a:latin typeface="+mn-lt"/>
            <a:ea typeface="+mn-ea"/>
            <a:cs typeface="+mn-cs"/>
          </a:endParaRPr>
        </a:p>
        <a:p>
          <a:r>
            <a:rPr kumimoji="1" lang="ja-JP" altLang="en-US" sz="2400" b="1">
              <a:solidFill>
                <a:schemeClr val="dk1"/>
              </a:solidFill>
              <a:effectLst/>
              <a:latin typeface="+mn-lt"/>
              <a:ea typeface="+mn-ea"/>
              <a:cs typeface="+mn-cs"/>
            </a:rPr>
            <a:t>使用していない記号を</a:t>
          </a:r>
          <a:endParaRPr kumimoji="1" lang="en-US" altLang="ja-JP" sz="2400" b="1">
            <a:solidFill>
              <a:schemeClr val="dk1"/>
            </a:solidFill>
            <a:effectLst/>
            <a:latin typeface="+mn-lt"/>
            <a:ea typeface="+mn-ea"/>
            <a:cs typeface="+mn-cs"/>
          </a:endParaRPr>
        </a:p>
        <a:p>
          <a:r>
            <a:rPr kumimoji="1" lang="ja-JP" altLang="en-US" sz="2400" b="1">
              <a:solidFill>
                <a:schemeClr val="dk1"/>
              </a:solidFill>
              <a:effectLst/>
              <a:latin typeface="+mn-lt"/>
              <a:ea typeface="+mn-ea"/>
              <a:cs typeface="+mn-cs"/>
            </a:rPr>
            <a:t>使用してください</a:t>
          </a:r>
          <a:endParaRPr kumimoji="1" lang="en-US" altLang="ja-JP" sz="2400" b="1">
            <a:solidFill>
              <a:schemeClr val="dk1"/>
            </a:solidFill>
            <a:effectLst/>
            <a:latin typeface="+mn-lt"/>
            <a:ea typeface="+mn-ea"/>
            <a:cs typeface="+mn-cs"/>
          </a:endParaRPr>
        </a:p>
        <a:p>
          <a:endParaRPr lang="ja-JP" altLang="ja-JP" sz="2400">
            <a:effectLst/>
          </a:endParaRPr>
        </a:p>
      </xdr:txBody>
    </xdr:sp>
    <xdr:clientData/>
  </xdr:oneCellAnchor>
  <xdr:twoCellAnchor>
    <xdr:from>
      <xdr:col>11</xdr:col>
      <xdr:colOff>69274</xdr:colOff>
      <xdr:row>10</xdr:row>
      <xdr:rowOff>34637</xdr:rowOff>
    </xdr:from>
    <xdr:to>
      <xdr:col>13</xdr:col>
      <xdr:colOff>121228</xdr:colOff>
      <xdr:row>13</xdr:row>
      <xdr:rowOff>138546</xdr:rowOff>
    </xdr:to>
    <xdr:cxnSp macro="">
      <xdr:nvCxnSpPr>
        <xdr:cNvPr id="11" name="直線矢印コネクタ 10"/>
        <xdr:cNvCxnSpPr>
          <a:stCxn id="10" idx="1"/>
        </xdr:cNvCxnSpPr>
      </xdr:nvCxnSpPr>
      <xdr:spPr bwMode="auto">
        <a:xfrm flipH="1">
          <a:off x="7346374" y="3368387"/>
          <a:ext cx="1518804" cy="1104034"/>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8</xdr:col>
      <xdr:colOff>658091</xdr:colOff>
      <xdr:row>7</xdr:row>
      <xdr:rowOff>121227</xdr:rowOff>
    </xdr:from>
    <xdr:ext cx="1697182" cy="571500"/>
    <xdr:sp macro="" textlink="">
      <xdr:nvSpPr>
        <xdr:cNvPr id="12" name="テキスト ボックス 11"/>
        <xdr:cNvSpPr txBox="1"/>
      </xdr:nvSpPr>
      <xdr:spPr>
        <a:xfrm>
          <a:off x="5268191" y="2454852"/>
          <a:ext cx="1697182" cy="5715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400" b="1">
              <a:solidFill>
                <a:schemeClr val="dk1"/>
              </a:solidFill>
              <a:effectLst/>
              <a:latin typeface="+mn-lt"/>
              <a:ea typeface="+mn-ea"/>
              <a:cs typeface="+mn-cs"/>
            </a:rPr>
            <a:t>１単位目</a:t>
          </a:r>
          <a:endParaRPr kumimoji="1" lang="en-US" altLang="ja-JP" sz="2400" b="1">
            <a:solidFill>
              <a:schemeClr val="dk1"/>
            </a:solidFill>
            <a:effectLst/>
            <a:latin typeface="+mn-lt"/>
            <a:ea typeface="+mn-ea"/>
            <a:cs typeface="+mn-cs"/>
          </a:endParaRPr>
        </a:p>
        <a:p>
          <a:endParaRPr lang="ja-JP" altLang="ja-JP" sz="2400">
            <a:effectLst/>
          </a:endParaRPr>
        </a:p>
      </xdr:txBody>
    </xdr:sp>
    <xdr:clientData/>
  </xdr:oneCellAnchor>
  <xdr:oneCellAnchor>
    <xdr:from>
      <xdr:col>8</xdr:col>
      <xdr:colOff>675409</xdr:colOff>
      <xdr:row>13</xdr:row>
      <xdr:rowOff>121227</xdr:rowOff>
    </xdr:from>
    <xdr:ext cx="1697182" cy="571500"/>
    <xdr:sp macro="" textlink="">
      <xdr:nvSpPr>
        <xdr:cNvPr id="13" name="テキスト ボックス 12"/>
        <xdr:cNvSpPr txBox="1"/>
      </xdr:nvSpPr>
      <xdr:spPr>
        <a:xfrm>
          <a:off x="5285509" y="4455102"/>
          <a:ext cx="1697182" cy="5715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400" b="1">
              <a:solidFill>
                <a:schemeClr val="dk1"/>
              </a:solidFill>
              <a:effectLst/>
              <a:latin typeface="+mn-lt"/>
              <a:ea typeface="+mn-ea"/>
              <a:cs typeface="+mn-cs"/>
            </a:rPr>
            <a:t>２単位目</a:t>
          </a:r>
          <a:endParaRPr kumimoji="1" lang="en-US" altLang="ja-JP" sz="2400" b="1">
            <a:solidFill>
              <a:schemeClr val="dk1"/>
            </a:solidFill>
            <a:effectLst/>
            <a:latin typeface="+mn-lt"/>
            <a:ea typeface="+mn-ea"/>
            <a:cs typeface="+mn-cs"/>
          </a:endParaRPr>
        </a:p>
        <a:p>
          <a:endParaRPr lang="ja-JP" altLang="ja-JP" sz="2400">
            <a:effectLst/>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17</xdr:col>
      <xdr:colOff>295275</xdr:colOff>
      <xdr:row>14</xdr:row>
      <xdr:rowOff>0</xdr:rowOff>
    </xdr:from>
    <xdr:to>
      <xdr:col>17</xdr:col>
      <xdr:colOff>685800</xdr:colOff>
      <xdr:row>15</xdr:row>
      <xdr:rowOff>19050</xdr:rowOff>
    </xdr:to>
    <xdr:sp macro="" textlink="">
      <xdr:nvSpPr>
        <xdr:cNvPr id="64609" name="AutoShape 5"/>
        <xdr:cNvSpPr>
          <a:spLocks noChangeArrowheads="1"/>
        </xdr:cNvSpPr>
      </xdr:nvSpPr>
      <xdr:spPr bwMode="auto">
        <a:xfrm>
          <a:off x="8220075" y="2914650"/>
          <a:ext cx="0" cy="200025"/>
        </a:xfrm>
        <a:prstGeom prst="leftArrow">
          <a:avLst>
            <a:gd name="adj1" fmla="val 50000"/>
            <a:gd name="adj2" fmla="val -214748364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2</xdr:row>
      <xdr:rowOff>76200</xdr:rowOff>
    </xdr:from>
    <xdr:to>
      <xdr:col>17</xdr:col>
      <xdr:colOff>428625</xdr:colOff>
      <xdr:row>4</xdr:row>
      <xdr:rowOff>75565</xdr:rowOff>
    </xdr:to>
    <xdr:sp macro="" textlink="">
      <xdr:nvSpPr>
        <xdr:cNvPr id="2" name="角丸四角形 1"/>
        <xdr:cNvSpPr/>
      </xdr:nvSpPr>
      <xdr:spPr>
        <a:xfrm>
          <a:off x="1" y="457200"/>
          <a:ext cx="6524624" cy="38989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b="1" kern="100">
              <a:effectLst/>
              <a:ea typeface="ＭＳ ゴシック" panose="020B0609070205080204" pitchFamily="49" charset="-128"/>
              <a:cs typeface="Times New Roman" panose="02020603050405020304" pitchFamily="18" charset="0"/>
            </a:rPr>
            <a:t>社会保険及び労働保険への加入状況にかかる確認票</a:t>
          </a:r>
          <a:endParaRPr lang="ja-JP" sz="1200" b="1" kern="100">
            <a:effectLst/>
            <a:ea typeface="ＭＳ ゴシック" panose="020B0609070205080204" pitchFamily="49"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37"/>
  <sheetViews>
    <sheetView tabSelected="1" view="pageBreakPreview" zoomScaleNormal="115" zoomScaleSheetLayoutView="100" workbookViewId="0">
      <selection activeCell="C24" sqref="C24"/>
    </sheetView>
  </sheetViews>
  <sheetFormatPr defaultColWidth="9" defaultRowHeight="14" x14ac:dyDescent="0.2"/>
  <cols>
    <col min="1" max="1" width="3.58203125" style="206" customWidth="1"/>
    <col min="2" max="2" width="15.58203125" style="206" customWidth="1"/>
    <col min="3" max="3" width="67.08203125" style="206" customWidth="1"/>
    <col min="4" max="4" width="7.08203125" style="206" customWidth="1"/>
    <col min="5" max="5" width="7.25" style="206" customWidth="1"/>
    <col min="6" max="16384" width="9" style="206"/>
  </cols>
  <sheetData>
    <row r="1" spans="1:5" s="203" customFormat="1" ht="19.5" customHeight="1" x14ac:dyDescent="0.2">
      <c r="B1" s="204" t="s">
        <v>736</v>
      </c>
      <c r="E1" s="205"/>
    </row>
    <row r="2" spans="1:5" ht="9.75" customHeight="1" x14ac:dyDescent="0.3">
      <c r="B2" s="207"/>
      <c r="E2" s="208"/>
    </row>
    <row r="3" spans="1:5" x14ac:dyDescent="0.2">
      <c r="B3" s="646" t="s">
        <v>100</v>
      </c>
      <c r="C3" s="647"/>
      <c r="D3" s="205"/>
      <c r="E3" s="208"/>
    </row>
    <row r="4" spans="1:5" ht="6.75" customHeight="1" x14ac:dyDescent="0.3">
      <c r="B4" s="209"/>
      <c r="E4" s="208"/>
    </row>
    <row r="5" spans="1:5" ht="27" customHeight="1" x14ac:dyDescent="0.2">
      <c r="A5" s="648" t="s">
        <v>78</v>
      </c>
      <c r="B5" s="649"/>
      <c r="C5" s="652"/>
      <c r="D5" s="653"/>
      <c r="E5" s="654"/>
    </row>
    <row r="6" spans="1:5" ht="6" customHeight="1" thickBot="1" x14ac:dyDescent="0.25"/>
    <row r="7" spans="1:5" ht="7" customHeight="1" x14ac:dyDescent="0.2">
      <c r="A7" s="213"/>
      <c r="B7" s="606" t="s">
        <v>102</v>
      </c>
      <c r="C7" s="607"/>
      <c r="D7" s="655" t="s">
        <v>101</v>
      </c>
      <c r="E7" s="213"/>
    </row>
    <row r="8" spans="1:5" ht="24" customHeight="1" thickBot="1" x14ac:dyDescent="0.25">
      <c r="A8" s="216"/>
      <c r="B8" s="608"/>
      <c r="C8" s="609"/>
      <c r="D8" s="656"/>
      <c r="E8" s="217" t="s">
        <v>75</v>
      </c>
    </row>
    <row r="9" spans="1:5" ht="25" customHeight="1" x14ac:dyDescent="0.2">
      <c r="A9" s="657" t="s">
        <v>467</v>
      </c>
      <c r="B9" s="660" t="s">
        <v>256</v>
      </c>
      <c r="C9" s="661"/>
      <c r="D9" s="222"/>
      <c r="E9" s="223"/>
    </row>
    <row r="10" spans="1:5" ht="25" customHeight="1" x14ac:dyDescent="0.2">
      <c r="A10" s="658"/>
      <c r="B10" s="610" t="s">
        <v>257</v>
      </c>
      <c r="C10" s="611"/>
      <c r="D10" s="224"/>
      <c r="E10" s="225"/>
    </row>
    <row r="11" spans="1:5" ht="25" customHeight="1" thickBot="1" x14ac:dyDescent="0.25">
      <c r="A11" s="659"/>
      <c r="B11" s="612" t="s">
        <v>258</v>
      </c>
      <c r="C11" s="613"/>
      <c r="D11" s="226"/>
      <c r="E11" s="221"/>
    </row>
    <row r="12" spans="1:5" s="229" customFormat="1" ht="25" customHeight="1" x14ac:dyDescent="0.2">
      <c r="A12" s="274">
        <v>1</v>
      </c>
      <c r="B12" s="650" t="s">
        <v>737</v>
      </c>
      <c r="C12" s="651"/>
      <c r="D12" s="228"/>
      <c r="E12" s="227"/>
    </row>
    <row r="13" spans="1:5" s="229" customFormat="1" ht="25" customHeight="1" x14ac:dyDescent="0.2">
      <c r="A13" s="602">
        <v>2</v>
      </c>
      <c r="B13" s="610" t="s">
        <v>104</v>
      </c>
      <c r="C13" s="611"/>
      <c r="D13" s="231"/>
      <c r="E13" s="232"/>
    </row>
    <row r="14" spans="1:5" s="229" customFormat="1" ht="25" customHeight="1" x14ac:dyDescent="0.2">
      <c r="A14" s="603"/>
      <c r="B14" s="616" t="s">
        <v>556</v>
      </c>
      <c r="C14" s="617"/>
      <c r="D14" s="233"/>
      <c r="E14" s="234"/>
    </row>
    <row r="15" spans="1:5" s="229" customFormat="1" ht="25" customHeight="1" x14ac:dyDescent="0.2">
      <c r="A15" s="602">
        <v>3</v>
      </c>
      <c r="B15" s="614" t="s">
        <v>21</v>
      </c>
      <c r="C15" s="615"/>
      <c r="D15" s="231"/>
      <c r="E15" s="232"/>
    </row>
    <row r="16" spans="1:5" s="229" customFormat="1" ht="25" customHeight="1" x14ac:dyDescent="0.2">
      <c r="A16" s="603"/>
      <c r="B16" s="616" t="s">
        <v>464</v>
      </c>
      <c r="C16" s="617"/>
      <c r="D16" s="235"/>
      <c r="E16" s="236"/>
    </row>
    <row r="17" spans="1:6" s="229" customFormat="1" ht="25" customHeight="1" x14ac:dyDescent="0.2">
      <c r="A17" s="275">
        <v>4</v>
      </c>
      <c r="B17" s="618" t="s">
        <v>74</v>
      </c>
      <c r="C17" s="619"/>
      <c r="D17" s="239"/>
      <c r="E17" s="230"/>
    </row>
    <row r="18" spans="1:6" s="229" customFormat="1" ht="25" customHeight="1" x14ac:dyDescent="0.2">
      <c r="A18" s="275">
        <v>5</v>
      </c>
      <c r="B18" s="604" t="s">
        <v>178</v>
      </c>
      <c r="C18" s="605"/>
      <c r="D18" s="238"/>
      <c r="E18" s="237"/>
    </row>
    <row r="19" spans="1:6" s="229" customFormat="1" ht="25" customHeight="1" x14ac:dyDescent="0.2">
      <c r="A19" s="275">
        <v>6</v>
      </c>
      <c r="B19" s="618" t="s">
        <v>186</v>
      </c>
      <c r="C19" s="619"/>
      <c r="D19" s="237"/>
      <c r="E19" s="240"/>
    </row>
    <row r="20" spans="1:6" s="229" customFormat="1" ht="25" customHeight="1" x14ac:dyDescent="0.2">
      <c r="A20" s="275">
        <v>7</v>
      </c>
      <c r="B20" s="614" t="s">
        <v>466</v>
      </c>
      <c r="C20" s="615"/>
      <c r="D20" s="231"/>
      <c r="E20" s="232"/>
    </row>
    <row r="21" spans="1:6" s="229" customFormat="1" ht="25" customHeight="1" x14ac:dyDescent="0.2">
      <c r="A21" s="275">
        <v>8</v>
      </c>
      <c r="B21" s="604" t="s">
        <v>187</v>
      </c>
      <c r="C21" s="605"/>
      <c r="D21" s="237"/>
      <c r="E21" s="240"/>
    </row>
    <row r="22" spans="1:6" s="229" customFormat="1" ht="25" customHeight="1" thickBot="1" x14ac:dyDescent="0.25">
      <c r="A22" s="275">
        <v>9</v>
      </c>
      <c r="B22" s="640" t="s">
        <v>738</v>
      </c>
      <c r="C22" s="641"/>
      <c r="D22" s="270"/>
      <c r="E22" s="271"/>
    </row>
    <row r="23" spans="1:6" ht="18.75" customHeight="1" x14ac:dyDescent="0.2">
      <c r="A23" s="635" t="s">
        <v>427</v>
      </c>
      <c r="B23" s="635"/>
      <c r="C23" s="635"/>
      <c r="D23" s="241"/>
      <c r="E23" s="241"/>
    </row>
    <row r="24" spans="1:6" ht="26.25" customHeight="1" x14ac:dyDescent="0.2">
      <c r="A24" s="242"/>
      <c r="B24" s="242"/>
      <c r="C24" s="242"/>
      <c r="D24" s="242"/>
      <c r="E24" s="242"/>
    </row>
    <row r="25" spans="1:6" ht="4.5" customHeight="1" thickBot="1" x14ac:dyDescent="0.25">
      <c r="A25" s="242"/>
      <c r="B25" s="242"/>
      <c r="C25" s="242"/>
      <c r="D25" s="242"/>
      <c r="E25" s="242"/>
    </row>
    <row r="26" spans="1:6" x14ac:dyDescent="0.2">
      <c r="A26" s="642" t="s">
        <v>163</v>
      </c>
      <c r="B26" s="643"/>
      <c r="C26" s="643"/>
      <c r="D26" s="636" t="s">
        <v>468</v>
      </c>
      <c r="E26" s="637"/>
    </row>
    <row r="27" spans="1:6" ht="32.25" customHeight="1" thickBot="1" x14ac:dyDescent="0.25">
      <c r="A27" s="644"/>
      <c r="B27" s="645"/>
      <c r="C27" s="645"/>
      <c r="D27" s="638"/>
      <c r="E27" s="639"/>
    </row>
    <row r="28" spans="1:6" customFormat="1" ht="56.25" customHeight="1" thickBot="1" x14ac:dyDescent="0.25">
      <c r="A28" s="624" t="s">
        <v>470</v>
      </c>
      <c r="B28" s="625"/>
      <c r="C28" s="626"/>
      <c r="D28" s="627" t="s">
        <v>469</v>
      </c>
      <c r="E28" s="628"/>
      <c r="F28" s="255"/>
    </row>
    <row r="29" spans="1:6" ht="32.25" customHeight="1" x14ac:dyDescent="0.2"/>
    <row r="30" spans="1:6" ht="24" customHeight="1" x14ac:dyDescent="0.2">
      <c r="A30" s="621" t="s">
        <v>105</v>
      </c>
      <c r="B30" s="622"/>
      <c r="C30" s="622"/>
      <c r="D30" s="622"/>
      <c r="E30" s="623"/>
    </row>
    <row r="31" spans="1:6" ht="15" customHeight="1" x14ac:dyDescent="0.2">
      <c r="A31" s="629" t="s">
        <v>423</v>
      </c>
      <c r="B31" s="630"/>
      <c r="C31" s="630"/>
      <c r="D31" s="630"/>
      <c r="E31" s="631"/>
    </row>
    <row r="32" spans="1:6" ht="15" customHeight="1" x14ac:dyDescent="0.2">
      <c r="A32" s="632"/>
      <c r="B32" s="633"/>
      <c r="C32" s="633"/>
      <c r="D32" s="633"/>
      <c r="E32" s="634"/>
    </row>
    <row r="33" spans="1:5" ht="24" customHeight="1" x14ac:dyDescent="0.2">
      <c r="A33" s="620" t="s">
        <v>106</v>
      </c>
      <c r="B33" s="620"/>
      <c r="C33" s="243"/>
      <c r="D33" s="244"/>
      <c r="E33" s="245"/>
    </row>
    <row r="34" spans="1:5" ht="24" customHeight="1" x14ac:dyDescent="0.2">
      <c r="A34" s="620" t="s">
        <v>107</v>
      </c>
      <c r="B34" s="620"/>
      <c r="C34" s="210"/>
      <c r="D34" s="211"/>
      <c r="E34" s="212"/>
    </row>
    <row r="35" spans="1:5" ht="20.149999999999999" customHeight="1" x14ac:dyDescent="0.2">
      <c r="A35" s="620" t="s">
        <v>108</v>
      </c>
      <c r="B35" s="620"/>
      <c r="C35" s="246" t="s">
        <v>129</v>
      </c>
      <c r="D35" s="247"/>
      <c r="E35" s="248"/>
    </row>
    <row r="36" spans="1:5" ht="20.149999999999999" customHeight="1" x14ac:dyDescent="0.2">
      <c r="A36" s="620"/>
      <c r="B36" s="620"/>
      <c r="C36" s="258" t="s">
        <v>154</v>
      </c>
      <c r="D36" s="208"/>
      <c r="E36" s="257"/>
    </row>
    <row r="37" spans="1:5" ht="20.149999999999999" customHeight="1" x14ac:dyDescent="0.2">
      <c r="A37" s="620"/>
      <c r="B37" s="620"/>
      <c r="C37" s="259" t="s">
        <v>155</v>
      </c>
      <c r="D37" s="244"/>
      <c r="E37" s="245"/>
    </row>
  </sheetData>
  <mergeCells count="32">
    <mergeCell ref="B3:C3"/>
    <mergeCell ref="A5:B5"/>
    <mergeCell ref="B12:C12"/>
    <mergeCell ref="B13:C13"/>
    <mergeCell ref="B14:C14"/>
    <mergeCell ref="C5:E5"/>
    <mergeCell ref="D7:D8"/>
    <mergeCell ref="A9:A11"/>
    <mergeCell ref="B9:C9"/>
    <mergeCell ref="A35:B37"/>
    <mergeCell ref="B19:C19"/>
    <mergeCell ref="B20:C20"/>
    <mergeCell ref="B21:C21"/>
    <mergeCell ref="A33:B33"/>
    <mergeCell ref="A34:B34"/>
    <mergeCell ref="A30:E30"/>
    <mergeCell ref="A28:C28"/>
    <mergeCell ref="D28:E28"/>
    <mergeCell ref="A31:E32"/>
    <mergeCell ref="A23:C23"/>
    <mergeCell ref="D26:E27"/>
    <mergeCell ref="B22:C22"/>
    <mergeCell ref="A26:C27"/>
    <mergeCell ref="A15:A16"/>
    <mergeCell ref="B18:C18"/>
    <mergeCell ref="B7:C8"/>
    <mergeCell ref="B10:C10"/>
    <mergeCell ref="B11:C11"/>
    <mergeCell ref="A13:A14"/>
    <mergeCell ref="B15:C15"/>
    <mergeCell ref="B16:C16"/>
    <mergeCell ref="B17:C17"/>
  </mergeCells>
  <phoneticPr fontId="16"/>
  <pageMargins left="0.47244094488188981" right="0.39370078740157483" top="0.55118110236220474" bottom="0.31496062992125984" header="0.51181102362204722" footer="0.51181102362204722"/>
  <pageSetup paperSize="9" scale="8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39"/>
  <sheetViews>
    <sheetView zoomScaleNormal="100" workbookViewId="0"/>
  </sheetViews>
  <sheetFormatPr defaultColWidth="3.08203125" defaultRowHeight="20.149999999999999" customHeight="1" x14ac:dyDescent="0.2"/>
  <cols>
    <col min="1" max="1" width="3" style="388" customWidth="1"/>
    <col min="2" max="25" width="3.08203125" style="388"/>
    <col min="26" max="26" width="3.5" style="388" customWidth="1"/>
    <col min="27" max="27" width="3.08203125" style="388"/>
    <col min="28" max="28" width="3.83203125" style="388" customWidth="1"/>
    <col min="29" max="16384" width="3.08203125" style="388"/>
  </cols>
  <sheetData>
    <row r="1" spans="2:28" s="49" customFormat="1" ht="18" customHeight="1" x14ac:dyDescent="0.2">
      <c r="B1" s="108" t="s">
        <v>448</v>
      </c>
      <c r="E1" s="388"/>
      <c r="F1" s="51"/>
      <c r="G1" s="142" t="s">
        <v>449</v>
      </c>
      <c r="H1" s="51"/>
    </row>
    <row r="2" spans="2:28" ht="9" customHeight="1" thickBot="1" x14ac:dyDescent="0.25">
      <c r="R2" s="53"/>
      <c r="S2" s="52"/>
      <c r="T2" s="52"/>
      <c r="U2" s="52"/>
      <c r="V2" s="52"/>
      <c r="W2" s="52"/>
      <c r="X2" s="52"/>
      <c r="Y2" s="52"/>
      <c r="Z2" s="52"/>
      <c r="AA2" s="52"/>
      <c r="AB2" s="52"/>
    </row>
    <row r="3" spans="2:28" ht="25.15" customHeight="1" x14ac:dyDescent="0.2">
      <c r="B3" s="1002" t="s">
        <v>109</v>
      </c>
      <c r="C3" s="1004" t="s">
        <v>64</v>
      </c>
      <c r="D3" s="1005"/>
      <c r="E3" s="1005"/>
      <c r="F3" s="1005"/>
      <c r="G3" s="1006"/>
      <c r="H3" s="996"/>
      <c r="I3" s="997"/>
      <c r="J3" s="997"/>
      <c r="K3" s="997"/>
      <c r="L3" s="997"/>
      <c r="M3" s="997"/>
      <c r="N3" s="997"/>
      <c r="O3" s="997"/>
      <c r="P3" s="997"/>
      <c r="Q3" s="997"/>
      <c r="R3" s="997"/>
      <c r="S3" s="997"/>
      <c r="T3" s="997"/>
      <c r="U3" s="997"/>
      <c r="V3" s="997"/>
      <c r="W3" s="997"/>
      <c r="X3" s="997"/>
      <c r="Y3" s="997"/>
      <c r="Z3" s="997"/>
      <c r="AA3" s="997"/>
      <c r="AB3" s="998"/>
    </row>
    <row r="4" spans="2:28" ht="25.15" customHeight="1" thickBot="1" x14ac:dyDescent="0.25">
      <c r="B4" s="1003"/>
      <c r="C4" s="1007" t="s">
        <v>147</v>
      </c>
      <c r="D4" s="1008"/>
      <c r="E4" s="1008"/>
      <c r="F4" s="1008"/>
      <c r="G4" s="1009"/>
      <c r="H4" s="999"/>
      <c r="I4" s="1000"/>
      <c r="J4" s="1000"/>
      <c r="K4" s="1000"/>
      <c r="L4" s="1000"/>
      <c r="M4" s="1000"/>
      <c r="N4" s="1000"/>
      <c r="O4" s="1000"/>
      <c r="P4" s="1000"/>
      <c r="Q4" s="1000"/>
      <c r="R4" s="1000"/>
      <c r="S4" s="1000"/>
      <c r="T4" s="1000"/>
      <c r="U4" s="1000"/>
      <c r="V4" s="1000"/>
      <c r="W4" s="1000"/>
      <c r="X4" s="1000"/>
      <c r="Y4" s="1000"/>
      <c r="Z4" s="1000"/>
      <c r="AA4" s="1000"/>
      <c r="AB4" s="1001"/>
    </row>
    <row r="5" spans="2:28" ht="18" customHeight="1" thickTop="1" x14ac:dyDescent="0.2">
      <c r="B5" s="976"/>
      <c r="C5" s="1017" t="s">
        <v>450</v>
      </c>
      <c r="D5" s="1018"/>
      <c r="E5" s="1018"/>
      <c r="F5" s="1018"/>
      <c r="G5" s="1018"/>
      <c r="H5" s="1018"/>
      <c r="I5" s="1018"/>
      <c r="J5" s="1018"/>
      <c r="K5" s="1018"/>
      <c r="L5" s="1018"/>
      <c r="M5" s="1018"/>
      <c r="N5" s="1018"/>
      <c r="O5" s="1018"/>
      <c r="P5" s="1018"/>
      <c r="Q5" s="1018"/>
      <c r="R5" s="1018"/>
      <c r="S5" s="1018"/>
      <c r="T5" s="1019"/>
      <c r="U5" s="935"/>
      <c r="V5" s="936"/>
      <c r="W5" s="936"/>
      <c r="X5" s="392" t="s">
        <v>117</v>
      </c>
      <c r="Y5" s="935"/>
      <c r="Z5" s="936"/>
      <c r="AA5" s="936"/>
      <c r="AB5" s="69" t="s">
        <v>30</v>
      </c>
    </row>
    <row r="6" spans="2:28" ht="18" customHeight="1" x14ac:dyDescent="0.2">
      <c r="B6" s="976"/>
      <c r="C6" s="978" t="s">
        <v>2</v>
      </c>
      <c r="D6" s="76"/>
      <c r="E6" s="76"/>
      <c r="F6" s="76"/>
      <c r="G6" s="76"/>
      <c r="H6" s="76"/>
      <c r="I6" s="873" t="s">
        <v>110</v>
      </c>
      <c r="J6" s="874"/>
      <c r="K6" s="874"/>
      <c r="L6" s="860"/>
      <c r="M6" s="873" t="s">
        <v>111</v>
      </c>
      <c r="N6" s="874"/>
      <c r="O6" s="874"/>
      <c r="P6" s="860"/>
      <c r="Q6" s="873" t="s">
        <v>112</v>
      </c>
      <c r="R6" s="874"/>
      <c r="S6" s="874"/>
      <c r="T6" s="860"/>
      <c r="U6" s="875" t="s">
        <v>113</v>
      </c>
      <c r="V6" s="951"/>
      <c r="W6" s="951"/>
      <c r="X6" s="952"/>
      <c r="Y6" s="838" t="s">
        <v>444</v>
      </c>
      <c r="Z6" s="1011"/>
      <c r="AA6" s="1011"/>
      <c r="AB6" s="1012"/>
    </row>
    <row r="7" spans="2:28" ht="18" customHeight="1" x14ac:dyDescent="0.2">
      <c r="B7" s="976"/>
      <c r="C7" s="979"/>
      <c r="D7" s="84"/>
      <c r="E7" s="84"/>
      <c r="F7" s="84"/>
      <c r="G7" s="84"/>
      <c r="H7" s="84"/>
      <c r="I7" s="873" t="s">
        <v>3</v>
      </c>
      <c r="J7" s="860"/>
      <c r="K7" s="873" t="s">
        <v>4</v>
      </c>
      <c r="L7" s="860"/>
      <c r="M7" s="873" t="s">
        <v>3</v>
      </c>
      <c r="N7" s="860"/>
      <c r="O7" s="873" t="s">
        <v>4</v>
      </c>
      <c r="P7" s="860"/>
      <c r="Q7" s="873" t="s">
        <v>3</v>
      </c>
      <c r="R7" s="860"/>
      <c r="S7" s="873" t="s">
        <v>4</v>
      </c>
      <c r="T7" s="860"/>
      <c r="U7" s="873" t="s">
        <v>3</v>
      </c>
      <c r="V7" s="860"/>
      <c r="W7" s="873" t="s">
        <v>4</v>
      </c>
      <c r="X7" s="860"/>
      <c r="Y7" s="1013" t="s">
        <v>445</v>
      </c>
      <c r="Z7" s="1014"/>
      <c r="AA7" s="1013" t="s">
        <v>446</v>
      </c>
      <c r="AB7" s="1015"/>
    </row>
    <row r="8" spans="2:28" ht="18" customHeight="1" x14ac:dyDescent="0.2">
      <c r="B8" s="976"/>
      <c r="C8" s="979"/>
      <c r="D8" s="109" t="s">
        <v>114</v>
      </c>
      <c r="E8" s="83"/>
      <c r="F8" s="83"/>
      <c r="G8" s="83"/>
      <c r="H8" s="83"/>
      <c r="I8" s="110"/>
      <c r="J8" s="82" t="s">
        <v>50</v>
      </c>
      <c r="K8" s="72" t="s">
        <v>50</v>
      </c>
      <c r="L8" s="82"/>
      <c r="M8" s="110"/>
      <c r="N8" s="82" t="s">
        <v>50</v>
      </c>
      <c r="O8" s="72" t="s">
        <v>50</v>
      </c>
      <c r="P8" s="82"/>
      <c r="Q8" s="110"/>
      <c r="R8" s="82" t="s">
        <v>50</v>
      </c>
      <c r="S8" s="72" t="s">
        <v>50</v>
      </c>
      <c r="T8" s="82"/>
      <c r="U8" s="110"/>
      <c r="V8" s="82" t="s">
        <v>50</v>
      </c>
      <c r="W8" s="72" t="s">
        <v>50</v>
      </c>
      <c r="X8" s="82"/>
      <c r="Y8" s="415"/>
      <c r="Z8" s="416"/>
      <c r="AA8" s="415"/>
      <c r="AB8" s="417"/>
    </row>
    <row r="9" spans="2:28" ht="18" customHeight="1" x14ac:dyDescent="0.2">
      <c r="B9" s="976"/>
      <c r="C9" s="980"/>
      <c r="D9" s="111" t="s">
        <v>115</v>
      </c>
      <c r="E9" s="81"/>
      <c r="F9" s="81"/>
      <c r="G9" s="83"/>
      <c r="H9" s="81"/>
      <c r="I9" s="110"/>
      <c r="J9" s="86"/>
      <c r="K9" s="68"/>
      <c r="L9" s="86"/>
      <c r="M9" s="80"/>
      <c r="N9" s="86"/>
      <c r="O9" s="68"/>
      <c r="P9" s="86"/>
      <c r="Q9" s="80"/>
      <c r="R9" s="86"/>
      <c r="S9" s="68"/>
      <c r="T9" s="86"/>
      <c r="U9" s="80"/>
      <c r="V9" s="86"/>
      <c r="W9" s="68"/>
      <c r="X9" s="86"/>
      <c r="Y9" s="412"/>
      <c r="Z9" s="413"/>
      <c r="AA9" s="412"/>
      <c r="AB9" s="414"/>
    </row>
    <row r="10" spans="2:28" ht="18" customHeight="1" x14ac:dyDescent="0.2">
      <c r="B10" s="976"/>
      <c r="C10" s="953" t="s">
        <v>116</v>
      </c>
      <c r="D10" s="87" t="s">
        <v>5</v>
      </c>
      <c r="E10" s="112"/>
      <c r="F10" s="112"/>
      <c r="G10" s="113"/>
      <c r="H10" s="937"/>
      <c r="I10" s="938"/>
      <c r="J10" s="938"/>
      <c r="K10" s="938"/>
      <c r="L10" s="89" t="s">
        <v>117</v>
      </c>
      <c r="M10" s="850"/>
      <c r="N10" s="956"/>
      <c r="O10" s="956"/>
      <c r="P10" s="956"/>
      <c r="Q10" s="956"/>
      <c r="R10" s="956"/>
      <c r="S10" s="956"/>
      <c r="T10" s="956"/>
      <c r="U10" s="956"/>
      <c r="V10" s="956"/>
      <c r="W10" s="956"/>
      <c r="X10" s="956"/>
      <c r="Y10" s="956"/>
      <c r="Z10" s="956"/>
      <c r="AA10" s="956"/>
      <c r="AB10" s="957"/>
    </row>
    <row r="11" spans="2:28" ht="18" customHeight="1" x14ac:dyDescent="0.2">
      <c r="B11" s="976"/>
      <c r="C11" s="954"/>
      <c r="D11" s="821" t="s">
        <v>118</v>
      </c>
      <c r="E11" s="822"/>
      <c r="F11" s="822"/>
      <c r="G11" s="823"/>
      <c r="H11" s="11" t="s">
        <v>62</v>
      </c>
      <c r="I11" s="11" t="s">
        <v>61</v>
      </c>
      <c r="J11" s="11" t="s">
        <v>119</v>
      </c>
      <c r="K11" s="11" t="s">
        <v>120</v>
      </c>
      <c r="L11" s="11" t="s">
        <v>121</v>
      </c>
      <c r="M11" s="11" t="s">
        <v>122</v>
      </c>
      <c r="N11" s="11" t="s">
        <v>123</v>
      </c>
      <c r="O11" s="11" t="s">
        <v>124</v>
      </c>
      <c r="P11" s="372" t="s">
        <v>125</v>
      </c>
      <c r="Q11" s="372"/>
      <c r="R11" s="372"/>
      <c r="S11" s="372"/>
      <c r="T11" s="981"/>
      <c r="U11" s="982"/>
      <c r="V11" s="982"/>
      <c r="W11" s="982"/>
      <c r="X11" s="982"/>
      <c r="Y11" s="982"/>
      <c r="Z11" s="982"/>
      <c r="AA11" s="982"/>
      <c r="AB11" s="983"/>
    </row>
    <row r="12" spans="2:28" ht="18" customHeight="1" x14ac:dyDescent="0.2">
      <c r="B12" s="976"/>
      <c r="C12" s="954"/>
      <c r="D12" s="824"/>
      <c r="E12" s="825"/>
      <c r="F12" s="825"/>
      <c r="G12" s="826"/>
      <c r="H12" s="91"/>
      <c r="I12" s="91"/>
      <c r="J12" s="91"/>
      <c r="K12" s="91"/>
      <c r="L12" s="91"/>
      <c r="M12" s="91"/>
      <c r="N12" s="91"/>
      <c r="O12" s="91"/>
      <c r="P12" s="373" t="s">
        <v>38</v>
      </c>
      <c r="Q12" s="374"/>
      <c r="R12" s="374"/>
      <c r="S12" s="374"/>
      <c r="T12" s="984"/>
      <c r="U12" s="985"/>
      <c r="V12" s="985"/>
      <c r="W12" s="985"/>
      <c r="X12" s="985"/>
      <c r="Y12" s="985"/>
      <c r="Z12" s="985"/>
      <c r="AA12" s="985"/>
      <c r="AB12" s="986"/>
    </row>
    <row r="13" spans="2:28" ht="18" customHeight="1" x14ac:dyDescent="0.2">
      <c r="B13" s="976"/>
      <c r="C13" s="954"/>
      <c r="D13" s="821" t="s">
        <v>55</v>
      </c>
      <c r="E13" s="958"/>
      <c r="F13" s="958"/>
      <c r="G13" s="959"/>
      <c r="H13" s="859" t="s">
        <v>148</v>
      </c>
      <c r="I13" s="966"/>
      <c r="J13" s="845" t="s">
        <v>149</v>
      </c>
      <c r="K13" s="846"/>
      <c r="L13" s="846"/>
      <c r="M13" s="846"/>
      <c r="N13" s="848"/>
      <c r="O13" s="859" t="s">
        <v>150</v>
      </c>
      <c r="P13" s="966"/>
      <c r="Q13" s="845" t="s">
        <v>149</v>
      </c>
      <c r="R13" s="846"/>
      <c r="S13" s="846"/>
      <c r="T13" s="846"/>
      <c r="U13" s="848"/>
      <c r="V13" s="842" t="s">
        <v>151</v>
      </c>
      <c r="W13" s="967"/>
      <c r="X13" s="845" t="s">
        <v>149</v>
      </c>
      <c r="Y13" s="846"/>
      <c r="Z13" s="846"/>
      <c r="AA13" s="846"/>
      <c r="AB13" s="847"/>
    </row>
    <row r="14" spans="2:28" ht="18" customHeight="1" x14ac:dyDescent="0.2">
      <c r="B14" s="976"/>
      <c r="C14" s="954"/>
      <c r="D14" s="960"/>
      <c r="E14" s="972"/>
      <c r="F14" s="972"/>
      <c r="G14" s="962"/>
      <c r="H14" s="143" t="s">
        <v>40</v>
      </c>
      <c r="I14" s="144"/>
      <c r="J14" s="379"/>
      <c r="K14" s="381"/>
      <c r="L14" s="114"/>
      <c r="M14" s="835"/>
      <c r="N14" s="836"/>
      <c r="O14" s="836"/>
      <c r="P14" s="836"/>
      <c r="Q14" s="836"/>
      <c r="R14" s="836"/>
      <c r="S14" s="836"/>
      <c r="T14" s="836"/>
      <c r="U14" s="836"/>
      <c r="V14" s="836"/>
      <c r="W14" s="836"/>
      <c r="X14" s="836"/>
      <c r="Y14" s="836"/>
      <c r="Z14" s="836"/>
      <c r="AA14" s="836"/>
      <c r="AB14" s="837"/>
    </row>
    <row r="15" spans="2:28" ht="18" customHeight="1" thickBot="1" x14ac:dyDescent="0.25">
      <c r="B15" s="992"/>
      <c r="C15" s="971"/>
      <c r="D15" s="973"/>
      <c r="E15" s="974"/>
      <c r="F15" s="974"/>
      <c r="G15" s="975"/>
      <c r="H15" s="145" t="s">
        <v>6</v>
      </c>
      <c r="I15" s="146"/>
      <c r="J15" s="147"/>
      <c r="K15" s="147"/>
      <c r="L15" s="148"/>
      <c r="M15" s="993"/>
      <c r="N15" s="994"/>
      <c r="O15" s="994"/>
      <c r="P15" s="994"/>
      <c r="Q15" s="994"/>
      <c r="R15" s="994"/>
      <c r="S15" s="994"/>
      <c r="T15" s="994"/>
      <c r="U15" s="994"/>
      <c r="V15" s="994"/>
      <c r="W15" s="994"/>
      <c r="X15" s="994"/>
      <c r="Y15" s="994"/>
      <c r="Z15" s="994"/>
      <c r="AA15" s="994"/>
      <c r="AB15" s="995"/>
    </row>
    <row r="16" spans="2:28" ht="18" customHeight="1" thickTop="1" x14ac:dyDescent="0.2">
      <c r="B16" s="976"/>
      <c r="C16" s="1017" t="s">
        <v>450</v>
      </c>
      <c r="D16" s="1018"/>
      <c r="E16" s="1018"/>
      <c r="F16" s="1018"/>
      <c r="G16" s="1018"/>
      <c r="H16" s="1018"/>
      <c r="I16" s="1018"/>
      <c r="J16" s="1018"/>
      <c r="K16" s="1018"/>
      <c r="L16" s="1018"/>
      <c r="M16" s="1018"/>
      <c r="N16" s="1018"/>
      <c r="O16" s="1018"/>
      <c r="P16" s="1018"/>
      <c r="Q16" s="1018"/>
      <c r="R16" s="1018"/>
      <c r="S16" s="1018"/>
      <c r="T16" s="1019"/>
      <c r="U16" s="935"/>
      <c r="V16" s="936"/>
      <c r="W16" s="936"/>
      <c r="X16" s="392" t="s">
        <v>117</v>
      </c>
      <c r="Y16" s="935"/>
      <c r="Z16" s="936"/>
      <c r="AA16" s="936"/>
      <c r="AB16" s="69" t="s">
        <v>30</v>
      </c>
    </row>
    <row r="17" spans="2:28" ht="18" customHeight="1" x14ac:dyDescent="0.2">
      <c r="B17" s="976"/>
      <c r="C17" s="978" t="s">
        <v>2</v>
      </c>
      <c r="D17" s="76"/>
      <c r="E17" s="76"/>
      <c r="F17" s="76"/>
      <c r="G17" s="76"/>
      <c r="H17" s="76"/>
      <c r="I17" s="873" t="s">
        <v>110</v>
      </c>
      <c r="J17" s="874"/>
      <c r="K17" s="874"/>
      <c r="L17" s="860"/>
      <c r="M17" s="873" t="s">
        <v>111</v>
      </c>
      <c r="N17" s="874"/>
      <c r="O17" s="874"/>
      <c r="P17" s="860"/>
      <c r="Q17" s="873" t="s">
        <v>112</v>
      </c>
      <c r="R17" s="874"/>
      <c r="S17" s="874"/>
      <c r="T17" s="860"/>
      <c r="U17" s="875" t="s">
        <v>113</v>
      </c>
      <c r="V17" s="951"/>
      <c r="W17" s="951"/>
      <c r="X17" s="952"/>
      <c r="Y17" s="838" t="s">
        <v>444</v>
      </c>
      <c r="Z17" s="1011"/>
      <c r="AA17" s="1011"/>
      <c r="AB17" s="1012"/>
    </row>
    <row r="18" spans="2:28" ht="18" customHeight="1" x14ac:dyDescent="0.2">
      <c r="B18" s="976"/>
      <c r="C18" s="979"/>
      <c r="D18" s="84"/>
      <c r="E18" s="84"/>
      <c r="F18" s="84"/>
      <c r="G18" s="84"/>
      <c r="H18" s="84"/>
      <c r="I18" s="873" t="s">
        <v>3</v>
      </c>
      <c r="J18" s="860"/>
      <c r="K18" s="873" t="s">
        <v>4</v>
      </c>
      <c r="L18" s="860"/>
      <c r="M18" s="873" t="s">
        <v>3</v>
      </c>
      <c r="N18" s="860"/>
      <c r="O18" s="873" t="s">
        <v>4</v>
      </c>
      <c r="P18" s="860"/>
      <c r="Q18" s="873" t="s">
        <v>3</v>
      </c>
      <c r="R18" s="860"/>
      <c r="S18" s="873" t="s">
        <v>4</v>
      </c>
      <c r="T18" s="860"/>
      <c r="U18" s="873" t="s">
        <v>3</v>
      </c>
      <c r="V18" s="860"/>
      <c r="W18" s="873" t="s">
        <v>4</v>
      </c>
      <c r="X18" s="860"/>
      <c r="Y18" s="1013" t="s">
        <v>445</v>
      </c>
      <c r="Z18" s="1014"/>
      <c r="AA18" s="1013" t="s">
        <v>446</v>
      </c>
      <c r="AB18" s="1015"/>
    </row>
    <row r="19" spans="2:28" ht="18" customHeight="1" x14ac:dyDescent="0.2">
      <c r="B19" s="976"/>
      <c r="C19" s="979"/>
      <c r="D19" s="109" t="s">
        <v>114</v>
      </c>
      <c r="E19" s="83"/>
      <c r="F19" s="83"/>
      <c r="G19" s="83"/>
      <c r="H19" s="83"/>
      <c r="I19" s="110"/>
      <c r="J19" s="82" t="s">
        <v>50</v>
      </c>
      <c r="K19" s="72" t="s">
        <v>50</v>
      </c>
      <c r="L19" s="82"/>
      <c r="M19" s="110"/>
      <c r="N19" s="82" t="s">
        <v>50</v>
      </c>
      <c r="O19" s="72" t="s">
        <v>50</v>
      </c>
      <c r="P19" s="82"/>
      <c r="Q19" s="110"/>
      <c r="R19" s="82" t="s">
        <v>50</v>
      </c>
      <c r="S19" s="72" t="s">
        <v>50</v>
      </c>
      <c r="T19" s="82"/>
      <c r="U19" s="110"/>
      <c r="V19" s="82" t="s">
        <v>50</v>
      </c>
      <c r="W19" s="72" t="s">
        <v>50</v>
      </c>
      <c r="X19" s="82"/>
      <c r="Y19" s="415"/>
      <c r="Z19" s="416"/>
      <c r="AA19" s="415"/>
      <c r="AB19" s="417"/>
    </row>
    <row r="20" spans="2:28" ht="18" customHeight="1" x14ac:dyDescent="0.2">
      <c r="B20" s="976"/>
      <c r="C20" s="980"/>
      <c r="D20" s="111" t="s">
        <v>115</v>
      </c>
      <c r="E20" s="81"/>
      <c r="F20" s="81"/>
      <c r="G20" s="83"/>
      <c r="H20" s="81"/>
      <c r="I20" s="110"/>
      <c r="J20" s="86"/>
      <c r="K20" s="68"/>
      <c r="L20" s="86"/>
      <c r="M20" s="80"/>
      <c r="N20" s="86"/>
      <c r="O20" s="68"/>
      <c r="P20" s="86"/>
      <c r="Q20" s="80"/>
      <c r="R20" s="86"/>
      <c r="S20" s="68"/>
      <c r="T20" s="86"/>
      <c r="U20" s="80"/>
      <c r="V20" s="86"/>
      <c r="W20" s="68"/>
      <c r="X20" s="86"/>
      <c r="Y20" s="412"/>
      <c r="Z20" s="413"/>
      <c r="AA20" s="412"/>
      <c r="AB20" s="414"/>
    </row>
    <row r="21" spans="2:28" ht="18" customHeight="1" x14ac:dyDescent="0.2">
      <c r="B21" s="976"/>
      <c r="C21" s="953" t="s">
        <v>116</v>
      </c>
      <c r="D21" s="87" t="s">
        <v>5</v>
      </c>
      <c r="E21" s="112"/>
      <c r="F21" s="112"/>
      <c r="G21" s="113"/>
      <c r="H21" s="937"/>
      <c r="I21" s="938"/>
      <c r="J21" s="938"/>
      <c r="K21" s="938"/>
      <c r="L21" s="89" t="s">
        <v>117</v>
      </c>
      <c r="M21" s="850"/>
      <c r="N21" s="956"/>
      <c r="O21" s="956"/>
      <c r="P21" s="956"/>
      <c r="Q21" s="956"/>
      <c r="R21" s="956"/>
      <c r="S21" s="956"/>
      <c r="T21" s="956"/>
      <c r="U21" s="956"/>
      <c r="V21" s="956"/>
      <c r="W21" s="956"/>
      <c r="X21" s="956"/>
      <c r="Y21" s="956"/>
      <c r="Z21" s="956"/>
      <c r="AA21" s="956"/>
      <c r="AB21" s="957"/>
    </row>
    <row r="22" spans="2:28" ht="18" customHeight="1" x14ac:dyDescent="0.2">
      <c r="B22" s="976"/>
      <c r="C22" s="954"/>
      <c r="D22" s="821" t="s">
        <v>118</v>
      </c>
      <c r="E22" s="822"/>
      <c r="F22" s="822"/>
      <c r="G22" s="823"/>
      <c r="H22" s="11" t="s">
        <v>62</v>
      </c>
      <c r="I22" s="11" t="s">
        <v>61</v>
      </c>
      <c r="J22" s="11" t="s">
        <v>119</v>
      </c>
      <c r="K22" s="11" t="s">
        <v>120</v>
      </c>
      <c r="L22" s="11" t="s">
        <v>121</v>
      </c>
      <c r="M22" s="11" t="s">
        <v>122</v>
      </c>
      <c r="N22" s="11" t="s">
        <v>123</v>
      </c>
      <c r="O22" s="11" t="s">
        <v>124</v>
      </c>
      <c r="P22" s="372" t="s">
        <v>125</v>
      </c>
      <c r="Q22" s="372"/>
      <c r="R22" s="372"/>
      <c r="S22" s="372"/>
      <c r="T22" s="981"/>
      <c r="U22" s="982"/>
      <c r="V22" s="982"/>
      <c r="W22" s="982"/>
      <c r="X22" s="982"/>
      <c r="Y22" s="982"/>
      <c r="Z22" s="982"/>
      <c r="AA22" s="982"/>
      <c r="AB22" s="983"/>
    </row>
    <row r="23" spans="2:28" ht="18" customHeight="1" x14ac:dyDescent="0.2">
      <c r="B23" s="976"/>
      <c r="C23" s="954"/>
      <c r="D23" s="824"/>
      <c r="E23" s="825"/>
      <c r="F23" s="825"/>
      <c r="G23" s="826"/>
      <c r="H23" s="91"/>
      <c r="I23" s="91"/>
      <c r="J23" s="91"/>
      <c r="K23" s="91"/>
      <c r="L23" s="91"/>
      <c r="M23" s="91"/>
      <c r="N23" s="91"/>
      <c r="O23" s="91"/>
      <c r="P23" s="373" t="s">
        <v>38</v>
      </c>
      <c r="Q23" s="374"/>
      <c r="R23" s="374"/>
      <c r="S23" s="374"/>
      <c r="T23" s="984"/>
      <c r="U23" s="985"/>
      <c r="V23" s="985"/>
      <c r="W23" s="985"/>
      <c r="X23" s="985"/>
      <c r="Y23" s="985"/>
      <c r="Z23" s="985"/>
      <c r="AA23" s="985"/>
      <c r="AB23" s="986"/>
    </row>
    <row r="24" spans="2:28" ht="18" customHeight="1" x14ac:dyDescent="0.2">
      <c r="B24" s="976"/>
      <c r="C24" s="954"/>
      <c r="D24" s="821" t="s">
        <v>55</v>
      </c>
      <c r="E24" s="958"/>
      <c r="F24" s="958"/>
      <c r="G24" s="959"/>
      <c r="H24" s="859" t="s">
        <v>148</v>
      </c>
      <c r="I24" s="966"/>
      <c r="J24" s="987"/>
      <c r="K24" s="988"/>
      <c r="L24" s="93" t="s">
        <v>149</v>
      </c>
      <c r="M24" s="989"/>
      <c r="N24" s="990"/>
      <c r="O24" s="859" t="s">
        <v>150</v>
      </c>
      <c r="P24" s="966"/>
      <c r="Q24" s="987"/>
      <c r="R24" s="988"/>
      <c r="S24" s="93" t="s">
        <v>149</v>
      </c>
      <c r="T24" s="989"/>
      <c r="U24" s="990"/>
      <c r="V24" s="842" t="s">
        <v>151</v>
      </c>
      <c r="W24" s="967"/>
      <c r="X24" s="987"/>
      <c r="Y24" s="988"/>
      <c r="Z24" s="93" t="s">
        <v>149</v>
      </c>
      <c r="AA24" s="989"/>
      <c r="AB24" s="991"/>
    </row>
    <row r="25" spans="2:28" ht="18" customHeight="1" x14ac:dyDescent="0.2">
      <c r="B25" s="976"/>
      <c r="C25" s="954"/>
      <c r="D25" s="960"/>
      <c r="E25" s="972"/>
      <c r="F25" s="972"/>
      <c r="G25" s="962"/>
      <c r="H25" s="143" t="s">
        <v>40</v>
      </c>
      <c r="I25" s="144"/>
      <c r="J25" s="379"/>
      <c r="K25" s="381"/>
      <c r="L25" s="114"/>
      <c r="M25" s="835"/>
      <c r="N25" s="836"/>
      <c r="O25" s="836"/>
      <c r="P25" s="836"/>
      <c r="Q25" s="836"/>
      <c r="R25" s="836"/>
      <c r="S25" s="836"/>
      <c r="T25" s="836"/>
      <c r="U25" s="836"/>
      <c r="V25" s="836"/>
      <c r="W25" s="836"/>
      <c r="X25" s="836"/>
      <c r="Y25" s="836"/>
      <c r="Z25" s="836"/>
      <c r="AA25" s="836"/>
      <c r="AB25" s="837"/>
    </row>
    <row r="26" spans="2:28" ht="18" customHeight="1" thickBot="1" x14ac:dyDescent="0.25">
      <c r="B26" s="992"/>
      <c r="C26" s="971"/>
      <c r="D26" s="973"/>
      <c r="E26" s="974"/>
      <c r="F26" s="974"/>
      <c r="G26" s="975"/>
      <c r="H26" s="145" t="s">
        <v>6</v>
      </c>
      <c r="I26" s="146"/>
      <c r="J26" s="147"/>
      <c r="K26" s="147"/>
      <c r="L26" s="148"/>
      <c r="M26" s="993"/>
      <c r="N26" s="994"/>
      <c r="O26" s="994"/>
      <c r="P26" s="994"/>
      <c r="Q26" s="994"/>
      <c r="R26" s="994"/>
      <c r="S26" s="994"/>
      <c r="T26" s="994"/>
      <c r="U26" s="994"/>
      <c r="V26" s="994"/>
      <c r="W26" s="994"/>
      <c r="X26" s="994"/>
      <c r="Y26" s="994"/>
      <c r="Z26" s="994"/>
      <c r="AA26" s="994"/>
      <c r="AB26" s="995"/>
    </row>
    <row r="27" spans="2:28" ht="18" customHeight="1" thickTop="1" x14ac:dyDescent="0.2">
      <c r="B27" s="976"/>
      <c r="C27" s="1017" t="s">
        <v>450</v>
      </c>
      <c r="D27" s="1018"/>
      <c r="E27" s="1018"/>
      <c r="F27" s="1018"/>
      <c r="G27" s="1018"/>
      <c r="H27" s="1018"/>
      <c r="I27" s="1018"/>
      <c r="J27" s="1018"/>
      <c r="K27" s="1018"/>
      <c r="L27" s="1018"/>
      <c r="M27" s="1018"/>
      <c r="N27" s="1018"/>
      <c r="O27" s="1018"/>
      <c r="P27" s="1018"/>
      <c r="Q27" s="1018"/>
      <c r="R27" s="1018"/>
      <c r="S27" s="1018"/>
      <c r="T27" s="1019"/>
      <c r="U27" s="935"/>
      <c r="V27" s="936"/>
      <c r="W27" s="936"/>
      <c r="X27" s="392" t="s">
        <v>117</v>
      </c>
      <c r="Y27" s="935"/>
      <c r="Z27" s="936"/>
      <c r="AA27" s="936"/>
      <c r="AB27" s="69" t="s">
        <v>30</v>
      </c>
    </row>
    <row r="28" spans="2:28" ht="18" customHeight="1" x14ac:dyDescent="0.2">
      <c r="B28" s="976"/>
      <c r="C28" s="978" t="s">
        <v>2</v>
      </c>
      <c r="D28" s="76"/>
      <c r="E28" s="76"/>
      <c r="F28" s="76"/>
      <c r="G28" s="76"/>
      <c r="H28" s="76"/>
      <c r="I28" s="873" t="s">
        <v>110</v>
      </c>
      <c r="J28" s="874"/>
      <c r="K28" s="874"/>
      <c r="L28" s="860"/>
      <c r="M28" s="873" t="s">
        <v>111</v>
      </c>
      <c r="N28" s="874"/>
      <c r="O28" s="874"/>
      <c r="P28" s="860"/>
      <c r="Q28" s="873" t="s">
        <v>112</v>
      </c>
      <c r="R28" s="874"/>
      <c r="S28" s="874"/>
      <c r="T28" s="860"/>
      <c r="U28" s="875" t="s">
        <v>113</v>
      </c>
      <c r="V28" s="951"/>
      <c r="W28" s="951"/>
      <c r="X28" s="952"/>
      <c r="Y28" s="838" t="s">
        <v>444</v>
      </c>
      <c r="Z28" s="1011"/>
      <c r="AA28" s="1011"/>
      <c r="AB28" s="1012"/>
    </row>
    <row r="29" spans="2:28" ht="18" customHeight="1" x14ac:dyDescent="0.2">
      <c r="B29" s="976"/>
      <c r="C29" s="979"/>
      <c r="D29" s="84"/>
      <c r="E29" s="84"/>
      <c r="F29" s="84"/>
      <c r="G29" s="84"/>
      <c r="H29" s="84"/>
      <c r="I29" s="873" t="s">
        <v>3</v>
      </c>
      <c r="J29" s="860"/>
      <c r="K29" s="873" t="s">
        <v>4</v>
      </c>
      <c r="L29" s="860"/>
      <c r="M29" s="873" t="s">
        <v>3</v>
      </c>
      <c r="N29" s="860"/>
      <c r="O29" s="873" t="s">
        <v>4</v>
      </c>
      <c r="P29" s="860"/>
      <c r="Q29" s="873" t="s">
        <v>3</v>
      </c>
      <c r="R29" s="860"/>
      <c r="S29" s="873" t="s">
        <v>4</v>
      </c>
      <c r="T29" s="860"/>
      <c r="U29" s="873" t="s">
        <v>3</v>
      </c>
      <c r="V29" s="860"/>
      <c r="W29" s="873" t="s">
        <v>4</v>
      </c>
      <c r="X29" s="860"/>
      <c r="Y29" s="1013" t="s">
        <v>445</v>
      </c>
      <c r="Z29" s="1014"/>
      <c r="AA29" s="1013" t="s">
        <v>446</v>
      </c>
      <c r="AB29" s="1015"/>
    </row>
    <row r="30" spans="2:28" ht="18" customHeight="1" x14ac:dyDescent="0.2">
      <c r="B30" s="976"/>
      <c r="C30" s="979"/>
      <c r="D30" s="109" t="s">
        <v>114</v>
      </c>
      <c r="E30" s="83"/>
      <c r="F30" s="83"/>
      <c r="G30" s="83"/>
      <c r="H30" s="83"/>
      <c r="I30" s="110"/>
      <c r="J30" s="82" t="s">
        <v>50</v>
      </c>
      <c r="K30" s="72" t="s">
        <v>50</v>
      </c>
      <c r="L30" s="82"/>
      <c r="M30" s="110"/>
      <c r="N30" s="82" t="s">
        <v>50</v>
      </c>
      <c r="O30" s="72" t="s">
        <v>50</v>
      </c>
      <c r="P30" s="82"/>
      <c r="Q30" s="110"/>
      <c r="R30" s="82" t="s">
        <v>50</v>
      </c>
      <c r="S30" s="72" t="s">
        <v>50</v>
      </c>
      <c r="T30" s="82"/>
      <c r="U30" s="110"/>
      <c r="V30" s="82" t="s">
        <v>50</v>
      </c>
      <c r="W30" s="72" t="s">
        <v>50</v>
      </c>
      <c r="X30" s="82"/>
      <c r="Y30" s="415"/>
      <c r="Z30" s="416"/>
      <c r="AA30" s="415"/>
      <c r="AB30" s="417"/>
    </row>
    <row r="31" spans="2:28" ht="18" customHeight="1" x14ac:dyDescent="0.2">
      <c r="B31" s="976"/>
      <c r="C31" s="980"/>
      <c r="D31" s="111" t="s">
        <v>115</v>
      </c>
      <c r="E31" s="81"/>
      <c r="F31" s="81"/>
      <c r="G31" s="83"/>
      <c r="H31" s="81"/>
      <c r="I31" s="110"/>
      <c r="J31" s="86"/>
      <c r="K31" s="68"/>
      <c r="L31" s="86"/>
      <c r="M31" s="80"/>
      <c r="N31" s="86"/>
      <c r="O31" s="68"/>
      <c r="P31" s="86"/>
      <c r="Q31" s="80"/>
      <c r="R31" s="86"/>
      <c r="S31" s="68"/>
      <c r="T31" s="86"/>
      <c r="U31" s="80"/>
      <c r="V31" s="86"/>
      <c r="W31" s="68"/>
      <c r="X31" s="86"/>
      <c r="Y31" s="412"/>
      <c r="Z31" s="413"/>
      <c r="AA31" s="412"/>
      <c r="AB31" s="414"/>
    </row>
    <row r="32" spans="2:28" ht="18" customHeight="1" x14ac:dyDescent="0.2">
      <c r="B32" s="976"/>
      <c r="C32" s="953" t="s">
        <v>116</v>
      </c>
      <c r="D32" s="87" t="s">
        <v>5</v>
      </c>
      <c r="E32" s="112"/>
      <c r="F32" s="112"/>
      <c r="G32" s="113"/>
      <c r="H32" s="937"/>
      <c r="I32" s="938"/>
      <c r="J32" s="938"/>
      <c r="K32" s="938"/>
      <c r="L32" s="89" t="s">
        <v>117</v>
      </c>
      <c r="M32" s="850"/>
      <c r="N32" s="956"/>
      <c r="O32" s="956"/>
      <c r="P32" s="956"/>
      <c r="Q32" s="956"/>
      <c r="R32" s="956"/>
      <c r="S32" s="956"/>
      <c r="T32" s="956"/>
      <c r="U32" s="956"/>
      <c r="V32" s="956"/>
      <c r="W32" s="956"/>
      <c r="X32" s="956"/>
      <c r="Y32" s="956"/>
      <c r="Z32" s="956"/>
      <c r="AA32" s="956"/>
      <c r="AB32" s="957"/>
    </row>
    <row r="33" spans="2:53" ht="18" customHeight="1" x14ac:dyDescent="0.2">
      <c r="B33" s="976"/>
      <c r="C33" s="954"/>
      <c r="D33" s="821" t="s">
        <v>118</v>
      </c>
      <c r="E33" s="822"/>
      <c r="F33" s="822"/>
      <c r="G33" s="823"/>
      <c r="H33" s="11" t="s">
        <v>62</v>
      </c>
      <c r="I33" s="11" t="s">
        <v>61</v>
      </c>
      <c r="J33" s="11" t="s">
        <v>119</v>
      </c>
      <c r="K33" s="11" t="s">
        <v>120</v>
      </c>
      <c r="L33" s="11" t="s">
        <v>121</v>
      </c>
      <c r="M33" s="11" t="s">
        <v>122</v>
      </c>
      <c r="N33" s="11" t="s">
        <v>123</v>
      </c>
      <c r="O33" s="11" t="s">
        <v>124</v>
      </c>
      <c r="P33" s="372" t="s">
        <v>125</v>
      </c>
      <c r="Q33" s="372"/>
      <c r="R33" s="372"/>
      <c r="S33" s="372"/>
      <c r="T33" s="981"/>
      <c r="U33" s="982"/>
      <c r="V33" s="982"/>
      <c r="W33" s="982"/>
      <c r="X33" s="982"/>
      <c r="Y33" s="982"/>
      <c r="Z33" s="982"/>
      <c r="AA33" s="982"/>
      <c r="AB33" s="983"/>
    </row>
    <row r="34" spans="2:53" ht="18" customHeight="1" x14ac:dyDescent="0.2">
      <c r="B34" s="976"/>
      <c r="C34" s="954"/>
      <c r="D34" s="824"/>
      <c r="E34" s="825"/>
      <c r="F34" s="825"/>
      <c r="G34" s="826"/>
      <c r="H34" s="91"/>
      <c r="I34" s="91"/>
      <c r="J34" s="91"/>
      <c r="K34" s="91"/>
      <c r="L34" s="91"/>
      <c r="M34" s="91"/>
      <c r="N34" s="91"/>
      <c r="O34" s="91"/>
      <c r="P34" s="373" t="s">
        <v>38</v>
      </c>
      <c r="Q34" s="374"/>
      <c r="R34" s="374"/>
      <c r="S34" s="374"/>
      <c r="T34" s="984"/>
      <c r="U34" s="985"/>
      <c r="V34" s="985"/>
      <c r="W34" s="985"/>
      <c r="X34" s="985"/>
      <c r="Y34" s="985"/>
      <c r="Z34" s="985"/>
      <c r="AA34" s="985"/>
      <c r="AB34" s="986"/>
    </row>
    <row r="35" spans="2:53" ht="18" customHeight="1" x14ac:dyDescent="0.2">
      <c r="B35" s="976"/>
      <c r="C35" s="954"/>
      <c r="D35" s="821" t="s">
        <v>55</v>
      </c>
      <c r="E35" s="958"/>
      <c r="F35" s="958"/>
      <c r="G35" s="959"/>
      <c r="H35" s="859" t="s">
        <v>148</v>
      </c>
      <c r="I35" s="966"/>
      <c r="J35" s="987"/>
      <c r="K35" s="988"/>
      <c r="L35" s="93" t="s">
        <v>149</v>
      </c>
      <c r="M35" s="989"/>
      <c r="N35" s="990"/>
      <c r="O35" s="859" t="s">
        <v>150</v>
      </c>
      <c r="P35" s="966"/>
      <c r="Q35" s="987"/>
      <c r="R35" s="988"/>
      <c r="S35" s="93" t="s">
        <v>149</v>
      </c>
      <c r="T35" s="989"/>
      <c r="U35" s="990"/>
      <c r="V35" s="842" t="s">
        <v>151</v>
      </c>
      <c r="W35" s="967"/>
      <c r="X35" s="987"/>
      <c r="Y35" s="988"/>
      <c r="Z35" s="93" t="s">
        <v>149</v>
      </c>
      <c r="AA35" s="989"/>
      <c r="AB35" s="991"/>
    </row>
    <row r="36" spans="2:53" ht="18" customHeight="1" x14ac:dyDescent="0.2">
      <c r="B36" s="976"/>
      <c r="C36" s="954"/>
      <c r="D36" s="960"/>
      <c r="E36" s="961"/>
      <c r="F36" s="961"/>
      <c r="G36" s="962"/>
      <c r="H36" s="143" t="s">
        <v>40</v>
      </c>
      <c r="I36" s="144"/>
      <c r="J36" s="379"/>
      <c r="K36" s="381"/>
      <c r="L36" s="114"/>
      <c r="M36" s="835"/>
      <c r="N36" s="836"/>
      <c r="O36" s="836"/>
      <c r="P36" s="836"/>
      <c r="Q36" s="836"/>
      <c r="R36" s="836"/>
      <c r="S36" s="836"/>
      <c r="T36" s="836"/>
      <c r="U36" s="836"/>
      <c r="V36" s="836"/>
      <c r="W36" s="836"/>
      <c r="X36" s="836"/>
      <c r="Y36" s="836"/>
      <c r="Z36" s="836"/>
      <c r="AA36" s="836"/>
      <c r="AB36" s="837"/>
    </row>
    <row r="37" spans="2:53" ht="18" customHeight="1" thickBot="1" x14ac:dyDescent="0.25">
      <c r="B37" s="977"/>
      <c r="C37" s="955"/>
      <c r="D37" s="963"/>
      <c r="E37" s="964"/>
      <c r="F37" s="964"/>
      <c r="G37" s="965"/>
      <c r="H37" s="149" t="s">
        <v>6</v>
      </c>
      <c r="I37" s="150"/>
      <c r="J37" s="151"/>
      <c r="K37" s="151"/>
      <c r="L37" s="152"/>
      <c r="M37" s="968"/>
      <c r="N37" s="969"/>
      <c r="O37" s="969"/>
      <c r="P37" s="969"/>
      <c r="Q37" s="969"/>
      <c r="R37" s="969"/>
      <c r="S37" s="969"/>
      <c r="T37" s="969"/>
      <c r="U37" s="969"/>
      <c r="V37" s="969"/>
      <c r="W37" s="969"/>
      <c r="X37" s="969"/>
      <c r="Y37" s="969"/>
      <c r="Z37" s="969"/>
      <c r="AA37" s="969"/>
      <c r="AB37" s="970"/>
    </row>
    <row r="38" spans="2:53" ht="16.5" customHeight="1" x14ac:dyDescent="0.2">
      <c r="J38" s="54"/>
      <c r="U38" s="85"/>
      <c r="W38" s="85"/>
      <c r="AF38" s="54"/>
      <c r="AG38" s="54"/>
      <c r="AH38" s="54"/>
      <c r="AI38" s="54"/>
      <c r="AJ38" s="54"/>
      <c r="AK38" s="54"/>
      <c r="AL38" s="54"/>
      <c r="AM38" s="54"/>
      <c r="AN38" s="54"/>
      <c r="AO38" s="54"/>
      <c r="AP38" s="54"/>
      <c r="AQ38" s="54"/>
      <c r="AR38" s="54"/>
      <c r="AS38" s="54"/>
      <c r="AT38" s="54"/>
      <c r="AU38" s="54"/>
      <c r="AV38" s="54"/>
      <c r="AW38" s="54"/>
      <c r="AX38" s="54"/>
      <c r="AY38" s="54"/>
      <c r="AZ38" s="54"/>
      <c r="BA38" s="54"/>
    </row>
    <row r="39" spans="2:53" ht="16.5" customHeight="1" x14ac:dyDescent="0.2"/>
  </sheetData>
  <mergeCells count="113">
    <mergeCell ref="B3:B4"/>
    <mergeCell ref="C3:G3"/>
    <mergeCell ref="H3:AB3"/>
    <mergeCell ref="C4:G4"/>
    <mergeCell ref="H4:AB4"/>
    <mergeCell ref="B5:B15"/>
    <mergeCell ref="U5:W5"/>
    <mergeCell ref="Y5:AA5"/>
    <mergeCell ref="C6:C9"/>
    <mergeCell ref="I6:L6"/>
    <mergeCell ref="M6:P6"/>
    <mergeCell ref="Q6:T6"/>
    <mergeCell ref="U6:X6"/>
    <mergeCell ref="I7:J7"/>
    <mergeCell ref="K7:L7"/>
    <mergeCell ref="M7:N7"/>
    <mergeCell ref="O7:P7"/>
    <mergeCell ref="Q7:R7"/>
    <mergeCell ref="S7:T7"/>
    <mergeCell ref="J13:N13"/>
    <mergeCell ref="O13:P13"/>
    <mergeCell ref="Q13:U13"/>
    <mergeCell ref="V13:W13"/>
    <mergeCell ref="X13:AB13"/>
    <mergeCell ref="M14:AB14"/>
    <mergeCell ref="U7:V7"/>
    <mergeCell ref="W7:X7"/>
    <mergeCell ref="C10:C15"/>
    <mergeCell ref="H10:K10"/>
    <mergeCell ref="M10:AB10"/>
    <mergeCell ref="D11:G12"/>
    <mergeCell ref="T11:AB12"/>
    <mergeCell ref="D13:G15"/>
    <mergeCell ref="H13:I13"/>
    <mergeCell ref="O18:P18"/>
    <mergeCell ref="Q18:R18"/>
    <mergeCell ref="S18:T18"/>
    <mergeCell ref="M15:AB15"/>
    <mergeCell ref="B16:B26"/>
    <mergeCell ref="U16:W16"/>
    <mergeCell ref="Y16:AA16"/>
    <mergeCell ref="C17:C20"/>
    <mergeCell ref="I17:L17"/>
    <mergeCell ref="M17:P17"/>
    <mergeCell ref="Q17:T17"/>
    <mergeCell ref="U17:X17"/>
    <mergeCell ref="Y17:AB17"/>
    <mergeCell ref="Y18:Z18"/>
    <mergeCell ref="AA18:AB18"/>
    <mergeCell ref="U18:V18"/>
    <mergeCell ref="W18:X18"/>
    <mergeCell ref="I18:J18"/>
    <mergeCell ref="K18:L18"/>
    <mergeCell ref="M18:N18"/>
    <mergeCell ref="B27:B37"/>
    <mergeCell ref="U27:W27"/>
    <mergeCell ref="Y27:AA27"/>
    <mergeCell ref="C28:C31"/>
    <mergeCell ref="I28:L28"/>
    <mergeCell ref="M28:P28"/>
    <mergeCell ref="J24:K24"/>
    <mergeCell ref="M24:N24"/>
    <mergeCell ref="O24:P24"/>
    <mergeCell ref="Q24:R24"/>
    <mergeCell ref="T24:U24"/>
    <mergeCell ref="V24:W24"/>
    <mergeCell ref="C21:C26"/>
    <mergeCell ref="H21:K21"/>
    <mergeCell ref="M21:AB21"/>
    <mergeCell ref="D22:G23"/>
    <mergeCell ref="T22:AB23"/>
    <mergeCell ref="D24:G26"/>
    <mergeCell ref="H24:I24"/>
    <mergeCell ref="M36:AB36"/>
    <mergeCell ref="M37:AB37"/>
    <mergeCell ref="Y29:Z29"/>
    <mergeCell ref="AA29:AB29"/>
    <mergeCell ref="C27:T27"/>
    <mergeCell ref="C5:T5"/>
    <mergeCell ref="Y6:AB6"/>
    <mergeCell ref="Y7:Z7"/>
    <mergeCell ref="AA7:AB7"/>
    <mergeCell ref="M35:N35"/>
    <mergeCell ref="O35:P35"/>
    <mergeCell ref="Q35:R35"/>
    <mergeCell ref="T35:U35"/>
    <mergeCell ref="V35:W35"/>
    <mergeCell ref="X35:Y35"/>
    <mergeCell ref="W29:X29"/>
    <mergeCell ref="C32:C37"/>
    <mergeCell ref="H32:K32"/>
    <mergeCell ref="M32:AB32"/>
    <mergeCell ref="D33:G34"/>
    <mergeCell ref="T33:AB34"/>
    <mergeCell ref="D35:G37"/>
    <mergeCell ref="H35:I35"/>
    <mergeCell ref="J35:K35"/>
    <mergeCell ref="Q28:T28"/>
    <mergeCell ref="U28:X28"/>
    <mergeCell ref="I29:J29"/>
    <mergeCell ref="C16:T16"/>
    <mergeCell ref="Y28:AB28"/>
    <mergeCell ref="AA35:AB35"/>
    <mergeCell ref="K29:L29"/>
    <mergeCell ref="M29:N29"/>
    <mergeCell ref="O29:P29"/>
    <mergeCell ref="Q29:R29"/>
    <mergeCell ref="S29:T29"/>
    <mergeCell ref="U29:V29"/>
    <mergeCell ref="X24:Y24"/>
    <mergeCell ref="AA24:AB24"/>
    <mergeCell ref="M25:AB25"/>
    <mergeCell ref="M26:AB26"/>
  </mergeCells>
  <phoneticPr fontId="16"/>
  <pageMargins left="0.59055118110236227" right="0" top="0.59055118110236227" bottom="0" header="0.51181102362204722" footer="0.51181102362204722"/>
  <pageSetup paperSize="9" orientation="portrait" horizont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95"/>
  <sheetViews>
    <sheetView view="pageBreakPreview" zoomScale="48" zoomScaleNormal="55" zoomScaleSheetLayoutView="48" workbookViewId="0">
      <selection activeCell="F1" sqref="F1"/>
    </sheetView>
  </sheetViews>
  <sheetFormatPr defaultRowHeight="28" x14ac:dyDescent="0.4"/>
  <cols>
    <col min="1" max="1" width="9" style="533"/>
    <col min="2" max="5" width="5.58203125" style="525" customWidth="1"/>
    <col min="6" max="6" width="4.25" style="525" customWidth="1"/>
    <col min="7" max="7" width="16.83203125" style="525" hidden="1" customWidth="1"/>
    <col min="8" max="60" width="5.58203125" style="525" customWidth="1"/>
    <col min="61" max="273" width="9" style="525"/>
    <col min="274" max="274" width="5.5" style="525" customWidth="1"/>
    <col min="275" max="275" width="7.58203125" style="525" customWidth="1"/>
    <col min="276" max="276" width="2.58203125" style="525" customWidth="1"/>
    <col min="277" max="277" width="5.58203125" style="525" customWidth="1"/>
    <col min="278" max="278" width="7.58203125" style="525" customWidth="1"/>
    <col min="279" max="306" width="2.58203125" style="525" customWidth="1"/>
    <col min="307" max="307" width="5.5" style="525" customWidth="1"/>
    <col min="308" max="308" width="8" style="525" customWidth="1"/>
    <col min="309" max="309" width="7.33203125" style="525" customWidth="1"/>
    <col min="310" max="529" width="9" style="525"/>
    <col min="530" max="530" width="5.5" style="525" customWidth="1"/>
    <col min="531" max="531" width="7.58203125" style="525" customWidth="1"/>
    <col min="532" max="532" width="2.58203125" style="525" customWidth="1"/>
    <col min="533" max="533" width="5.58203125" style="525" customWidth="1"/>
    <col min="534" max="534" width="7.58203125" style="525" customWidth="1"/>
    <col min="535" max="562" width="2.58203125" style="525" customWidth="1"/>
    <col min="563" max="563" width="5.5" style="525" customWidth="1"/>
    <col min="564" max="564" width="8" style="525" customWidth="1"/>
    <col min="565" max="565" width="7.33203125" style="525" customWidth="1"/>
    <col min="566" max="785" width="9" style="525"/>
    <col min="786" max="786" width="5.5" style="525" customWidth="1"/>
    <col min="787" max="787" width="7.58203125" style="525" customWidth="1"/>
    <col min="788" max="788" width="2.58203125" style="525" customWidth="1"/>
    <col min="789" max="789" width="5.58203125" style="525" customWidth="1"/>
    <col min="790" max="790" width="7.58203125" style="525" customWidth="1"/>
    <col min="791" max="818" width="2.58203125" style="525" customWidth="1"/>
    <col min="819" max="819" width="5.5" style="525" customWidth="1"/>
    <col min="820" max="820" width="8" style="525" customWidth="1"/>
    <col min="821" max="821" width="7.33203125" style="525" customWidth="1"/>
    <col min="822" max="1041" width="9" style="525"/>
    <col min="1042" max="1042" width="5.5" style="525" customWidth="1"/>
    <col min="1043" max="1043" width="7.58203125" style="525" customWidth="1"/>
    <col min="1044" max="1044" width="2.58203125" style="525" customWidth="1"/>
    <col min="1045" max="1045" width="5.58203125" style="525" customWidth="1"/>
    <col min="1046" max="1046" width="7.58203125" style="525" customWidth="1"/>
    <col min="1047" max="1074" width="2.58203125" style="525" customWidth="1"/>
    <col min="1075" max="1075" width="5.5" style="525" customWidth="1"/>
    <col min="1076" max="1076" width="8" style="525" customWidth="1"/>
    <col min="1077" max="1077" width="7.33203125" style="525" customWidth="1"/>
    <col min="1078" max="1297" width="9" style="525"/>
    <col min="1298" max="1298" width="5.5" style="525" customWidth="1"/>
    <col min="1299" max="1299" width="7.58203125" style="525" customWidth="1"/>
    <col min="1300" max="1300" width="2.58203125" style="525" customWidth="1"/>
    <col min="1301" max="1301" width="5.58203125" style="525" customWidth="1"/>
    <col min="1302" max="1302" width="7.58203125" style="525" customWidth="1"/>
    <col min="1303" max="1330" width="2.58203125" style="525" customWidth="1"/>
    <col min="1331" max="1331" width="5.5" style="525" customWidth="1"/>
    <col min="1332" max="1332" width="8" style="525" customWidth="1"/>
    <col min="1333" max="1333" width="7.33203125" style="525" customWidth="1"/>
    <col min="1334" max="1553" width="9" style="525"/>
    <col min="1554" max="1554" width="5.5" style="525" customWidth="1"/>
    <col min="1555" max="1555" width="7.58203125" style="525" customWidth="1"/>
    <col min="1556" max="1556" width="2.58203125" style="525" customWidth="1"/>
    <col min="1557" max="1557" width="5.58203125" style="525" customWidth="1"/>
    <col min="1558" max="1558" width="7.58203125" style="525" customWidth="1"/>
    <col min="1559" max="1586" width="2.58203125" style="525" customWidth="1"/>
    <col min="1587" max="1587" width="5.5" style="525" customWidth="1"/>
    <col min="1588" max="1588" width="8" style="525" customWidth="1"/>
    <col min="1589" max="1589" width="7.33203125" style="525" customWidth="1"/>
    <col min="1590" max="1809" width="9" style="525"/>
    <col min="1810" max="1810" width="5.5" style="525" customWidth="1"/>
    <col min="1811" max="1811" width="7.58203125" style="525" customWidth="1"/>
    <col min="1812" max="1812" width="2.58203125" style="525" customWidth="1"/>
    <col min="1813" max="1813" width="5.58203125" style="525" customWidth="1"/>
    <col min="1814" max="1814" width="7.58203125" style="525" customWidth="1"/>
    <col min="1815" max="1842" width="2.58203125" style="525" customWidth="1"/>
    <col min="1843" max="1843" width="5.5" style="525" customWidth="1"/>
    <col min="1844" max="1844" width="8" style="525" customWidth="1"/>
    <col min="1845" max="1845" width="7.33203125" style="525" customWidth="1"/>
    <col min="1846" max="2065" width="9" style="525"/>
    <col min="2066" max="2066" width="5.5" style="525" customWidth="1"/>
    <col min="2067" max="2067" width="7.58203125" style="525" customWidth="1"/>
    <col min="2068" max="2068" width="2.58203125" style="525" customWidth="1"/>
    <col min="2069" max="2069" width="5.58203125" style="525" customWidth="1"/>
    <col min="2070" max="2070" width="7.58203125" style="525" customWidth="1"/>
    <col min="2071" max="2098" width="2.58203125" style="525" customWidth="1"/>
    <col min="2099" max="2099" width="5.5" style="525" customWidth="1"/>
    <col min="2100" max="2100" width="8" style="525" customWidth="1"/>
    <col min="2101" max="2101" width="7.33203125" style="525" customWidth="1"/>
    <col min="2102" max="2321" width="9" style="525"/>
    <col min="2322" max="2322" width="5.5" style="525" customWidth="1"/>
    <col min="2323" max="2323" width="7.58203125" style="525" customWidth="1"/>
    <col min="2324" max="2324" width="2.58203125" style="525" customWidth="1"/>
    <col min="2325" max="2325" width="5.58203125" style="525" customWidth="1"/>
    <col min="2326" max="2326" width="7.58203125" style="525" customWidth="1"/>
    <col min="2327" max="2354" width="2.58203125" style="525" customWidth="1"/>
    <col min="2355" max="2355" width="5.5" style="525" customWidth="1"/>
    <col min="2356" max="2356" width="8" style="525" customWidth="1"/>
    <col min="2357" max="2357" width="7.33203125" style="525" customWidth="1"/>
    <col min="2358" max="2577" width="9" style="525"/>
    <col min="2578" max="2578" width="5.5" style="525" customWidth="1"/>
    <col min="2579" max="2579" width="7.58203125" style="525" customWidth="1"/>
    <col min="2580" max="2580" width="2.58203125" style="525" customWidth="1"/>
    <col min="2581" max="2581" width="5.58203125" style="525" customWidth="1"/>
    <col min="2582" max="2582" width="7.58203125" style="525" customWidth="1"/>
    <col min="2583" max="2610" width="2.58203125" style="525" customWidth="1"/>
    <col min="2611" max="2611" width="5.5" style="525" customWidth="1"/>
    <col min="2612" max="2612" width="8" style="525" customWidth="1"/>
    <col min="2613" max="2613" width="7.33203125" style="525" customWidth="1"/>
    <col min="2614" max="2833" width="9" style="525"/>
    <col min="2834" max="2834" width="5.5" style="525" customWidth="1"/>
    <col min="2835" max="2835" width="7.58203125" style="525" customWidth="1"/>
    <col min="2836" max="2836" width="2.58203125" style="525" customWidth="1"/>
    <col min="2837" max="2837" width="5.58203125" style="525" customWidth="1"/>
    <col min="2838" max="2838" width="7.58203125" style="525" customWidth="1"/>
    <col min="2839" max="2866" width="2.58203125" style="525" customWidth="1"/>
    <col min="2867" max="2867" width="5.5" style="525" customWidth="1"/>
    <col min="2868" max="2868" width="8" style="525" customWidth="1"/>
    <col min="2869" max="2869" width="7.33203125" style="525" customWidth="1"/>
    <col min="2870" max="3089" width="9" style="525"/>
    <col min="3090" max="3090" width="5.5" style="525" customWidth="1"/>
    <col min="3091" max="3091" width="7.58203125" style="525" customWidth="1"/>
    <col min="3092" max="3092" width="2.58203125" style="525" customWidth="1"/>
    <col min="3093" max="3093" width="5.58203125" style="525" customWidth="1"/>
    <col min="3094" max="3094" width="7.58203125" style="525" customWidth="1"/>
    <col min="3095" max="3122" width="2.58203125" style="525" customWidth="1"/>
    <col min="3123" max="3123" width="5.5" style="525" customWidth="1"/>
    <col min="3124" max="3124" width="8" style="525" customWidth="1"/>
    <col min="3125" max="3125" width="7.33203125" style="525" customWidth="1"/>
    <col min="3126" max="3345" width="9" style="525"/>
    <col min="3346" max="3346" width="5.5" style="525" customWidth="1"/>
    <col min="3347" max="3347" width="7.58203125" style="525" customWidth="1"/>
    <col min="3348" max="3348" width="2.58203125" style="525" customWidth="1"/>
    <col min="3349" max="3349" width="5.58203125" style="525" customWidth="1"/>
    <col min="3350" max="3350" width="7.58203125" style="525" customWidth="1"/>
    <col min="3351" max="3378" width="2.58203125" style="525" customWidth="1"/>
    <col min="3379" max="3379" width="5.5" style="525" customWidth="1"/>
    <col min="3380" max="3380" width="8" style="525" customWidth="1"/>
    <col min="3381" max="3381" width="7.33203125" style="525" customWidth="1"/>
    <col min="3382" max="3601" width="9" style="525"/>
    <col min="3602" max="3602" width="5.5" style="525" customWidth="1"/>
    <col min="3603" max="3603" width="7.58203125" style="525" customWidth="1"/>
    <col min="3604" max="3604" width="2.58203125" style="525" customWidth="1"/>
    <col min="3605" max="3605" width="5.58203125" style="525" customWidth="1"/>
    <col min="3606" max="3606" width="7.58203125" style="525" customWidth="1"/>
    <col min="3607" max="3634" width="2.58203125" style="525" customWidth="1"/>
    <col min="3635" max="3635" width="5.5" style="525" customWidth="1"/>
    <col min="3636" max="3636" width="8" style="525" customWidth="1"/>
    <col min="3637" max="3637" width="7.33203125" style="525" customWidth="1"/>
    <col min="3638" max="3857" width="9" style="525"/>
    <col min="3858" max="3858" width="5.5" style="525" customWidth="1"/>
    <col min="3859" max="3859" width="7.58203125" style="525" customWidth="1"/>
    <col min="3860" max="3860" width="2.58203125" style="525" customWidth="1"/>
    <col min="3861" max="3861" width="5.58203125" style="525" customWidth="1"/>
    <col min="3862" max="3862" width="7.58203125" style="525" customWidth="1"/>
    <col min="3863" max="3890" width="2.58203125" style="525" customWidth="1"/>
    <col min="3891" max="3891" width="5.5" style="525" customWidth="1"/>
    <col min="3892" max="3892" width="8" style="525" customWidth="1"/>
    <col min="3893" max="3893" width="7.33203125" style="525" customWidth="1"/>
    <col min="3894" max="4113" width="9" style="525"/>
    <col min="4114" max="4114" width="5.5" style="525" customWidth="1"/>
    <col min="4115" max="4115" width="7.58203125" style="525" customWidth="1"/>
    <col min="4116" max="4116" width="2.58203125" style="525" customWidth="1"/>
    <col min="4117" max="4117" width="5.58203125" style="525" customWidth="1"/>
    <col min="4118" max="4118" width="7.58203125" style="525" customWidth="1"/>
    <col min="4119" max="4146" width="2.58203125" style="525" customWidth="1"/>
    <col min="4147" max="4147" width="5.5" style="525" customWidth="1"/>
    <col min="4148" max="4148" width="8" style="525" customWidth="1"/>
    <col min="4149" max="4149" width="7.33203125" style="525" customWidth="1"/>
    <col min="4150" max="4369" width="9" style="525"/>
    <col min="4370" max="4370" width="5.5" style="525" customWidth="1"/>
    <col min="4371" max="4371" width="7.58203125" style="525" customWidth="1"/>
    <col min="4372" max="4372" width="2.58203125" style="525" customWidth="1"/>
    <col min="4373" max="4373" width="5.58203125" style="525" customWidth="1"/>
    <col min="4374" max="4374" width="7.58203125" style="525" customWidth="1"/>
    <col min="4375" max="4402" width="2.58203125" style="525" customWidth="1"/>
    <col min="4403" max="4403" width="5.5" style="525" customWidth="1"/>
    <col min="4404" max="4404" width="8" style="525" customWidth="1"/>
    <col min="4405" max="4405" width="7.33203125" style="525" customWidth="1"/>
    <col min="4406" max="4625" width="9" style="525"/>
    <col min="4626" max="4626" width="5.5" style="525" customWidth="1"/>
    <col min="4627" max="4627" width="7.58203125" style="525" customWidth="1"/>
    <col min="4628" max="4628" width="2.58203125" style="525" customWidth="1"/>
    <col min="4629" max="4629" width="5.58203125" style="525" customWidth="1"/>
    <col min="4630" max="4630" width="7.58203125" style="525" customWidth="1"/>
    <col min="4631" max="4658" width="2.58203125" style="525" customWidth="1"/>
    <col min="4659" max="4659" width="5.5" style="525" customWidth="1"/>
    <col min="4660" max="4660" width="8" style="525" customWidth="1"/>
    <col min="4661" max="4661" width="7.33203125" style="525" customWidth="1"/>
    <col min="4662" max="4881" width="9" style="525"/>
    <col min="4882" max="4882" width="5.5" style="525" customWidth="1"/>
    <col min="4883" max="4883" width="7.58203125" style="525" customWidth="1"/>
    <col min="4884" max="4884" width="2.58203125" style="525" customWidth="1"/>
    <col min="4885" max="4885" width="5.58203125" style="525" customWidth="1"/>
    <col min="4886" max="4886" width="7.58203125" style="525" customWidth="1"/>
    <col min="4887" max="4914" width="2.58203125" style="525" customWidth="1"/>
    <col min="4915" max="4915" width="5.5" style="525" customWidth="1"/>
    <col min="4916" max="4916" width="8" style="525" customWidth="1"/>
    <col min="4917" max="4917" width="7.33203125" style="525" customWidth="1"/>
    <col min="4918" max="5137" width="9" style="525"/>
    <col min="5138" max="5138" width="5.5" style="525" customWidth="1"/>
    <col min="5139" max="5139" width="7.58203125" style="525" customWidth="1"/>
    <col min="5140" max="5140" width="2.58203125" style="525" customWidth="1"/>
    <col min="5141" max="5141" width="5.58203125" style="525" customWidth="1"/>
    <col min="5142" max="5142" width="7.58203125" style="525" customWidth="1"/>
    <col min="5143" max="5170" width="2.58203125" style="525" customWidth="1"/>
    <col min="5171" max="5171" width="5.5" style="525" customWidth="1"/>
    <col min="5172" max="5172" width="8" style="525" customWidth="1"/>
    <col min="5173" max="5173" width="7.33203125" style="525" customWidth="1"/>
    <col min="5174" max="5393" width="9" style="525"/>
    <col min="5394" max="5394" width="5.5" style="525" customWidth="1"/>
    <col min="5395" max="5395" width="7.58203125" style="525" customWidth="1"/>
    <col min="5396" max="5396" width="2.58203125" style="525" customWidth="1"/>
    <col min="5397" max="5397" width="5.58203125" style="525" customWidth="1"/>
    <col min="5398" max="5398" width="7.58203125" style="525" customWidth="1"/>
    <col min="5399" max="5426" width="2.58203125" style="525" customWidth="1"/>
    <col min="5427" max="5427" width="5.5" style="525" customWidth="1"/>
    <col min="5428" max="5428" width="8" style="525" customWidth="1"/>
    <col min="5429" max="5429" width="7.33203125" style="525" customWidth="1"/>
    <col min="5430" max="5649" width="9" style="525"/>
    <col min="5650" max="5650" width="5.5" style="525" customWidth="1"/>
    <col min="5651" max="5651" width="7.58203125" style="525" customWidth="1"/>
    <col min="5652" max="5652" width="2.58203125" style="525" customWidth="1"/>
    <col min="5653" max="5653" width="5.58203125" style="525" customWidth="1"/>
    <col min="5654" max="5654" width="7.58203125" style="525" customWidth="1"/>
    <col min="5655" max="5682" width="2.58203125" style="525" customWidth="1"/>
    <col min="5683" max="5683" width="5.5" style="525" customWidth="1"/>
    <col min="5684" max="5684" width="8" style="525" customWidth="1"/>
    <col min="5685" max="5685" width="7.33203125" style="525" customWidth="1"/>
    <col min="5686" max="5905" width="9" style="525"/>
    <col min="5906" max="5906" width="5.5" style="525" customWidth="1"/>
    <col min="5907" max="5907" width="7.58203125" style="525" customWidth="1"/>
    <col min="5908" max="5908" width="2.58203125" style="525" customWidth="1"/>
    <col min="5909" max="5909" width="5.58203125" style="525" customWidth="1"/>
    <col min="5910" max="5910" width="7.58203125" style="525" customWidth="1"/>
    <col min="5911" max="5938" width="2.58203125" style="525" customWidth="1"/>
    <col min="5939" max="5939" width="5.5" style="525" customWidth="1"/>
    <col min="5940" max="5940" width="8" style="525" customWidth="1"/>
    <col min="5941" max="5941" width="7.33203125" style="525" customWidth="1"/>
    <col min="5942" max="6161" width="9" style="525"/>
    <col min="6162" max="6162" width="5.5" style="525" customWidth="1"/>
    <col min="6163" max="6163" width="7.58203125" style="525" customWidth="1"/>
    <col min="6164" max="6164" width="2.58203125" style="525" customWidth="1"/>
    <col min="6165" max="6165" width="5.58203125" style="525" customWidth="1"/>
    <col min="6166" max="6166" width="7.58203125" style="525" customWidth="1"/>
    <col min="6167" max="6194" width="2.58203125" style="525" customWidth="1"/>
    <col min="6195" max="6195" width="5.5" style="525" customWidth="1"/>
    <col min="6196" max="6196" width="8" style="525" customWidth="1"/>
    <col min="6197" max="6197" width="7.33203125" style="525" customWidth="1"/>
    <col min="6198" max="6417" width="9" style="525"/>
    <col min="6418" max="6418" width="5.5" style="525" customWidth="1"/>
    <col min="6419" max="6419" width="7.58203125" style="525" customWidth="1"/>
    <col min="6420" max="6420" width="2.58203125" style="525" customWidth="1"/>
    <col min="6421" max="6421" width="5.58203125" style="525" customWidth="1"/>
    <col min="6422" max="6422" width="7.58203125" style="525" customWidth="1"/>
    <col min="6423" max="6450" width="2.58203125" style="525" customWidth="1"/>
    <col min="6451" max="6451" width="5.5" style="525" customWidth="1"/>
    <col min="6452" max="6452" width="8" style="525" customWidth="1"/>
    <col min="6453" max="6453" width="7.33203125" style="525" customWidth="1"/>
    <col min="6454" max="6673" width="9" style="525"/>
    <col min="6674" max="6674" width="5.5" style="525" customWidth="1"/>
    <col min="6675" max="6675" width="7.58203125" style="525" customWidth="1"/>
    <col min="6676" max="6676" width="2.58203125" style="525" customWidth="1"/>
    <col min="6677" max="6677" width="5.58203125" style="525" customWidth="1"/>
    <col min="6678" max="6678" width="7.58203125" style="525" customWidth="1"/>
    <col min="6679" max="6706" width="2.58203125" style="525" customWidth="1"/>
    <col min="6707" max="6707" width="5.5" style="525" customWidth="1"/>
    <col min="6708" max="6708" width="8" style="525" customWidth="1"/>
    <col min="6709" max="6709" width="7.33203125" style="525" customWidth="1"/>
    <col min="6710" max="6929" width="9" style="525"/>
    <col min="6930" max="6930" width="5.5" style="525" customWidth="1"/>
    <col min="6931" max="6931" width="7.58203125" style="525" customWidth="1"/>
    <col min="6932" max="6932" width="2.58203125" style="525" customWidth="1"/>
    <col min="6933" max="6933" width="5.58203125" style="525" customWidth="1"/>
    <col min="6934" max="6934" width="7.58203125" style="525" customWidth="1"/>
    <col min="6935" max="6962" width="2.58203125" style="525" customWidth="1"/>
    <col min="6963" max="6963" width="5.5" style="525" customWidth="1"/>
    <col min="6964" max="6964" width="8" style="525" customWidth="1"/>
    <col min="6965" max="6965" width="7.33203125" style="525" customWidth="1"/>
    <col min="6966" max="7185" width="9" style="525"/>
    <col min="7186" max="7186" width="5.5" style="525" customWidth="1"/>
    <col min="7187" max="7187" width="7.58203125" style="525" customWidth="1"/>
    <col min="7188" max="7188" width="2.58203125" style="525" customWidth="1"/>
    <col min="7189" max="7189" width="5.58203125" style="525" customWidth="1"/>
    <col min="7190" max="7190" width="7.58203125" style="525" customWidth="1"/>
    <col min="7191" max="7218" width="2.58203125" style="525" customWidth="1"/>
    <col min="7219" max="7219" width="5.5" style="525" customWidth="1"/>
    <col min="7220" max="7220" width="8" style="525" customWidth="1"/>
    <col min="7221" max="7221" width="7.33203125" style="525" customWidth="1"/>
    <col min="7222" max="7441" width="9" style="525"/>
    <col min="7442" max="7442" width="5.5" style="525" customWidth="1"/>
    <col min="7443" max="7443" width="7.58203125" style="525" customWidth="1"/>
    <col min="7444" max="7444" width="2.58203125" style="525" customWidth="1"/>
    <col min="7445" max="7445" width="5.58203125" style="525" customWidth="1"/>
    <col min="7446" max="7446" width="7.58203125" style="525" customWidth="1"/>
    <col min="7447" max="7474" width="2.58203125" style="525" customWidth="1"/>
    <col min="7475" max="7475" width="5.5" style="525" customWidth="1"/>
    <col min="7476" max="7476" width="8" style="525" customWidth="1"/>
    <col min="7477" max="7477" width="7.33203125" style="525" customWidth="1"/>
    <col min="7478" max="7697" width="9" style="525"/>
    <col min="7698" max="7698" width="5.5" style="525" customWidth="1"/>
    <col min="7699" max="7699" width="7.58203125" style="525" customWidth="1"/>
    <col min="7700" max="7700" width="2.58203125" style="525" customWidth="1"/>
    <col min="7701" max="7701" width="5.58203125" style="525" customWidth="1"/>
    <col min="7702" max="7702" width="7.58203125" style="525" customWidth="1"/>
    <col min="7703" max="7730" width="2.58203125" style="525" customWidth="1"/>
    <col min="7731" max="7731" width="5.5" style="525" customWidth="1"/>
    <col min="7732" max="7732" width="8" style="525" customWidth="1"/>
    <col min="7733" max="7733" width="7.33203125" style="525" customWidth="1"/>
    <col min="7734" max="7953" width="9" style="525"/>
    <col min="7954" max="7954" width="5.5" style="525" customWidth="1"/>
    <col min="7955" max="7955" width="7.58203125" style="525" customWidth="1"/>
    <col min="7956" max="7956" width="2.58203125" style="525" customWidth="1"/>
    <col min="7957" max="7957" width="5.58203125" style="525" customWidth="1"/>
    <col min="7958" max="7958" width="7.58203125" style="525" customWidth="1"/>
    <col min="7959" max="7986" width="2.58203125" style="525" customWidth="1"/>
    <col min="7987" max="7987" width="5.5" style="525" customWidth="1"/>
    <col min="7988" max="7988" width="8" style="525" customWidth="1"/>
    <col min="7989" max="7989" width="7.33203125" style="525" customWidth="1"/>
    <col min="7990" max="8209" width="9" style="525"/>
    <col min="8210" max="8210" width="5.5" style="525" customWidth="1"/>
    <col min="8211" max="8211" width="7.58203125" style="525" customWidth="1"/>
    <col min="8212" max="8212" width="2.58203125" style="525" customWidth="1"/>
    <col min="8213" max="8213" width="5.58203125" style="525" customWidth="1"/>
    <col min="8214" max="8214" width="7.58203125" style="525" customWidth="1"/>
    <col min="8215" max="8242" width="2.58203125" style="525" customWidth="1"/>
    <col min="8243" max="8243" width="5.5" style="525" customWidth="1"/>
    <col min="8244" max="8244" width="8" style="525" customWidth="1"/>
    <col min="8245" max="8245" width="7.33203125" style="525" customWidth="1"/>
    <col min="8246" max="8465" width="9" style="525"/>
    <col min="8466" max="8466" width="5.5" style="525" customWidth="1"/>
    <col min="8467" max="8467" width="7.58203125" style="525" customWidth="1"/>
    <col min="8468" max="8468" width="2.58203125" style="525" customWidth="1"/>
    <col min="8469" max="8469" width="5.58203125" style="525" customWidth="1"/>
    <col min="8470" max="8470" width="7.58203125" style="525" customWidth="1"/>
    <col min="8471" max="8498" width="2.58203125" style="525" customWidth="1"/>
    <col min="8499" max="8499" width="5.5" style="525" customWidth="1"/>
    <col min="8500" max="8500" width="8" style="525" customWidth="1"/>
    <col min="8501" max="8501" width="7.33203125" style="525" customWidth="1"/>
    <col min="8502" max="8721" width="9" style="525"/>
    <col min="8722" max="8722" width="5.5" style="525" customWidth="1"/>
    <col min="8723" max="8723" width="7.58203125" style="525" customWidth="1"/>
    <col min="8724" max="8724" width="2.58203125" style="525" customWidth="1"/>
    <col min="8725" max="8725" width="5.58203125" style="525" customWidth="1"/>
    <col min="8726" max="8726" width="7.58203125" style="525" customWidth="1"/>
    <col min="8727" max="8754" width="2.58203125" style="525" customWidth="1"/>
    <col min="8755" max="8755" width="5.5" style="525" customWidth="1"/>
    <col min="8756" max="8756" width="8" style="525" customWidth="1"/>
    <col min="8757" max="8757" width="7.33203125" style="525" customWidth="1"/>
    <col min="8758" max="8977" width="9" style="525"/>
    <col min="8978" max="8978" width="5.5" style="525" customWidth="1"/>
    <col min="8979" max="8979" width="7.58203125" style="525" customWidth="1"/>
    <col min="8980" max="8980" width="2.58203125" style="525" customWidth="1"/>
    <col min="8981" max="8981" width="5.58203125" style="525" customWidth="1"/>
    <col min="8982" max="8982" width="7.58203125" style="525" customWidth="1"/>
    <col min="8983" max="9010" width="2.58203125" style="525" customWidth="1"/>
    <col min="9011" max="9011" width="5.5" style="525" customWidth="1"/>
    <col min="9012" max="9012" width="8" style="525" customWidth="1"/>
    <col min="9013" max="9013" width="7.33203125" style="525" customWidth="1"/>
    <col min="9014" max="9233" width="9" style="525"/>
    <col min="9234" max="9234" width="5.5" style="525" customWidth="1"/>
    <col min="9235" max="9235" width="7.58203125" style="525" customWidth="1"/>
    <col min="9236" max="9236" width="2.58203125" style="525" customWidth="1"/>
    <col min="9237" max="9237" width="5.58203125" style="525" customWidth="1"/>
    <col min="9238" max="9238" width="7.58203125" style="525" customWidth="1"/>
    <col min="9239" max="9266" width="2.58203125" style="525" customWidth="1"/>
    <col min="9267" max="9267" width="5.5" style="525" customWidth="1"/>
    <col min="9268" max="9268" width="8" style="525" customWidth="1"/>
    <col min="9269" max="9269" width="7.33203125" style="525" customWidth="1"/>
    <col min="9270" max="9489" width="9" style="525"/>
    <col min="9490" max="9490" width="5.5" style="525" customWidth="1"/>
    <col min="9491" max="9491" width="7.58203125" style="525" customWidth="1"/>
    <col min="9492" max="9492" width="2.58203125" style="525" customWidth="1"/>
    <col min="9493" max="9493" width="5.58203125" style="525" customWidth="1"/>
    <col min="9494" max="9494" width="7.58203125" style="525" customWidth="1"/>
    <col min="9495" max="9522" width="2.58203125" style="525" customWidth="1"/>
    <col min="9523" max="9523" width="5.5" style="525" customWidth="1"/>
    <col min="9524" max="9524" width="8" style="525" customWidth="1"/>
    <col min="9525" max="9525" width="7.33203125" style="525" customWidth="1"/>
    <col min="9526" max="9745" width="9" style="525"/>
    <col min="9746" max="9746" width="5.5" style="525" customWidth="1"/>
    <col min="9747" max="9747" width="7.58203125" style="525" customWidth="1"/>
    <col min="9748" max="9748" width="2.58203125" style="525" customWidth="1"/>
    <col min="9749" max="9749" width="5.58203125" style="525" customWidth="1"/>
    <col min="9750" max="9750" width="7.58203125" style="525" customWidth="1"/>
    <col min="9751" max="9778" width="2.58203125" style="525" customWidth="1"/>
    <col min="9779" max="9779" width="5.5" style="525" customWidth="1"/>
    <col min="9780" max="9780" width="8" style="525" customWidth="1"/>
    <col min="9781" max="9781" width="7.33203125" style="525" customWidth="1"/>
    <col min="9782" max="10001" width="9" style="525"/>
    <col min="10002" max="10002" width="5.5" style="525" customWidth="1"/>
    <col min="10003" max="10003" width="7.58203125" style="525" customWidth="1"/>
    <col min="10004" max="10004" width="2.58203125" style="525" customWidth="1"/>
    <col min="10005" max="10005" width="5.58203125" style="525" customWidth="1"/>
    <col min="10006" max="10006" width="7.58203125" style="525" customWidth="1"/>
    <col min="10007" max="10034" width="2.58203125" style="525" customWidth="1"/>
    <col min="10035" max="10035" width="5.5" style="525" customWidth="1"/>
    <col min="10036" max="10036" width="8" style="525" customWidth="1"/>
    <col min="10037" max="10037" width="7.33203125" style="525" customWidth="1"/>
    <col min="10038" max="10257" width="9" style="525"/>
    <col min="10258" max="10258" width="5.5" style="525" customWidth="1"/>
    <col min="10259" max="10259" width="7.58203125" style="525" customWidth="1"/>
    <col min="10260" max="10260" width="2.58203125" style="525" customWidth="1"/>
    <col min="10261" max="10261" width="5.58203125" style="525" customWidth="1"/>
    <col min="10262" max="10262" width="7.58203125" style="525" customWidth="1"/>
    <col min="10263" max="10290" width="2.58203125" style="525" customWidth="1"/>
    <col min="10291" max="10291" width="5.5" style="525" customWidth="1"/>
    <col min="10292" max="10292" width="8" style="525" customWidth="1"/>
    <col min="10293" max="10293" width="7.33203125" style="525" customWidth="1"/>
    <col min="10294" max="10513" width="9" style="525"/>
    <col min="10514" max="10514" width="5.5" style="525" customWidth="1"/>
    <col min="10515" max="10515" width="7.58203125" style="525" customWidth="1"/>
    <col min="10516" max="10516" width="2.58203125" style="525" customWidth="1"/>
    <col min="10517" max="10517" width="5.58203125" style="525" customWidth="1"/>
    <col min="10518" max="10518" width="7.58203125" style="525" customWidth="1"/>
    <col min="10519" max="10546" width="2.58203125" style="525" customWidth="1"/>
    <col min="10547" max="10547" width="5.5" style="525" customWidth="1"/>
    <col min="10548" max="10548" width="8" style="525" customWidth="1"/>
    <col min="10549" max="10549" width="7.33203125" style="525" customWidth="1"/>
    <col min="10550" max="10769" width="9" style="525"/>
    <col min="10770" max="10770" width="5.5" style="525" customWidth="1"/>
    <col min="10771" max="10771" width="7.58203125" style="525" customWidth="1"/>
    <col min="10772" max="10772" width="2.58203125" style="525" customWidth="1"/>
    <col min="10773" max="10773" width="5.58203125" style="525" customWidth="1"/>
    <col min="10774" max="10774" width="7.58203125" style="525" customWidth="1"/>
    <col min="10775" max="10802" width="2.58203125" style="525" customWidth="1"/>
    <col min="10803" max="10803" width="5.5" style="525" customWidth="1"/>
    <col min="10804" max="10804" width="8" style="525" customWidth="1"/>
    <col min="10805" max="10805" width="7.33203125" style="525" customWidth="1"/>
    <col min="10806" max="11025" width="9" style="525"/>
    <col min="11026" max="11026" width="5.5" style="525" customWidth="1"/>
    <col min="11027" max="11027" width="7.58203125" style="525" customWidth="1"/>
    <col min="11028" max="11028" width="2.58203125" style="525" customWidth="1"/>
    <col min="11029" max="11029" width="5.58203125" style="525" customWidth="1"/>
    <col min="11030" max="11030" width="7.58203125" style="525" customWidth="1"/>
    <col min="11031" max="11058" width="2.58203125" style="525" customWidth="1"/>
    <col min="11059" max="11059" width="5.5" style="525" customWidth="1"/>
    <col min="11060" max="11060" width="8" style="525" customWidth="1"/>
    <col min="11061" max="11061" width="7.33203125" style="525" customWidth="1"/>
    <col min="11062" max="11281" width="9" style="525"/>
    <col min="11282" max="11282" width="5.5" style="525" customWidth="1"/>
    <col min="11283" max="11283" width="7.58203125" style="525" customWidth="1"/>
    <col min="11284" max="11284" width="2.58203125" style="525" customWidth="1"/>
    <col min="11285" max="11285" width="5.58203125" style="525" customWidth="1"/>
    <col min="11286" max="11286" width="7.58203125" style="525" customWidth="1"/>
    <col min="11287" max="11314" width="2.58203125" style="525" customWidth="1"/>
    <col min="11315" max="11315" width="5.5" style="525" customWidth="1"/>
    <col min="11316" max="11316" width="8" style="525" customWidth="1"/>
    <col min="11317" max="11317" width="7.33203125" style="525" customWidth="1"/>
    <col min="11318" max="11537" width="9" style="525"/>
    <col min="11538" max="11538" width="5.5" style="525" customWidth="1"/>
    <col min="11539" max="11539" width="7.58203125" style="525" customWidth="1"/>
    <col min="11540" max="11540" width="2.58203125" style="525" customWidth="1"/>
    <col min="11541" max="11541" width="5.58203125" style="525" customWidth="1"/>
    <col min="11542" max="11542" width="7.58203125" style="525" customWidth="1"/>
    <col min="11543" max="11570" width="2.58203125" style="525" customWidth="1"/>
    <col min="11571" max="11571" width="5.5" style="525" customWidth="1"/>
    <col min="11572" max="11572" width="8" style="525" customWidth="1"/>
    <col min="11573" max="11573" width="7.33203125" style="525" customWidth="1"/>
    <col min="11574" max="11793" width="9" style="525"/>
    <col min="11794" max="11794" width="5.5" style="525" customWidth="1"/>
    <col min="11795" max="11795" width="7.58203125" style="525" customWidth="1"/>
    <col min="11796" max="11796" width="2.58203125" style="525" customWidth="1"/>
    <col min="11797" max="11797" width="5.58203125" style="525" customWidth="1"/>
    <col min="11798" max="11798" width="7.58203125" style="525" customWidth="1"/>
    <col min="11799" max="11826" width="2.58203125" style="525" customWidth="1"/>
    <col min="11827" max="11827" width="5.5" style="525" customWidth="1"/>
    <col min="11828" max="11828" width="8" style="525" customWidth="1"/>
    <col min="11829" max="11829" width="7.33203125" style="525" customWidth="1"/>
    <col min="11830" max="12049" width="9" style="525"/>
    <col min="12050" max="12050" width="5.5" style="525" customWidth="1"/>
    <col min="12051" max="12051" width="7.58203125" style="525" customWidth="1"/>
    <col min="12052" max="12052" width="2.58203125" style="525" customWidth="1"/>
    <col min="12053" max="12053" width="5.58203125" style="525" customWidth="1"/>
    <col min="12054" max="12054" width="7.58203125" style="525" customWidth="1"/>
    <col min="12055" max="12082" width="2.58203125" style="525" customWidth="1"/>
    <col min="12083" max="12083" width="5.5" style="525" customWidth="1"/>
    <col min="12084" max="12084" width="8" style="525" customWidth="1"/>
    <col min="12085" max="12085" width="7.33203125" style="525" customWidth="1"/>
    <col min="12086" max="12305" width="9" style="525"/>
    <col min="12306" max="12306" width="5.5" style="525" customWidth="1"/>
    <col min="12307" max="12307" width="7.58203125" style="525" customWidth="1"/>
    <col min="12308" max="12308" width="2.58203125" style="525" customWidth="1"/>
    <col min="12309" max="12309" width="5.58203125" style="525" customWidth="1"/>
    <col min="12310" max="12310" width="7.58203125" style="525" customWidth="1"/>
    <col min="12311" max="12338" width="2.58203125" style="525" customWidth="1"/>
    <col min="12339" max="12339" width="5.5" style="525" customWidth="1"/>
    <col min="12340" max="12340" width="8" style="525" customWidth="1"/>
    <col min="12341" max="12341" width="7.33203125" style="525" customWidth="1"/>
    <col min="12342" max="12561" width="9" style="525"/>
    <col min="12562" max="12562" width="5.5" style="525" customWidth="1"/>
    <col min="12563" max="12563" width="7.58203125" style="525" customWidth="1"/>
    <col min="12564" max="12564" width="2.58203125" style="525" customWidth="1"/>
    <col min="12565" max="12565" width="5.58203125" style="525" customWidth="1"/>
    <col min="12566" max="12566" width="7.58203125" style="525" customWidth="1"/>
    <col min="12567" max="12594" width="2.58203125" style="525" customWidth="1"/>
    <col min="12595" max="12595" width="5.5" style="525" customWidth="1"/>
    <col min="12596" max="12596" width="8" style="525" customWidth="1"/>
    <col min="12597" max="12597" width="7.33203125" style="525" customWidth="1"/>
    <col min="12598" max="12817" width="9" style="525"/>
    <col min="12818" max="12818" width="5.5" style="525" customWidth="1"/>
    <col min="12819" max="12819" width="7.58203125" style="525" customWidth="1"/>
    <col min="12820" max="12820" width="2.58203125" style="525" customWidth="1"/>
    <col min="12821" max="12821" width="5.58203125" style="525" customWidth="1"/>
    <col min="12822" max="12822" width="7.58203125" style="525" customWidth="1"/>
    <col min="12823" max="12850" width="2.58203125" style="525" customWidth="1"/>
    <col min="12851" max="12851" width="5.5" style="525" customWidth="1"/>
    <col min="12852" max="12852" width="8" style="525" customWidth="1"/>
    <col min="12853" max="12853" width="7.33203125" style="525" customWidth="1"/>
    <col min="12854" max="13073" width="9" style="525"/>
    <col min="13074" max="13074" width="5.5" style="525" customWidth="1"/>
    <col min="13075" max="13075" width="7.58203125" style="525" customWidth="1"/>
    <col min="13076" max="13076" width="2.58203125" style="525" customWidth="1"/>
    <col min="13077" max="13077" width="5.58203125" style="525" customWidth="1"/>
    <col min="13078" max="13078" width="7.58203125" style="525" customWidth="1"/>
    <col min="13079" max="13106" width="2.58203125" style="525" customWidth="1"/>
    <col min="13107" max="13107" width="5.5" style="525" customWidth="1"/>
    <col min="13108" max="13108" width="8" style="525" customWidth="1"/>
    <col min="13109" max="13109" width="7.33203125" style="525" customWidth="1"/>
    <col min="13110" max="13329" width="9" style="525"/>
    <col min="13330" max="13330" width="5.5" style="525" customWidth="1"/>
    <col min="13331" max="13331" width="7.58203125" style="525" customWidth="1"/>
    <col min="13332" max="13332" width="2.58203125" style="525" customWidth="1"/>
    <col min="13333" max="13333" width="5.58203125" style="525" customWidth="1"/>
    <col min="13334" max="13334" width="7.58203125" style="525" customWidth="1"/>
    <col min="13335" max="13362" width="2.58203125" style="525" customWidth="1"/>
    <col min="13363" max="13363" width="5.5" style="525" customWidth="1"/>
    <col min="13364" max="13364" width="8" style="525" customWidth="1"/>
    <col min="13365" max="13365" width="7.33203125" style="525" customWidth="1"/>
    <col min="13366" max="13585" width="9" style="525"/>
    <col min="13586" max="13586" width="5.5" style="525" customWidth="1"/>
    <col min="13587" max="13587" width="7.58203125" style="525" customWidth="1"/>
    <col min="13588" max="13588" width="2.58203125" style="525" customWidth="1"/>
    <col min="13589" max="13589" width="5.58203125" style="525" customWidth="1"/>
    <col min="13590" max="13590" width="7.58203125" style="525" customWidth="1"/>
    <col min="13591" max="13618" width="2.58203125" style="525" customWidth="1"/>
    <col min="13619" max="13619" width="5.5" style="525" customWidth="1"/>
    <col min="13620" max="13620" width="8" style="525" customWidth="1"/>
    <col min="13621" max="13621" width="7.33203125" style="525" customWidth="1"/>
    <col min="13622" max="13841" width="9" style="525"/>
    <col min="13842" max="13842" width="5.5" style="525" customWidth="1"/>
    <col min="13843" max="13843" width="7.58203125" style="525" customWidth="1"/>
    <col min="13844" max="13844" width="2.58203125" style="525" customWidth="1"/>
    <col min="13845" max="13845" width="5.58203125" style="525" customWidth="1"/>
    <col min="13846" max="13846" width="7.58203125" style="525" customWidth="1"/>
    <col min="13847" max="13874" width="2.58203125" style="525" customWidth="1"/>
    <col min="13875" max="13875" width="5.5" style="525" customWidth="1"/>
    <col min="13876" max="13876" width="8" style="525" customWidth="1"/>
    <col min="13877" max="13877" width="7.33203125" style="525" customWidth="1"/>
    <col min="13878" max="14097" width="9" style="525"/>
    <col min="14098" max="14098" width="5.5" style="525" customWidth="1"/>
    <col min="14099" max="14099" width="7.58203125" style="525" customWidth="1"/>
    <col min="14100" max="14100" width="2.58203125" style="525" customWidth="1"/>
    <col min="14101" max="14101" width="5.58203125" style="525" customWidth="1"/>
    <col min="14102" max="14102" width="7.58203125" style="525" customWidth="1"/>
    <col min="14103" max="14130" width="2.58203125" style="525" customWidth="1"/>
    <col min="14131" max="14131" width="5.5" style="525" customWidth="1"/>
    <col min="14132" max="14132" width="8" style="525" customWidth="1"/>
    <col min="14133" max="14133" width="7.33203125" style="525" customWidth="1"/>
    <col min="14134" max="14353" width="9" style="525"/>
    <col min="14354" max="14354" width="5.5" style="525" customWidth="1"/>
    <col min="14355" max="14355" width="7.58203125" style="525" customWidth="1"/>
    <col min="14356" max="14356" width="2.58203125" style="525" customWidth="1"/>
    <col min="14357" max="14357" width="5.58203125" style="525" customWidth="1"/>
    <col min="14358" max="14358" width="7.58203125" style="525" customWidth="1"/>
    <col min="14359" max="14386" width="2.58203125" style="525" customWidth="1"/>
    <col min="14387" max="14387" width="5.5" style="525" customWidth="1"/>
    <col min="14388" max="14388" width="8" style="525" customWidth="1"/>
    <col min="14389" max="14389" width="7.33203125" style="525" customWidth="1"/>
    <col min="14390" max="14609" width="9" style="525"/>
    <col min="14610" max="14610" width="5.5" style="525" customWidth="1"/>
    <col min="14611" max="14611" width="7.58203125" style="525" customWidth="1"/>
    <col min="14612" max="14612" width="2.58203125" style="525" customWidth="1"/>
    <col min="14613" max="14613" width="5.58203125" style="525" customWidth="1"/>
    <col min="14614" max="14614" width="7.58203125" style="525" customWidth="1"/>
    <col min="14615" max="14642" width="2.58203125" style="525" customWidth="1"/>
    <col min="14643" max="14643" width="5.5" style="525" customWidth="1"/>
    <col min="14644" max="14644" width="8" style="525" customWidth="1"/>
    <col min="14645" max="14645" width="7.33203125" style="525" customWidth="1"/>
    <col min="14646" max="14865" width="9" style="525"/>
    <col min="14866" max="14866" width="5.5" style="525" customWidth="1"/>
    <col min="14867" max="14867" width="7.58203125" style="525" customWidth="1"/>
    <col min="14868" max="14868" width="2.58203125" style="525" customWidth="1"/>
    <col min="14869" max="14869" width="5.58203125" style="525" customWidth="1"/>
    <col min="14870" max="14870" width="7.58203125" style="525" customWidth="1"/>
    <col min="14871" max="14898" width="2.58203125" style="525" customWidth="1"/>
    <col min="14899" max="14899" width="5.5" style="525" customWidth="1"/>
    <col min="14900" max="14900" width="8" style="525" customWidth="1"/>
    <col min="14901" max="14901" width="7.33203125" style="525" customWidth="1"/>
    <col min="14902" max="15121" width="9" style="525"/>
    <col min="15122" max="15122" width="5.5" style="525" customWidth="1"/>
    <col min="15123" max="15123" width="7.58203125" style="525" customWidth="1"/>
    <col min="15124" max="15124" width="2.58203125" style="525" customWidth="1"/>
    <col min="15125" max="15125" width="5.58203125" style="525" customWidth="1"/>
    <col min="15126" max="15126" width="7.58203125" style="525" customWidth="1"/>
    <col min="15127" max="15154" width="2.58203125" style="525" customWidth="1"/>
    <col min="15155" max="15155" width="5.5" style="525" customWidth="1"/>
    <col min="15156" max="15156" width="8" style="525" customWidth="1"/>
    <col min="15157" max="15157" width="7.33203125" style="525" customWidth="1"/>
    <col min="15158" max="15377" width="9" style="525"/>
    <col min="15378" max="15378" width="5.5" style="525" customWidth="1"/>
    <col min="15379" max="15379" width="7.58203125" style="525" customWidth="1"/>
    <col min="15380" max="15380" width="2.58203125" style="525" customWidth="1"/>
    <col min="15381" max="15381" width="5.58203125" style="525" customWidth="1"/>
    <col min="15382" max="15382" width="7.58203125" style="525" customWidth="1"/>
    <col min="15383" max="15410" width="2.58203125" style="525" customWidth="1"/>
    <col min="15411" max="15411" width="5.5" style="525" customWidth="1"/>
    <col min="15412" max="15412" width="8" style="525" customWidth="1"/>
    <col min="15413" max="15413" width="7.33203125" style="525" customWidth="1"/>
    <col min="15414" max="15633" width="9" style="525"/>
    <col min="15634" max="15634" width="5.5" style="525" customWidth="1"/>
    <col min="15635" max="15635" width="7.58203125" style="525" customWidth="1"/>
    <col min="15636" max="15636" width="2.58203125" style="525" customWidth="1"/>
    <col min="15637" max="15637" width="5.58203125" style="525" customWidth="1"/>
    <col min="15638" max="15638" width="7.58203125" style="525" customWidth="1"/>
    <col min="15639" max="15666" width="2.58203125" style="525" customWidth="1"/>
    <col min="15667" max="15667" width="5.5" style="525" customWidth="1"/>
    <col min="15668" max="15668" width="8" style="525" customWidth="1"/>
    <col min="15669" max="15669" width="7.33203125" style="525" customWidth="1"/>
    <col min="15670" max="15889" width="9" style="525"/>
    <col min="15890" max="15890" width="5.5" style="525" customWidth="1"/>
    <col min="15891" max="15891" width="7.58203125" style="525" customWidth="1"/>
    <col min="15892" max="15892" width="2.58203125" style="525" customWidth="1"/>
    <col min="15893" max="15893" width="5.58203125" style="525" customWidth="1"/>
    <col min="15894" max="15894" width="7.58203125" style="525" customWidth="1"/>
    <col min="15895" max="15922" width="2.58203125" style="525" customWidth="1"/>
    <col min="15923" max="15923" width="5.5" style="525" customWidth="1"/>
    <col min="15924" max="15924" width="8" style="525" customWidth="1"/>
    <col min="15925" max="15925" width="7.33203125" style="525" customWidth="1"/>
    <col min="15926" max="16145" width="9" style="525"/>
    <col min="16146" max="16146" width="5.5" style="525" customWidth="1"/>
    <col min="16147" max="16147" width="7.58203125" style="525" customWidth="1"/>
    <col min="16148" max="16148" width="2.58203125" style="525" customWidth="1"/>
    <col min="16149" max="16149" width="5.58203125" style="525" customWidth="1"/>
    <col min="16150" max="16150" width="7.58203125" style="525" customWidth="1"/>
    <col min="16151" max="16178" width="2.58203125" style="525" customWidth="1"/>
    <col min="16179" max="16179" width="5.5" style="525" customWidth="1"/>
    <col min="16180" max="16180" width="8" style="525" customWidth="1"/>
    <col min="16181" max="16181" width="7.33203125" style="525" customWidth="1"/>
    <col min="16182" max="16384" width="9" style="525"/>
  </cols>
  <sheetData>
    <row r="1" spans="1:59" s="435" customFormat="1" ht="20.25" customHeight="1" thickBot="1" x14ac:dyDescent="0.45">
      <c r="A1" s="433"/>
      <c r="B1" s="434" t="s">
        <v>559</v>
      </c>
      <c r="F1" s="436"/>
      <c r="G1" s="436"/>
      <c r="H1" s="436"/>
      <c r="I1" s="436"/>
      <c r="U1" s="1176" t="s">
        <v>560</v>
      </c>
      <c r="V1" s="1176"/>
      <c r="W1" s="1163">
        <v>3</v>
      </c>
      <c r="X1" s="1163"/>
      <c r="Y1" s="1163"/>
      <c r="Z1" s="1176" t="s">
        <v>25</v>
      </c>
      <c r="AA1" s="1176"/>
      <c r="AB1" s="1176" t="s">
        <v>561</v>
      </c>
      <c r="AC1" s="1163">
        <f>IF(W1=0,"",YEAR(DATE(2018+W1,1,1)))</f>
        <v>2021</v>
      </c>
      <c r="AD1" s="1163"/>
      <c r="AE1" s="1163"/>
      <c r="AF1" s="1163"/>
      <c r="AG1" s="1176" t="s">
        <v>562</v>
      </c>
      <c r="AH1" s="1163">
        <v>6</v>
      </c>
      <c r="AI1" s="1163"/>
      <c r="AJ1" s="1163"/>
      <c r="AK1" s="1164" t="s">
        <v>563</v>
      </c>
      <c r="AL1" s="1164"/>
      <c r="AM1" s="437"/>
      <c r="AN1" s="1165" t="s">
        <v>564</v>
      </c>
      <c r="AO1" s="1165"/>
      <c r="AP1" s="1165"/>
      <c r="AQ1" s="1165"/>
      <c r="AR1" s="1166"/>
      <c r="AS1" s="1167" t="s">
        <v>312</v>
      </c>
      <c r="AT1" s="1168"/>
      <c r="AU1" s="1168"/>
      <c r="AV1" s="1168"/>
      <c r="AW1" s="1168"/>
      <c r="AX1" s="1168"/>
      <c r="AY1" s="1168"/>
      <c r="AZ1" s="1168"/>
      <c r="BA1" s="1168"/>
      <c r="BB1" s="1168"/>
      <c r="BC1" s="1168"/>
      <c r="BD1" s="1168"/>
      <c r="BE1" s="1168"/>
      <c r="BF1" s="1169"/>
    </row>
    <row r="2" spans="1:59" s="435" customFormat="1" ht="20.25" customHeight="1" thickBot="1" x14ac:dyDescent="0.45">
      <c r="A2" s="433"/>
      <c r="B2" s="1170" t="s">
        <v>565</v>
      </c>
      <c r="C2" s="1170"/>
      <c r="D2" s="1170"/>
      <c r="E2" s="1170"/>
      <c r="F2" s="1170"/>
      <c r="G2" s="1170"/>
      <c r="H2" s="1170"/>
      <c r="I2" s="1170"/>
      <c r="J2" s="1170"/>
      <c r="K2" s="1170"/>
      <c r="L2" s="1170"/>
      <c r="M2" s="1170"/>
      <c r="N2" s="1170"/>
      <c r="O2" s="1170"/>
      <c r="P2" s="1170"/>
      <c r="Q2" s="1170"/>
      <c r="R2" s="1170"/>
      <c r="S2" s="1170"/>
      <c r="T2" s="438"/>
      <c r="U2" s="1176"/>
      <c r="V2" s="1176"/>
      <c r="W2" s="1163"/>
      <c r="X2" s="1163"/>
      <c r="Y2" s="1163"/>
      <c r="Z2" s="1176"/>
      <c r="AA2" s="1176"/>
      <c r="AB2" s="1176"/>
      <c r="AC2" s="1163"/>
      <c r="AD2" s="1163"/>
      <c r="AE2" s="1163"/>
      <c r="AF2" s="1163"/>
      <c r="AG2" s="1176"/>
      <c r="AH2" s="1163"/>
      <c r="AI2" s="1163"/>
      <c r="AJ2" s="1163"/>
      <c r="AK2" s="1164"/>
      <c r="AL2" s="1164"/>
      <c r="AM2" s="439"/>
      <c r="AN2" s="1171" t="s">
        <v>130</v>
      </c>
      <c r="AO2" s="1171"/>
      <c r="AP2" s="1171"/>
      <c r="AQ2" s="1171"/>
      <c r="AR2" s="1172"/>
      <c r="AS2" s="1173"/>
      <c r="AT2" s="1051"/>
      <c r="AU2" s="1051"/>
      <c r="AV2" s="1051"/>
      <c r="AW2" s="1051"/>
      <c r="AX2" s="1051"/>
      <c r="AY2" s="1051"/>
      <c r="AZ2" s="1051"/>
      <c r="BA2" s="1051"/>
      <c r="BB2" s="1051"/>
      <c r="BC2" s="1051"/>
      <c r="BD2" s="1051"/>
      <c r="BE2" s="1051"/>
      <c r="BF2" s="1174"/>
    </row>
    <row r="3" spans="1:59" s="435" customFormat="1" ht="20.25" customHeight="1" x14ac:dyDescent="0.4">
      <c r="A3" s="433"/>
      <c r="B3" s="1170"/>
      <c r="C3" s="1170"/>
      <c r="D3" s="1170"/>
      <c r="E3" s="1170"/>
      <c r="F3" s="1170"/>
      <c r="G3" s="1170"/>
      <c r="H3" s="1170"/>
      <c r="I3" s="1170"/>
      <c r="J3" s="1170"/>
      <c r="K3" s="1170"/>
      <c r="L3" s="1170"/>
      <c r="M3" s="1170"/>
      <c r="N3" s="1170"/>
      <c r="O3" s="1170"/>
      <c r="P3" s="1170"/>
      <c r="Q3" s="1170"/>
      <c r="R3" s="1170"/>
      <c r="S3" s="1170"/>
      <c r="T3" s="438"/>
      <c r="U3" s="438"/>
      <c r="V3" s="438"/>
      <c r="W3" s="438"/>
      <c r="Y3" s="440"/>
      <c r="Z3" s="440"/>
      <c r="AB3" s="440"/>
      <c r="AC3" s="440"/>
      <c r="AD3" s="439"/>
      <c r="AE3" s="439"/>
      <c r="AF3" s="439"/>
      <c r="AG3" s="439"/>
      <c r="AH3" s="439"/>
      <c r="AI3" s="439"/>
      <c r="AJ3" s="439"/>
      <c r="AK3" s="439"/>
      <c r="AL3" s="439"/>
      <c r="AM3" s="439"/>
      <c r="AN3" s="441"/>
      <c r="AO3" s="441"/>
      <c r="AP3" s="441"/>
      <c r="AQ3" s="441"/>
      <c r="AR3" s="441"/>
      <c r="AS3" s="442"/>
      <c r="AT3" s="442"/>
      <c r="AU3" s="442"/>
      <c r="AV3" s="442"/>
      <c r="AW3" s="442"/>
      <c r="AX3" s="442"/>
      <c r="AY3" s="442"/>
      <c r="AZ3" s="442"/>
      <c r="BA3" s="442"/>
      <c r="BB3" s="442"/>
      <c r="BC3" s="442"/>
      <c r="BD3" s="442"/>
      <c r="BE3" s="442"/>
      <c r="BF3" s="442"/>
    </row>
    <row r="4" spans="1:59" s="435" customFormat="1" ht="20.25" customHeight="1" x14ac:dyDescent="0.4">
      <c r="A4" s="433"/>
      <c r="B4" s="1170"/>
      <c r="C4" s="1170"/>
      <c r="D4" s="1170"/>
      <c r="E4" s="1170"/>
      <c r="F4" s="1170"/>
      <c r="G4" s="1170"/>
      <c r="H4" s="1170"/>
      <c r="I4" s="1170"/>
      <c r="J4" s="1170"/>
      <c r="K4" s="1170"/>
      <c r="L4" s="1170"/>
      <c r="M4" s="1170"/>
      <c r="N4" s="1170"/>
      <c r="O4" s="1170"/>
      <c r="P4" s="1170"/>
      <c r="Q4" s="1170"/>
      <c r="R4" s="1170"/>
      <c r="S4" s="1170"/>
      <c r="AD4" s="443"/>
      <c r="AE4" s="443"/>
      <c r="AF4" s="444"/>
      <c r="AG4" s="444"/>
      <c r="AH4" s="444"/>
      <c r="AI4" s="444"/>
      <c r="AJ4" s="444"/>
      <c r="AK4" s="444"/>
      <c r="AL4" s="444"/>
      <c r="AM4" s="445"/>
      <c r="AN4" s="445"/>
      <c r="AO4" s="445"/>
      <c r="AP4" s="445"/>
      <c r="AQ4" s="445"/>
      <c r="AR4" s="445"/>
      <c r="AS4" s="445"/>
      <c r="AT4" s="445"/>
      <c r="AU4" s="445"/>
      <c r="AV4" s="445"/>
      <c r="AW4" s="445"/>
      <c r="AX4" s="445"/>
      <c r="AY4" s="445"/>
      <c r="AZ4" s="445"/>
      <c r="BA4" s="446"/>
      <c r="BB4" s="1175" t="s">
        <v>566</v>
      </c>
      <c r="BC4" s="1175"/>
      <c r="BD4" s="1175"/>
      <c r="BE4" s="445"/>
      <c r="BF4" s="445"/>
      <c r="BG4" s="446"/>
    </row>
    <row r="5" spans="1:59" s="435" customFormat="1" ht="20.25" customHeight="1" x14ac:dyDescent="0.4">
      <c r="A5" s="433"/>
      <c r="Z5" s="446"/>
      <c r="AA5" s="446"/>
      <c r="AB5" s="446"/>
      <c r="AD5" s="443"/>
      <c r="AE5" s="443"/>
      <c r="AF5" s="447"/>
      <c r="AG5" s="447"/>
      <c r="AH5" s="447"/>
      <c r="AI5" s="447"/>
      <c r="AJ5" s="447"/>
      <c r="AK5" s="447"/>
      <c r="AL5" s="447"/>
      <c r="AM5" s="437"/>
      <c r="BB5" s="1133" t="s">
        <v>567</v>
      </c>
      <c r="BC5" s="1133"/>
      <c r="BD5" s="1133"/>
      <c r="BE5" s="437"/>
      <c r="BF5" s="437"/>
      <c r="BG5" s="446"/>
    </row>
    <row r="6" spans="1:59" s="435" customFormat="1" ht="20.25" customHeight="1" x14ac:dyDescent="0.3">
      <c r="A6" s="448"/>
      <c r="B6" s="449"/>
      <c r="E6" s="449"/>
      <c r="F6" s="449"/>
      <c r="G6" s="449"/>
      <c r="H6" s="449"/>
      <c r="I6" s="449"/>
      <c r="J6" s="449"/>
      <c r="K6" s="449"/>
      <c r="L6" s="449"/>
      <c r="M6" s="449"/>
      <c r="N6" s="449"/>
      <c r="O6" s="450"/>
      <c r="P6" s="450"/>
      <c r="Q6" s="450"/>
      <c r="R6" s="450"/>
      <c r="S6" s="450"/>
      <c r="T6" s="450"/>
      <c r="U6" s="450"/>
      <c r="V6" s="450"/>
      <c r="W6" s="437"/>
      <c r="X6" s="446"/>
      <c r="AD6" s="443"/>
      <c r="AE6" s="443"/>
      <c r="AF6" s="443"/>
      <c r="AG6" s="443"/>
      <c r="AH6" s="443"/>
      <c r="AI6" s="443"/>
      <c r="AJ6" s="443"/>
      <c r="AK6" s="443"/>
      <c r="AL6" s="437" t="s">
        <v>568</v>
      </c>
      <c r="AM6" s="437"/>
      <c r="AN6" s="437"/>
      <c r="AO6" s="437"/>
      <c r="AP6" s="437"/>
      <c r="AQ6" s="437"/>
      <c r="AR6" s="437"/>
      <c r="AS6" s="437"/>
      <c r="AT6" s="437"/>
      <c r="AU6" s="437"/>
      <c r="AV6" s="437"/>
      <c r="AW6" s="437"/>
      <c r="AX6" s="1134">
        <v>40</v>
      </c>
      <c r="AY6" s="1135"/>
      <c r="AZ6" s="446" t="s">
        <v>569</v>
      </c>
      <c r="BA6" s="437"/>
      <c r="BB6" s="1136">
        <v>160</v>
      </c>
      <c r="BC6" s="1136"/>
      <c r="BD6" s="1136"/>
      <c r="BE6" s="437" t="s">
        <v>570</v>
      </c>
      <c r="BF6" s="437"/>
      <c r="BG6" s="446"/>
    </row>
    <row r="7" spans="1:59" s="435" customFormat="1" ht="20.25" customHeight="1" x14ac:dyDescent="0.4">
      <c r="A7" s="433"/>
      <c r="AL7" s="439"/>
      <c r="AM7" s="439"/>
      <c r="AN7" s="439"/>
      <c r="AO7" s="439"/>
      <c r="AP7" s="439"/>
      <c r="AQ7" s="439"/>
      <c r="AR7" s="439"/>
      <c r="AS7" s="439"/>
      <c r="AT7" s="439"/>
      <c r="AU7" s="439"/>
      <c r="AV7" s="439"/>
      <c r="AW7" s="439"/>
      <c r="AY7" s="439"/>
      <c r="AZ7" s="439"/>
      <c r="BA7" s="443" t="s">
        <v>571</v>
      </c>
      <c r="BB7" s="1137">
        <f>DAY(EOMONTH(DATE(AC1,AH1,1),0))</f>
        <v>30</v>
      </c>
      <c r="BC7" s="1138"/>
      <c r="BD7" s="1139"/>
      <c r="BE7" s="439"/>
      <c r="BF7" s="439"/>
    </row>
    <row r="8" spans="1:59" s="435" customFormat="1" ht="20.25" customHeight="1" x14ac:dyDescent="0.4">
      <c r="A8" s="433"/>
      <c r="AL8" s="439"/>
      <c r="AM8" s="439"/>
      <c r="AN8" s="439"/>
      <c r="AO8" s="439"/>
      <c r="AP8" s="439"/>
      <c r="AQ8" s="439"/>
      <c r="AR8" s="439"/>
      <c r="AS8" s="439"/>
      <c r="AT8" s="439"/>
      <c r="AU8" s="439"/>
      <c r="AV8" s="439"/>
      <c r="AW8" s="439"/>
      <c r="AY8" s="439"/>
      <c r="AZ8" s="439"/>
      <c r="BA8" s="443" t="s">
        <v>572</v>
      </c>
      <c r="BB8" s="1140">
        <v>1</v>
      </c>
      <c r="BC8" s="1141"/>
      <c r="BD8" s="1142"/>
      <c r="BE8" s="439" t="s">
        <v>28</v>
      </c>
      <c r="BF8" s="439"/>
    </row>
    <row r="9" spans="1:59" s="435" customFormat="1" ht="20.25" customHeight="1" x14ac:dyDescent="0.4">
      <c r="A9" s="433"/>
      <c r="AL9" s="439"/>
      <c r="AM9" s="439"/>
      <c r="AN9" s="439"/>
      <c r="AO9" s="439"/>
      <c r="AP9" s="439"/>
      <c r="AQ9" s="439"/>
      <c r="AR9" s="439"/>
      <c r="AS9" s="439"/>
      <c r="AT9" s="439"/>
      <c r="AU9" s="439"/>
      <c r="AV9" s="439"/>
      <c r="AW9" s="439"/>
      <c r="AY9" s="439"/>
      <c r="AZ9" s="439"/>
      <c r="BA9" s="439"/>
      <c r="BB9" s="1140">
        <v>1</v>
      </c>
      <c r="BC9" s="1141"/>
      <c r="BD9" s="1142"/>
      <c r="BE9" s="439" t="s">
        <v>573</v>
      </c>
      <c r="BF9" s="439"/>
    </row>
    <row r="10" spans="1:59" s="435" customFormat="1" ht="20.25" customHeight="1" x14ac:dyDescent="0.4">
      <c r="A10" s="433"/>
      <c r="AL10" s="439"/>
      <c r="AM10" s="439"/>
      <c r="AN10" s="439"/>
      <c r="AO10" s="439"/>
      <c r="AP10" s="439"/>
      <c r="AQ10" s="439"/>
      <c r="AR10" s="439"/>
      <c r="AS10" s="439"/>
      <c r="AT10" s="451" t="s">
        <v>574</v>
      </c>
      <c r="AU10" s="1158"/>
      <c r="AV10" s="1159"/>
      <c r="AW10" s="1160"/>
      <c r="AX10" s="452" t="s">
        <v>575</v>
      </c>
      <c r="AY10" s="1158"/>
      <c r="AZ10" s="1160"/>
      <c r="BA10" s="453"/>
      <c r="BB10" s="1161">
        <f>(AY10-AU10)*24</f>
        <v>0</v>
      </c>
      <c r="BC10" s="1162"/>
      <c r="BD10" s="440"/>
      <c r="BE10" s="443" t="s">
        <v>576</v>
      </c>
      <c r="BF10" s="439"/>
    </row>
    <row r="11" spans="1:59" s="435" customFormat="1" ht="20.25" customHeight="1" thickBot="1" x14ac:dyDescent="0.45">
      <c r="A11" s="433"/>
      <c r="AL11" s="439"/>
      <c r="AM11" s="439"/>
      <c r="AN11" s="439"/>
      <c r="AO11" s="439"/>
      <c r="AP11" s="439"/>
      <c r="AQ11" s="439"/>
      <c r="AR11" s="439"/>
      <c r="AS11" s="439"/>
      <c r="AT11" s="451"/>
      <c r="AU11" s="451"/>
      <c r="AV11" s="451"/>
      <c r="AW11" s="451"/>
      <c r="AX11" s="451"/>
      <c r="AY11" s="451"/>
      <c r="AZ11" s="451"/>
      <c r="BA11" s="451"/>
      <c r="BB11" s="440"/>
      <c r="BC11" s="440"/>
      <c r="BD11" s="440"/>
      <c r="BE11" s="439"/>
      <c r="BF11" s="439"/>
    </row>
    <row r="12" spans="1:59" s="435" customFormat="1" ht="20.25" customHeight="1" thickBot="1" x14ac:dyDescent="0.35">
      <c r="A12" s="1112" t="s">
        <v>577</v>
      </c>
      <c r="B12" s="1113" t="s">
        <v>578</v>
      </c>
      <c r="C12" s="1039"/>
      <c r="D12" s="1039"/>
      <c r="E12" s="1039"/>
      <c r="F12" s="1039"/>
      <c r="G12" s="454"/>
      <c r="H12" s="1117" t="s">
        <v>579</v>
      </c>
      <c r="I12" s="1117"/>
      <c r="J12" s="1039" t="s">
        <v>158</v>
      </c>
      <c r="K12" s="1039"/>
      <c r="L12" s="1039"/>
      <c r="M12" s="1039"/>
      <c r="N12" s="1039"/>
      <c r="O12" s="1040"/>
      <c r="P12" s="1120"/>
      <c r="Q12" s="1121"/>
      <c r="R12" s="1122"/>
      <c r="S12" s="1129" t="s">
        <v>580</v>
      </c>
      <c r="T12" s="1130"/>
      <c r="U12" s="1130"/>
      <c r="V12" s="1130"/>
      <c r="W12" s="1130"/>
      <c r="X12" s="1130"/>
      <c r="Y12" s="1131"/>
      <c r="Z12" s="1129" t="s">
        <v>581</v>
      </c>
      <c r="AA12" s="1130"/>
      <c r="AB12" s="1130"/>
      <c r="AC12" s="1130"/>
      <c r="AD12" s="1130"/>
      <c r="AE12" s="1130"/>
      <c r="AF12" s="1132"/>
      <c r="AG12" s="1143" t="s">
        <v>582</v>
      </c>
      <c r="AH12" s="1130"/>
      <c r="AI12" s="1130"/>
      <c r="AJ12" s="1130"/>
      <c r="AK12" s="1130"/>
      <c r="AL12" s="1130"/>
      <c r="AM12" s="1131"/>
      <c r="AN12" s="1143" t="s">
        <v>583</v>
      </c>
      <c r="AO12" s="1130"/>
      <c r="AP12" s="1130"/>
      <c r="AQ12" s="1130"/>
      <c r="AR12" s="1130"/>
      <c r="AS12" s="1130"/>
      <c r="AT12" s="1132"/>
      <c r="AU12" s="1143" t="str">
        <f>IF(BB4="４週","","第５週")</f>
        <v/>
      </c>
      <c r="AV12" s="1130"/>
      <c r="AW12" s="1131"/>
      <c r="AX12" s="1144" t="str">
        <f>IF(BB8="４週","1～4週目の勤務時間数合計","1か月の勤務時間数合計")</f>
        <v>1か月の勤務時間数合計</v>
      </c>
      <c r="AY12" s="1145"/>
      <c r="AZ12" s="1150" t="s">
        <v>584</v>
      </c>
      <c r="BA12" s="1151"/>
      <c r="BB12" s="1033" t="s">
        <v>585</v>
      </c>
      <c r="BC12" s="1033"/>
      <c r="BD12" s="1033"/>
      <c r="BE12" s="1033"/>
      <c r="BF12" s="1033"/>
      <c r="BG12" s="1156"/>
    </row>
    <row r="13" spans="1:59" s="435" customFormat="1" ht="20.25" customHeight="1" x14ac:dyDescent="0.3">
      <c r="A13" s="1047"/>
      <c r="B13" s="1114"/>
      <c r="C13" s="1042"/>
      <c r="D13" s="1042"/>
      <c r="E13" s="1042"/>
      <c r="F13" s="1042"/>
      <c r="G13" s="455"/>
      <c r="H13" s="1026"/>
      <c r="I13" s="1026"/>
      <c r="J13" s="1042"/>
      <c r="K13" s="1042"/>
      <c r="L13" s="1042"/>
      <c r="M13" s="1042"/>
      <c r="N13" s="1042"/>
      <c r="O13" s="1043"/>
      <c r="P13" s="1123"/>
      <c r="Q13" s="1124"/>
      <c r="R13" s="1125"/>
      <c r="S13" s="456">
        <f>DAY(DATE($W$1,$AC$1,1))</f>
        <v>1</v>
      </c>
      <c r="T13" s="457">
        <f>DAY(DATE($W$1,$AC$1,2))</f>
        <v>2</v>
      </c>
      <c r="U13" s="457">
        <f>DAY(DATE($W$1,$AC$1,3))</f>
        <v>3</v>
      </c>
      <c r="V13" s="457">
        <f>DAY(DATE($W$1,$AC$1,4))</f>
        <v>4</v>
      </c>
      <c r="W13" s="457">
        <f>DAY(DATE($W$1,$AC$1,5))</f>
        <v>5</v>
      </c>
      <c r="X13" s="457">
        <f>DAY(DATE($W$1,$AC$1,6))</f>
        <v>6</v>
      </c>
      <c r="Y13" s="458">
        <f>DAY(DATE($W$1,$AC$1,7))</f>
        <v>7</v>
      </c>
      <c r="Z13" s="456">
        <f>DAY(DATE($W$1,$AC$1,8))</f>
        <v>8</v>
      </c>
      <c r="AA13" s="457">
        <f>DAY(DATE($W$1,$AC$1,9))</f>
        <v>9</v>
      </c>
      <c r="AB13" s="457">
        <f>DAY(DATE($W$1,$AC$1,10))</f>
        <v>10</v>
      </c>
      <c r="AC13" s="457">
        <f>DAY(DATE($W$1,$AC$1,11))</f>
        <v>11</v>
      </c>
      <c r="AD13" s="457">
        <f>DAY(DATE($W$1,$AC$1,12))</f>
        <v>12</v>
      </c>
      <c r="AE13" s="457">
        <f>DAY(DATE($W$1,$AC$1,13))</f>
        <v>13</v>
      </c>
      <c r="AF13" s="459">
        <f>DAY(DATE($W$1,$AC$1,14))</f>
        <v>14</v>
      </c>
      <c r="AG13" s="460">
        <f>DAY(DATE($W$1,$AC$1,15))</f>
        <v>15</v>
      </c>
      <c r="AH13" s="457">
        <f>DAY(DATE($W$1,$AC$1,16))</f>
        <v>16</v>
      </c>
      <c r="AI13" s="457">
        <f>DAY(DATE($W$1,$AC$1,17))</f>
        <v>17</v>
      </c>
      <c r="AJ13" s="457">
        <f>DAY(DATE($W$1,$AC$1,18))</f>
        <v>18</v>
      </c>
      <c r="AK13" s="457">
        <f>DAY(DATE($W$1,$AC$1,19))</f>
        <v>19</v>
      </c>
      <c r="AL13" s="457">
        <f>DAY(DATE($W$1,$AC$1,20))</f>
        <v>20</v>
      </c>
      <c r="AM13" s="458">
        <f>DAY(DATE($W$1,$AC$1,21))</f>
        <v>21</v>
      </c>
      <c r="AN13" s="460">
        <f>DAY(DATE($W$1,$AC$1,22))</f>
        <v>22</v>
      </c>
      <c r="AO13" s="457">
        <f>DAY(DATE($W$1,$AC$1,23))</f>
        <v>23</v>
      </c>
      <c r="AP13" s="457">
        <f>DAY(DATE($W$1,$AC$1,24))</f>
        <v>24</v>
      </c>
      <c r="AQ13" s="457">
        <f>DAY(DATE($W$1,$AC$1,25))</f>
        <v>25</v>
      </c>
      <c r="AR13" s="457">
        <f>DAY(DATE($W$1,$AC$1,26))</f>
        <v>26</v>
      </c>
      <c r="AS13" s="457">
        <f>DAY(DATE($W$1,$AC$1,27))</f>
        <v>27</v>
      </c>
      <c r="AT13" s="458">
        <f>DAY(DATE($W$1,$AC$1,28))</f>
        <v>28</v>
      </c>
      <c r="AU13" s="456" t="str">
        <f>IF(BB4="暦月",IF(DAY(DATE($W$1,$AC$1,29))=29,29,""),"")</f>
        <v/>
      </c>
      <c r="AV13" s="457" t="str">
        <f>IF(BB4="暦月",IF(DAY(DATE($W$1,$AC$1,30))=30,30,""),"")</f>
        <v/>
      </c>
      <c r="AW13" s="458" t="str">
        <f>IF(BB4="暦月",IF(DAY(DATE($AC$1,$AH$1,31))=31,31,""),"")</f>
        <v/>
      </c>
      <c r="AX13" s="1146"/>
      <c r="AY13" s="1147"/>
      <c r="AZ13" s="1152"/>
      <c r="BA13" s="1153"/>
      <c r="BB13" s="1035"/>
      <c r="BC13" s="1035"/>
      <c r="BD13" s="1035"/>
      <c r="BE13" s="1035"/>
      <c r="BF13" s="1035"/>
      <c r="BG13" s="1157"/>
    </row>
    <row r="14" spans="1:59" s="435" customFormat="1" ht="0.75" customHeight="1" thickBot="1" x14ac:dyDescent="0.35">
      <c r="A14" s="1047"/>
      <c r="B14" s="1114"/>
      <c r="C14" s="1042"/>
      <c r="D14" s="1042"/>
      <c r="E14" s="1042"/>
      <c r="F14" s="1042"/>
      <c r="G14" s="455"/>
      <c r="H14" s="1026"/>
      <c r="I14" s="1026"/>
      <c r="J14" s="1042"/>
      <c r="K14" s="1042"/>
      <c r="L14" s="1042"/>
      <c r="M14" s="1042"/>
      <c r="N14" s="1042"/>
      <c r="O14" s="1043"/>
      <c r="P14" s="1123"/>
      <c r="Q14" s="1124"/>
      <c r="R14" s="1125"/>
      <c r="S14" s="461">
        <f>WEEKDAY(DATE($AC$1,$AH$1,1))</f>
        <v>3</v>
      </c>
      <c r="T14" s="462">
        <f>WEEKDAY(DATE($AC$1,$AH$1,2))</f>
        <v>4</v>
      </c>
      <c r="U14" s="462">
        <f>WEEKDAY(DATE($AC$1,$AH$1,3))</f>
        <v>5</v>
      </c>
      <c r="V14" s="462">
        <f>WEEKDAY(DATE($AC$1,$AH$1,4))</f>
        <v>6</v>
      </c>
      <c r="W14" s="462">
        <f>WEEKDAY(DATE($AC$1,$AH$1,5))</f>
        <v>7</v>
      </c>
      <c r="X14" s="462">
        <f>WEEKDAY(DATE($AC$1,$AH$1,6))</f>
        <v>1</v>
      </c>
      <c r="Y14" s="463">
        <f>WEEKDAY(DATE($AC$1,$AH$1,7))</f>
        <v>2</v>
      </c>
      <c r="Z14" s="461">
        <f>WEEKDAY(DATE($AC$1,$AH$1,8))</f>
        <v>3</v>
      </c>
      <c r="AA14" s="462">
        <f>WEEKDAY(DATE($AC$1,$AH$1,9))</f>
        <v>4</v>
      </c>
      <c r="AB14" s="462">
        <f>WEEKDAY(DATE($AC$1,$AH$1,10))</f>
        <v>5</v>
      </c>
      <c r="AC14" s="462">
        <f>WEEKDAY(DATE($AC$1,$AH$1,11))</f>
        <v>6</v>
      </c>
      <c r="AD14" s="462">
        <f>WEEKDAY(DATE($AC$1,$AH$1,12))</f>
        <v>7</v>
      </c>
      <c r="AE14" s="462">
        <f>WEEKDAY(DATE($AC$1,$AH$1,13))</f>
        <v>1</v>
      </c>
      <c r="AF14" s="464">
        <f>WEEKDAY(DATE($AC$1,$AH$1,14))</f>
        <v>2</v>
      </c>
      <c r="AG14" s="465">
        <f>WEEKDAY(DATE($AC$1,$AH$1,15))</f>
        <v>3</v>
      </c>
      <c r="AH14" s="462">
        <f>WEEKDAY(DATE($AC$1,$AH$1,16))</f>
        <v>4</v>
      </c>
      <c r="AI14" s="462">
        <f>WEEKDAY(DATE($AC$1,$AH$1,17))</f>
        <v>5</v>
      </c>
      <c r="AJ14" s="462">
        <f>WEEKDAY(DATE($AC$1,$AH$1,18))</f>
        <v>6</v>
      </c>
      <c r="AK14" s="462">
        <f>WEEKDAY(DATE($AC$1,$AH$1,19))</f>
        <v>7</v>
      </c>
      <c r="AL14" s="462">
        <f>WEEKDAY(DATE($AC$1,$AH$1,20))</f>
        <v>1</v>
      </c>
      <c r="AM14" s="463">
        <f>WEEKDAY(DATE($AC$1,$AH$1,21))</f>
        <v>2</v>
      </c>
      <c r="AN14" s="465">
        <f>WEEKDAY(DATE($AC$1,$AH$1,22))</f>
        <v>3</v>
      </c>
      <c r="AO14" s="462">
        <f>WEEKDAY(DATE($AC$1,$AH$1,23))</f>
        <v>4</v>
      </c>
      <c r="AP14" s="462">
        <f>WEEKDAY(DATE($AC$1,$AH$1,24))</f>
        <v>5</v>
      </c>
      <c r="AQ14" s="462">
        <f>WEEKDAY(DATE($AC$1,$AH$1,25))</f>
        <v>6</v>
      </c>
      <c r="AR14" s="462">
        <f>WEEKDAY(DATE($AC$1,$AH$1,26))</f>
        <v>7</v>
      </c>
      <c r="AS14" s="462">
        <f>WEEKDAY(DATE($AC$1,$AH$1,27))</f>
        <v>1</v>
      </c>
      <c r="AT14" s="463">
        <f>WEEKDAY(DATE($AC$1,$AH$1,28))</f>
        <v>2</v>
      </c>
      <c r="AU14" s="461">
        <f>IF(AU13=29,WEEKDAY(DATE($AC$1,$AH$1,29)),0)</f>
        <v>0</v>
      </c>
      <c r="AV14" s="462">
        <f>IF(AV13=30,WEEKDAY(DATE($AC$1,$AH$1,30)),0)</f>
        <v>0</v>
      </c>
      <c r="AW14" s="463">
        <f>IF(AW13=31,WEEKDAY(DATE($AC$1,$AH$1,31)),0)</f>
        <v>0</v>
      </c>
      <c r="AX14" s="1148"/>
      <c r="AY14" s="1149"/>
      <c r="AZ14" s="1154"/>
      <c r="BA14" s="1155"/>
      <c r="BB14" s="1035"/>
      <c r="BC14" s="1035"/>
      <c r="BD14" s="1035"/>
      <c r="BE14" s="1035"/>
      <c r="BF14" s="1035"/>
      <c r="BG14" s="1157"/>
    </row>
    <row r="15" spans="1:59" s="435" customFormat="1" ht="39.75" customHeight="1" thickBot="1" x14ac:dyDescent="0.35">
      <c r="A15" s="1048"/>
      <c r="B15" s="1115"/>
      <c r="C15" s="1116"/>
      <c r="D15" s="1116"/>
      <c r="E15" s="1116"/>
      <c r="F15" s="1116"/>
      <c r="G15" s="466"/>
      <c r="H15" s="1118"/>
      <c r="I15" s="1118"/>
      <c r="J15" s="1116"/>
      <c r="K15" s="1116"/>
      <c r="L15" s="1116"/>
      <c r="M15" s="1116"/>
      <c r="N15" s="1116"/>
      <c r="O15" s="1119"/>
      <c r="P15" s="1126"/>
      <c r="Q15" s="1127"/>
      <c r="R15" s="1128"/>
      <c r="S15" s="467" t="str">
        <f>IF(S14=1,"日",IF(S14=2,"月",IF(S14=3,"火",IF(S14=4,"水",IF(S14=5,"木",IF(S14=6,"金","土"))))))</f>
        <v>火</v>
      </c>
      <c r="T15" s="468" t="str">
        <f t="shared" ref="T15:AT15" si="0">IF(T14=1,"日",IF(T14=2,"月",IF(T14=3,"火",IF(T14=4,"水",IF(T14=5,"木",IF(T14=6,"金","土"))))))</f>
        <v>水</v>
      </c>
      <c r="U15" s="468" t="str">
        <f t="shared" si="0"/>
        <v>木</v>
      </c>
      <c r="V15" s="468" t="str">
        <f t="shared" si="0"/>
        <v>金</v>
      </c>
      <c r="W15" s="468" t="str">
        <f t="shared" si="0"/>
        <v>土</v>
      </c>
      <c r="X15" s="468" t="str">
        <f t="shared" si="0"/>
        <v>日</v>
      </c>
      <c r="Y15" s="469" t="str">
        <f t="shared" si="0"/>
        <v>月</v>
      </c>
      <c r="Z15" s="470" t="str">
        <f t="shared" si="0"/>
        <v>火</v>
      </c>
      <c r="AA15" s="468" t="str">
        <f t="shared" si="0"/>
        <v>水</v>
      </c>
      <c r="AB15" s="468" t="str">
        <f t="shared" si="0"/>
        <v>木</v>
      </c>
      <c r="AC15" s="468" t="str">
        <f t="shared" si="0"/>
        <v>金</v>
      </c>
      <c r="AD15" s="468" t="str">
        <f t="shared" si="0"/>
        <v>土</v>
      </c>
      <c r="AE15" s="468" t="str">
        <f t="shared" si="0"/>
        <v>日</v>
      </c>
      <c r="AF15" s="471" t="str">
        <f t="shared" si="0"/>
        <v>月</v>
      </c>
      <c r="AG15" s="467" t="str">
        <f t="shared" si="0"/>
        <v>火</v>
      </c>
      <c r="AH15" s="468" t="str">
        <f t="shared" si="0"/>
        <v>水</v>
      </c>
      <c r="AI15" s="468" t="str">
        <f t="shared" si="0"/>
        <v>木</v>
      </c>
      <c r="AJ15" s="468" t="str">
        <f t="shared" si="0"/>
        <v>金</v>
      </c>
      <c r="AK15" s="468" t="str">
        <f t="shared" si="0"/>
        <v>土</v>
      </c>
      <c r="AL15" s="468" t="str">
        <f t="shared" si="0"/>
        <v>日</v>
      </c>
      <c r="AM15" s="469" t="str">
        <f t="shared" si="0"/>
        <v>月</v>
      </c>
      <c r="AN15" s="467" t="str">
        <f t="shared" si="0"/>
        <v>火</v>
      </c>
      <c r="AO15" s="468" t="str">
        <f t="shared" si="0"/>
        <v>水</v>
      </c>
      <c r="AP15" s="468" t="str">
        <f t="shared" si="0"/>
        <v>木</v>
      </c>
      <c r="AQ15" s="468" t="str">
        <f t="shared" si="0"/>
        <v>金</v>
      </c>
      <c r="AR15" s="468" t="str">
        <f t="shared" si="0"/>
        <v>土</v>
      </c>
      <c r="AS15" s="468" t="str">
        <f t="shared" si="0"/>
        <v>日</v>
      </c>
      <c r="AT15" s="469" t="str">
        <f t="shared" si="0"/>
        <v>月</v>
      </c>
      <c r="AU15" s="467" t="str">
        <f>IF(AU14=1,"日",IF(AU14=2,"月",IF(AU14=3,"火",IF(AU14=4,"水",IF(AU14=5,"木",IF(AU14=6,"金",IF(AU14=0,"","土")))))))</f>
        <v/>
      </c>
      <c r="AV15" s="468" t="str">
        <f>IF(AV14=1,"日",IF(AV14=2,"月",IF(AV14=3,"火",IF(AV14=4,"水",IF(AV14=5,"木",IF(AV14=6,"金",IF(AV14=0,"","土")))))))</f>
        <v/>
      </c>
      <c r="AW15" s="469" t="str">
        <f>IF(AW14=1,"日",IF(AW14=2,"月",IF(AW14=3,"火",IF(AW14=4,"水",IF(AW14=5,"木",IF(AW14=6,"金",IF(AW14=0,"","土")))))))</f>
        <v/>
      </c>
      <c r="AX15" s="1148"/>
      <c r="AY15" s="1149"/>
      <c r="AZ15" s="1154"/>
      <c r="BA15" s="1155"/>
      <c r="BB15" s="1035"/>
      <c r="BC15" s="1035"/>
      <c r="BD15" s="1035"/>
      <c r="BE15" s="1035"/>
      <c r="BF15" s="1035"/>
      <c r="BG15" s="1157"/>
    </row>
    <row r="16" spans="1:59" s="435" customFormat="1" ht="20.25" customHeight="1" x14ac:dyDescent="0.3">
      <c r="A16" s="1104">
        <v>1</v>
      </c>
      <c r="B16" s="1105"/>
      <c r="C16" s="1105"/>
      <c r="D16" s="1105"/>
      <c r="E16" s="1105"/>
      <c r="F16" s="1106"/>
      <c r="G16" s="472"/>
      <c r="H16" s="1107"/>
      <c r="I16" s="1108"/>
      <c r="J16" s="1109"/>
      <c r="K16" s="1110"/>
      <c r="L16" s="1110"/>
      <c r="M16" s="1110"/>
      <c r="N16" s="1110"/>
      <c r="O16" s="1111"/>
      <c r="P16" s="1067" t="s">
        <v>586</v>
      </c>
      <c r="Q16" s="1068"/>
      <c r="R16" s="1069"/>
      <c r="S16" s="473"/>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5"/>
      <c r="AX16" s="1070"/>
      <c r="AY16" s="1071"/>
      <c r="AZ16" s="1072"/>
      <c r="BA16" s="1073"/>
      <c r="BB16" s="1074"/>
      <c r="BC16" s="1074"/>
      <c r="BD16" s="1074"/>
      <c r="BE16" s="1074"/>
      <c r="BF16" s="1074"/>
      <c r="BG16" s="1075"/>
    </row>
    <row r="17" spans="1:59" s="435" customFormat="1" ht="20.25" customHeight="1" x14ac:dyDescent="0.3">
      <c r="A17" s="1047"/>
      <c r="B17" s="1049"/>
      <c r="C17" s="1049"/>
      <c r="D17" s="1049"/>
      <c r="E17" s="1049"/>
      <c r="F17" s="1050"/>
      <c r="G17" s="476"/>
      <c r="H17" s="1053"/>
      <c r="I17" s="1054"/>
      <c r="J17" s="1061"/>
      <c r="K17" s="1062"/>
      <c r="L17" s="1062"/>
      <c r="M17" s="1062"/>
      <c r="N17" s="1062"/>
      <c r="O17" s="1063"/>
      <c r="P17" s="1080" t="s">
        <v>587</v>
      </c>
      <c r="Q17" s="1081"/>
      <c r="R17" s="1082"/>
      <c r="S17" s="477" t="str">
        <f>IF(S16="","",VLOOKUP(S16,'シフト記号表（勤務時間帯）'!$C$6:$K$35,9,FALSE))</f>
        <v/>
      </c>
      <c r="T17" s="477" t="str">
        <f>IF(T16="","",VLOOKUP(T16,'シフト記号表（勤務時間帯）'!$C$6:$K$35,9,FALSE))</f>
        <v/>
      </c>
      <c r="U17" s="477" t="str">
        <f>IF(U16="","",VLOOKUP(U16,'シフト記号表（勤務時間帯）'!$C$6:$K$35,9,FALSE))</f>
        <v/>
      </c>
      <c r="V17" s="477" t="str">
        <f>IF(V16="","",VLOOKUP(V16,'シフト記号表（勤務時間帯）'!$C$6:$K$35,9,FALSE))</f>
        <v/>
      </c>
      <c r="W17" s="477" t="str">
        <f>IF(W16="","",VLOOKUP(W16,'シフト記号表（勤務時間帯）'!$C$6:$K$35,9,FALSE))</f>
        <v/>
      </c>
      <c r="X17" s="477" t="str">
        <f>IF(X16="","",VLOOKUP(X16,'シフト記号表（勤務時間帯）'!$C$6:$K$35,9,FALSE))</f>
        <v/>
      </c>
      <c r="Y17" s="477" t="str">
        <f>IF(Y16="","",VLOOKUP(Y16,'シフト記号表（勤務時間帯）'!$C$6:$K$35,9,FALSE))</f>
        <v/>
      </c>
      <c r="Z17" s="477" t="str">
        <f>IF(Z16="","",VLOOKUP(Z16,'シフト記号表（勤務時間帯）'!$C$6:$K$35,9,FALSE))</f>
        <v/>
      </c>
      <c r="AA17" s="477" t="str">
        <f>IF(AA16="","",VLOOKUP(AA16,'シフト記号表（勤務時間帯）'!$C$6:$K$35,9,FALSE))</f>
        <v/>
      </c>
      <c r="AB17" s="477" t="str">
        <f>IF(AB16="","",VLOOKUP(AB16,'シフト記号表（勤務時間帯）'!$C$6:$K$35,9,FALSE))</f>
        <v/>
      </c>
      <c r="AC17" s="477" t="str">
        <f>IF(AC16="","",VLOOKUP(AC16,'シフト記号表（勤務時間帯）'!$C$6:$K$35,9,FALSE))</f>
        <v/>
      </c>
      <c r="AD17" s="477" t="str">
        <f>IF(AD16="","",VLOOKUP(AD16,'シフト記号表（勤務時間帯）'!$C$6:$K$35,9,FALSE))</f>
        <v/>
      </c>
      <c r="AE17" s="477" t="str">
        <f>IF(AE16="","",VLOOKUP(AE16,'シフト記号表（勤務時間帯）'!$C$6:$K$35,9,FALSE))</f>
        <v/>
      </c>
      <c r="AF17" s="477" t="str">
        <f>IF(AF16="","",VLOOKUP(AF16,'シフト記号表（勤務時間帯）'!$C$6:$K$35,9,FALSE))</f>
        <v/>
      </c>
      <c r="AG17" s="477" t="str">
        <f>IF(AG16="","",VLOOKUP(AG16,'シフト記号表（勤務時間帯）'!$C$6:$K$35,9,FALSE))</f>
        <v/>
      </c>
      <c r="AH17" s="477" t="str">
        <f>IF(AH16="","",VLOOKUP(AH16,'シフト記号表（勤務時間帯）'!$C$6:$K$35,9,FALSE))</f>
        <v/>
      </c>
      <c r="AI17" s="477" t="str">
        <f>IF(AI16="","",VLOOKUP(AI16,'シフト記号表（勤務時間帯）'!$C$6:$K$35,9,FALSE))</f>
        <v/>
      </c>
      <c r="AJ17" s="477" t="str">
        <f>IF(AJ16="","",VLOOKUP(AJ16,'シフト記号表（勤務時間帯）'!$C$6:$K$35,9,FALSE))</f>
        <v/>
      </c>
      <c r="AK17" s="477" t="str">
        <f>IF(AK16="","",VLOOKUP(AK16,'シフト記号表（勤務時間帯）'!$C$6:$K$35,9,FALSE))</f>
        <v/>
      </c>
      <c r="AL17" s="477" t="str">
        <f>IF(AL16="","",VLOOKUP(AL16,'シフト記号表（勤務時間帯）'!$C$6:$K$35,9,FALSE))</f>
        <v/>
      </c>
      <c r="AM17" s="477" t="str">
        <f>IF(AM16="","",VLOOKUP(AM16,'シフト記号表（勤務時間帯）'!$C$6:$K$35,9,FALSE))</f>
        <v/>
      </c>
      <c r="AN17" s="477" t="str">
        <f>IF(AN16="","",VLOOKUP(AN16,'シフト記号表（勤務時間帯）'!$C$6:$K$35,9,FALSE))</f>
        <v/>
      </c>
      <c r="AO17" s="477" t="str">
        <f>IF(AO16="","",VLOOKUP(AO16,'シフト記号表（勤務時間帯）'!$C$6:$K$35,9,FALSE))</f>
        <v/>
      </c>
      <c r="AP17" s="477" t="str">
        <f>IF(AP16="","",VLOOKUP(AP16,'シフト記号表（勤務時間帯）'!$C$6:$K$35,9,FALSE))</f>
        <v/>
      </c>
      <c r="AQ17" s="477" t="str">
        <f>IF(AQ16="","",VLOOKUP(AQ16,'シフト記号表（勤務時間帯）'!$C$6:$K$35,9,FALSE))</f>
        <v/>
      </c>
      <c r="AR17" s="477" t="str">
        <f>IF(AR16="","",VLOOKUP(AR16,'シフト記号表（勤務時間帯）'!$C$6:$K$35,9,FALSE))</f>
        <v/>
      </c>
      <c r="AS17" s="477" t="str">
        <f>IF(AS16="","",VLOOKUP(AS16,'シフト記号表（勤務時間帯）'!$C$6:$K$35,9,FALSE))</f>
        <v/>
      </c>
      <c r="AT17" s="477" t="str">
        <f>IF(AT16="","",VLOOKUP(AT16,'シフト記号表（勤務時間帯）'!$C$6:$K$35,9,FALSE))</f>
        <v/>
      </c>
      <c r="AU17" s="477" t="str">
        <f>IF(AU16="","",VLOOKUP(AU16,'シフト記号表（勤務時間帯）'!$C$6:$K$35,9,FALSE))</f>
        <v/>
      </c>
      <c r="AV17" s="477" t="str">
        <f>IF(AV16="","",VLOOKUP(AV16,'シフト記号表（勤務時間帯）'!$C$6:$K$35,9,FALSE))</f>
        <v/>
      </c>
      <c r="AW17" s="477" t="str">
        <f>IF(AW16="","",VLOOKUP(AW16,'シフト記号表（勤務時間帯）'!$C$6:$K$35,9,FALSE))</f>
        <v/>
      </c>
      <c r="AX17" s="1083">
        <f>IF($BB$4="４週",SUM(S17:AT17),IF($BB$4="暦月",SUM(S17:AW17),""))</f>
        <v>0</v>
      </c>
      <c r="AY17" s="1084"/>
      <c r="AZ17" s="1090">
        <f>IF($BB$4="４週",AX17/4,IF($BB$4="暦月",AX17/($BB$7/7),""))</f>
        <v>0</v>
      </c>
      <c r="BA17" s="1091"/>
      <c r="BB17" s="1076"/>
      <c r="BC17" s="1076"/>
      <c r="BD17" s="1076"/>
      <c r="BE17" s="1076"/>
      <c r="BF17" s="1076"/>
      <c r="BG17" s="1077"/>
    </row>
    <row r="18" spans="1:59" s="435" customFormat="1" ht="20.25" customHeight="1" thickBot="1" x14ac:dyDescent="0.35">
      <c r="A18" s="1047"/>
      <c r="B18" s="1057"/>
      <c r="C18" s="1057"/>
      <c r="D18" s="1057"/>
      <c r="E18" s="1057"/>
      <c r="F18" s="1058"/>
      <c r="G18" s="478">
        <f>B16</f>
        <v>0</v>
      </c>
      <c r="H18" s="1059"/>
      <c r="I18" s="1060"/>
      <c r="J18" s="1064"/>
      <c r="K18" s="1065"/>
      <c r="L18" s="1065"/>
      <c r="M18" s="1065"/>
      <c r="N18" s="1065"/>
      <c r="O18" s="1066"/>
      <c r="P18" s="1092" t="s">
        <v>588</v>
      </c>
      <c r="Q18" s="1093"/>
      <c r="R18" s="1094"/>
      <c r="S18" s="479" t="str">
        <f>IF(S16="","",VLOOKUP(S16,'シフト記号表（勤務時間帯）'!$C$6:$U$35,19,FALSE))</f>
        <v/>
      </c>
      <c r="T18" s="479" t="str">
        <f>IF(T16="","",VLOOKUP(T16,'シフト記号表（勤務時間帯）'!$C$6:$U$35,19,FALSE))</f>
        <v/>
      </c>
      <c r="U18" s="479" t="str">
        <f>IF(U16="","",VLOOKUP(U16,'シフト記号表（勤務時間帯）'!$C$6:$U$35,19,FALSE))</f>
        <v/>
      </c>
      <c r="V18" s="479" t="str">
        <f>IF(V16="","",VLOOKUP(V16,'シフト記号表（勤務時間帯）'!$C$6:$U$35,19,FALSE))</f>
        <v/>
      </c>
      <c r="W18" s="479" t="str">
        <f>IF(W16="","",VLOOKUP(W16,'シフト記号表（勤務時間帯）'!$C$6:$U$35,19,FALSE))</f>
        <v/>
      </c>
      <c r="X18" s="479" t="str">
        <f>IF(X16="","",VLOOKUP(X16,'シフト記号表（勤務時間帯）'!$C$6:$U$35,19,FALSE))</f>
        <v/>
      </c>
      <c r="Y18" s="479" t="str">
        <f>IF(Y16="","",VLOOKUP(Y16,'シフト記号表（勤務時間帯）'!$C$6:$U$35,19,FALSE))</f>
        <v/>
      </c>
      <c r="Z18" s="479" t="str">
        <f>IF(Z16="","",VLOOKUP(Z16,'シフト記号表（勤務時間帯）'!$C$6:$U$35,19,FALSE))</f>
        <v/>
      </c>
      <c r="AA18" s="479" t="str">
        <f>IF(AA16="","",VLOOKUP(AA16,'シフト記号表（勤務時間帯）'!$C$6:$U$35,19,FALSE))</f>
        <v/>
      </c>
      <c r="AB18" s="479" t="str">
        <f>IF(AB16="","",VLOOKUP(AB16,'シフト記号表（勤務時間帯）'!$C$6:$U$35,19,FALSE))</f>
        <v/>
      </c>
      <c r="AC18" s="479" t="str">
        <f>IF(AC16="","",VLOOKUP(AC16,'シフト記号表（勤務時間帯）'!$C$6:$U$35,19,FALSE))</f>
        <v/>
      </c>
      <c r="AD18" s="479" t="str">
        <f>IF(AD16="","",VLOOKUP(AD16,'シフト記号表（勤務時間帯）'!$C$6:$U$35,19,FALSE))</f>
        <v/>
      </c>
      <c r="AE18" s="479" t="str">
        <f>IF(AE16="","",VLOOKUP(AE16,'シフト記号表（勤務時間帯）'!$C$6:$U$35,19,FALSE))</f>
        <v/>
      </c>
      <c r="AF18" s="479" t="str">
        <f>IF(AF16="","",VLOOKUP(AF16,'シフト記号表（勤務時間帯）'!$C$6:$U$35,19,FALSE))</f>
        <v/>
      </c>
      <c r="AG18" s="479" t="str">
        <f>IF(AG16="","",VLOOKUP(AG16,'シフト記号表（勤務時間帯）'!$C$6:$U$35,19,FALSE))</f>
        <v/>
      </c>
      <c r="AH18" s="479" t="str">
        <f>IF(AH16="","",VLOOKUP(AH16,'シフト記号表（勤務時間帯）'!$C$6:$U$35,19,FALSE))</f>
        <v/>
      </c>
      <c r="AI18" s="479" t="str">
        <f>IF(AI16="","",VLOOKUP(AI16,'シフト記号表（勤務時間帯）'!$C$6:$U$35,19,FALSE))</f>
        <v/>
      </c>
      <c r="AJ18" s="479" t="str">
        <f>IF(AJ16="","",VLOOKUP(AJ16,'シフト記号表（勤務時間帯）'!$C$6:$U$35,19,FALSE))</f>
        <v/>
      </c>
      <c r="AK18" s="479" t="str">
        <f>IF(AK16="","",VLOOKUP(AK16,'シフト記号表（勤務時間帯）'!$C$6:$U$35,19,FALSE))</f>
        <v/>
      </c>
      <c r="AL18" s="479" t="str">
        <f>IF(AL16="","",VLOOKUP(AL16,'シフト記号表（勤務時間帯）'!$C$6:$U$35,19,FALSE))</f>
        <v/>
      </c>
      <c r="AM18" s="479" t="str">
        <f>IF(AM16="","",VLOOKUP(AM16,'シフト記号表（勤務時間帯）'!$C$6:$U$35,19,FALSE))</f>
        <v/>
      </c>
      <c r="AN18" s="479" t="str">
        <f>IF(AN16="","",VLOOKUP(AN16,'シフト記号表（勤務時間帯）'!$C$6:$U$35,19,FALSE))</f>
        <v/>
      </c>
      <c r="AO18" s="479" t="str">
        <f>IF(AO16="","",VLOOKUP(AO16,'シフト記号表（勤務時間帯）'!$C$6:$U$35,19,FALSE))</f>
        <v/>
      </c>
      <c r="AP18" s="479" t="str">
        <f>IF(AP16="","",VLOOKUP(AP16,'シフト記号表（勤務時間帯）'!$C$6:$U$35,19,FALSE))</f>
        <v/>
      </c>
      <c r="AQ18" s="479" t="str">
        <f>IF(AQ16="","",VLOOKUP(AQ16,'シフト記号表（勤務時間帯）'!$C$6:$U$35,19,FALSE))</f>
        <v/>
      </c>
      <c r="AR18" s="479" t="str">
        <f>IF(AR16="","",VLOOKUP(AR16,'シフト記号表（勤務時間帯）'!$C$6:$U$35,19,FALSE))</f>
        <v/>
      </c>
      <c r="AS18" s="479" t="str">
        <f>IF(AS16="","",VLOOKUP(AS16,'シフト記号表（勤務時間帯）'!$C$6:$U$35,19,FALSE))</f>
        <v/>
      </c>
      <c r="AT18" s="479" t="str">
        <f>IF(AT16="","",VLOOKUP(AT16,'シフト記号表（勤務時間帯）'!$C$6:$U$35,19,FALSE))</f>
        <v/>
      </c>
      <c r="AU18" s="479" t="str">
        <f>IF(AU16="","",VLOOKUP(AU16,'シフト記号表（勤務時間帯）'!$C$6:$U$35,19,FALSE))</f>
        <v/>
      </c>
      <c r="AV18" s="479" t="str">
        <f>IF(AV16="","",VLOOKUP(AV16,'シフト記号表（勤務時間帯）'!$C$6:$U$35,19,FALSE))</f>
        <v/>
      </c>
      <c r="AW18" s="479" t="str">
        <f>IF(AW16="","",VLOOKUP(AW16,'シフト記号表（勤務時間帯）'!$C$6:$U$35,19,FALSE))</f>
        <v/>
      </c>
      <c r="AX18" s="1095">
        <f>IF($BB$4="４週",SUM(S18:AT18),IF($BB$4="暦月",SUM(S18:AW18),""))</f>
        <v>0</v>
      </c>
      <c r="AY18" s="1096"/>
      <c r="AZ18" s="1097">
        <f>IF($BB$4="４週",AX18/4,IF($BB$4="暦月",AX18/($BB$7/7),""))</f>
        <v>0</v>
      </c>
      <c r="BA18" s="1098"/>
      <c r="BB18" s="1088"/>
      <c r="BC18" s="1088"/>
      <c r="BD18" s="1088"/>
      <c r="BE18" s="1088"/>
      <c r="BF18" s="1088"/>
      <c r="BG18" s="1089"/>
    </row>
    <row r="19" spans="1:59" s="435" customFormat="1" ht="20.25" customHeight="1" x14ac:dyDescent="0.3">
      <c r="A19" s="1047">
        <v>2</v>
      </c>
      <c r="B19" s="1049"/>
      <c r="C19" s="1049"/>
      <c r="D19" s="1049"/>
      <c r="E19" s="1049"/>
      <c r="F19" s="1050"/>
      <c r="G19" s="476"/>
      <c r="H19" s="1053"/>
      <c r="I19" s="1054"/>
      <c r="J19" s="1061"/>
      <c r="K19" s="1062"/>
      <c r="L19" s="1062"/>
      <c r="M19" s="1062"/>
      <c r="N19" s="1062"/>
      <c r="O19" s="1063"/>
      <c r="P19" s="1067" t="s">
        <v>589</v>
      </c>
      <c r="Q19" s="1068"/>
      <c r="R19" s="1069"/>
      <c r="S19" s="473"/>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5"/>
      <c r="AX19" s="1070"/>
      <c r="AY19" s="1071"/>
      <c r="AZ19" s="1072"/>
      <c r="BA19" s="1073"/>
      <c r="BB19" s="1074"/>
      <c r="BC19" s="1074"/>
      <c r="BD19" s="1074"/>
      <c r="BE19" s="1074"/>
      <c r="BF19" s="1074"/>
      <c r="BG19" s="1075"/>
    </row>
    <row r="20" spans="1:59" s="435" customFormat="1" ht="20.25" customHeight="1" x14ac:dyDescent="0.3">
      <c r="A20" s="1047"/>
      <c r="B20" s="1049"/>
      <c r="C20" s="1049"/>
      <c r="D20" s="1049"/>
      <c r="E20" s="1049"/>
      <c r="F20" s="1050"/>
      <c r="G20" s="476"/>
      <c r="H20" s="1053"/>
      <c r="I20" s="1054"/>
      <c r="J20" s="1061"/>
      <c r="K20" s="1062"/>
      <c r="L20" s="1062"/>
      <c r="M20" s="1062"/>
      <c r="N20" s="1062"/>
      <c r="O20" s="1063"/>
      <c r="P20" s="1080" t="s">
        <v>587</v>
      </c>
      <c r="Q20" s="1081"/>
      <c r="R20" s="1082"/>
      <c r="S20" s="477" t="str">
        <f>IF(S19="","",VLOOKUP(S19,'シフト記号表（勤務時間帯）'!$C$6:$K$35,9,FALSE))</f>
        <v/>
      </c>
      <c r="T20" s="477" t="str">
        <f>IF(T19="","",VLOOKUP(T19,'シフト記号表（勤務時間帯）'!$C$6:$K$35,9,FALSE))</f>
        <v/>
      </c>
      <c r="U20" s="477" t="str">
        <f>IF(U19="","",VLOOKUP(U19,'シフト記号表（勤務時間帯）'!$C$6:$K$35,9,FALSE))</f>
        <v/>
      </c>
      <c r="V20" s="477" t="str">
        <f>IF(V19="","",VLOOKUP(V19,'シフト記号表（勤務時間帯）'!$C$6:$K$35,9,FALSE))</f>
        <v/>
      </c>
      <c r="W20" s="477" t="str">
        <f>IF(W19="","",VLOOKUP(W19,'シフト記号表（勤務時間帯）'!$C$6:$K$35,9,FALSE))</f>
        <v/>
      </c>
      <c r="X20" s="477" t="str">
        <f>IF(X19="","",VLOOKUP(X19,'シフト記号表（勤務時間帯）'!$C$6:$K$35,9,FALSE))</f>
        <v/>
      </c>
      <c r="Y20" s="477" t="str">
        <f>IF(Y19="","",VLOOKUP(Y19,'シフト記号表（勤務時間帯）'!$C$6:$K$35,9,FALSE))</f>
        <v/>
      </c>
      <c r="Z20" s="477" t="str">
        <f>IF(Z19="","",VLOOKUP(Z19,'シフト記号表（勤務時間帯）'!$C$6:$K$35,9,FALSE))</f>
        <v/>
      </c>
      <c r="AA20" s="477" t="str">
        <f>IF(AA19="","",VLOOKUP(AA19,'シフト記号表（勤務時間帯）'!$C$6:$K$35,9,FALSE))</f>
        <v/>
      </c>
      <c r="AB20" s="477" t="str">
        <f>IF(AB19="","",VLOOKUP(AB19,'シフト記号表（勤務時間帯）'!$C$6:$K$35,9,FALSE))</f>
        <v/>
      </c>
      <c r="AC20" s="477" t="str">
        <f>IF(AC19="","",VLOOKUP(AC19,'シフト記号表（勤務時間帯）'!$C$6:$K$35,9,FALSE))</f>
        <v/>
      </c>
      <c r="AD20" s="477" t="str">
        <f>IF(AD19="","",VLOOKUP(AD19,'シフト記号表（勤務時間帯）'!$C$6:$K$35,9,FALSE))</f>
        <v/>
      </c>
      <c r="AE20" s="477" t="str">
        <f>IF(AE19="","",VLOOKUP(AE19,'シフト記号表（勤務時間帯）'!$C$6:$K$35,9,FALSE))</f>
        <v/>
      </c>
      <c r="AF20" s="477" t="str">
        <f>IF(AF19="","",VLOOKUP(AF19,'シフト記号表（勤務時間帯）'!$C$6:$K$35,9,FALSE))</f>
        <v/>
      </c>
      <c r="AG20" s="477" t="str">
        <f>IF(AG19="","",VLOOKUP(AG19,'シフト記号表（勤務時間帯）'!$C$6:$K$35,9,FALSE))</f>
        <v/>
      </c>
      <c r="AH20" s="477" t="str">
        <f>IF(AH19="","",VLOOKUP(AH19,'シフト記号表（勤務時間帯）'!$C$6:$K$35,9,FALSE))</f>
        <v/>
      </c>
      <c r="AI20" s="477" t="str">
        <f>IF(AI19="","",VLOOKUP(AI19,'シフト記号表（勤務時間帯）'!$C$6:$K$35,9,FALSE))</f>
        <v/>
      </c>
      <c r="AJ20" s="477" t="str">
        <f>IF(AJ19="","",VLOOKUP(AJ19,'シフト記号表（勤務時間帯）'!$C$6:$K$35,9,FALSE))</f>
        <v/>
      </c>
      <c r="AK20" s="477" t="str">
        <f>IF(AK19="","",VLOOKUP(AK19,'シフト記号表（勤務時間帯）'!$C$6:$K$35,9,FALSE))</f>
        <v/>
      </c>
      <c r="AL20" s="477" t="str">
        <f>IF(AL19="","",VLOOKUP(AL19,'シフト記号表（勤務時間帯）'!$C$6:$K$35,9,FALSE))</f>
        <v/>
      </c>
      <c r="AM20" s="477" t="str">
        <f>IF(AM19="","",VLOOKUP(AM19,'シフト記号表（勤務時間帯）'!$C$6:$K$35,9,FALSE))</f>
        <v/>
      </c>
      <c r="AN20" s="477" t="str">
        <f>IF(AN19="","",VLOOKUP(AN19,'シフト記号表（勤務時間帯）'!$C$6:$K$35,9,FALSE))</f>
        <v/>
      </c>
      <c r="AO20" s="477" t="str">
        <f>IF(AO19="","",VLOOKUP(AO19,'シフト記号表（勤務時間帯）'!$C$6:$K$35,9,FALSE))</f>
        <v/>
      </c>
      <c r="AP20" s="477" t="str">
        <f>IF(AP19="","",VLOOKUP(AP19,'シフト記号表（勤務時間帯）'!$C$6:$K$35,9,FALSE))</f>
        <v/>
      </c>
      <c r="AQ20" s="477" t="str">
        <f>IF(AQ19="","",VLOOKUP(AQ19,'シフト記号表（勤務時間帯）'!$C$6:$K$35,9,FALSE))</f>
        <v/>
      </c>
      <c r="AR20" s="477" t="str">
        <f>IF(AR19="","",VLOOKUP(AR19,'シフト記号表（勤務時間帯）'!$C$6:$K$35,9,FALSE))</f>
        <v/>
      </c>
      <c r="AS20" s="477" t="str">
        <f>IF(AS19="","",VLOOKUP(AS19,'シフト記号表（勤務時間帯）'!$C$6:$K$35,9,FALSE))</f>
        <v/>
      </c>
      <c r="AT20" s="477" t="str">
        <f>IF(AT19="","",VLOOKUP(AT19,'シフト記号表（勤務時間帯）'!$C$6:$K$35,9,FALSE))</f>
        <v/>
      </c>
      <c r="AU20" s="477" t="str">
        <f>IF(AU19="","",VLOOKUP(AU19,'シフト記号表（勤務時間帯）'!$C$6:$K$35,9,FALSE))</f>
        <v/>
      </c>
      <c r="AV20" s="477" t="str">
        <f>IF(AV19="","",VLOOKUP(AV19,'シフト記号表（勤務時間帯）'!$C$6:$K$35,9,FALSE))</f>
        <v/>
      </c>
      <c r="AW20" s="477" t="str">
        <f>IF(AW19="","",VLOOKUP(AW19,'シフト記号表（勤務時間帯）'!$C$6:$K$35,9,FALSE))</f>
        <v/>
      </c>
      <c r="AX20" s="1083">
        <f>IF($BB$4="４週",SUM(S20:AT20),IF($BB$4="暦月",SUM(S20:AW20),""))</f>
        <v>0</v>
      </c>
      <c r="AY20" s="1084"/>
      <c r="AZ20" s="1090">
        <f>IF($BB$4="４週",AX20/4,IF($BB$4="暦月",AX20/($BB$7/7),""))</f>
        <v>0</v>
      </c>
      <c r="BA20" s="1091"/>
      <c r="BB20" s="1076"/>
      <c r="BC20" s="1076"/>
      <c r="BD20" s="1076"/>
      <c r="BE20" s="1076"/>
      <c r="BF20" s="1076"/>
      <c r="BG20" s="1077"/>
    </row>
    <row r="21" spans="1:59" s="435" customFormat="1" ht="20.25" customHeight="1" thickBot="1" x14ac:dyDescent="0.35">
      <c r="A21" s="1047"/>
      <c r="B21" s="1057"/>
      <c r="C21" s="1057"/>
      <c r="D21" s="1057"/>
      <c r="E21" s="1057"/>
      <c r="F21" s="1058"/>
      <c r="G21" s="478">
        <f>B19</f>
        <v>0</v>
      </c>
      <c r="H21" s="1059"/>
      <c r="I21" s="1060"/>
      <c r="J21" s="1064"/>
      <c r="K21" s="1065"/>
      <c r="L21" s="1065"/>
      <c r="M21" s="1065"/>
      <c r="N21" s="1065"/>
      <c r="O21" s="1066"/>
      <c r="P21" s="1092" t="s">
        <v>590</v>
      </c>
      <c r="Q21" s="1093"/>
      <c r="R21" s="1094"/>
      <c r="S21" s="479" t="str">
        <f>IF(S19="","",VLOOKUP(S19,'シフト記号表（勤務時間帯）'!$C$6:$U$35,19,FALSE))</f>
        <v/>
      </c>
      <c r="T21" s="479" t="str">
        <f>IF(T19="","",VLOOKUP(T19,'シフト記号表（勤務時間帯）'!$C$6:$U$35,19,FALSE))</f>
        <v/>
      </c>
      <c r="U21" s="479" t="str">
        <f>IF(U19="","",VLOOKUP(U19,'シフト記号表（勤務時間帯）'!$C$6:$U$35,19,FALSE))</f>
        <v/>
      </c>
      <c r="V21" s="479" t="str">
        <f>IF(V19="","",VLOOKUP(V19,'シフト記号表（勤務時間帯）'!$C$6:$U$35,19,FALSE))</f>
        <v/>
      </c>
      <c r="W21" s="479" t="str">
        <f>IF(W19="","",VLOOKUP(W19,'シフト記号表（勤務時間帯）'!$C$6:$U$35,19,FALSE))</f>
        <v/>
      </c>
      <c r="X21" s="479" t="str">
        <f>IF(X19="","",VLOOKUP(X19,'シフト記号表（勤務時間帯）'!$C$6:$U$35,19,FALSE))</f>
        <v/>
      </c>
      <c r="Y21" s="479" t="str">
        <f>IF(Y19="","",VLOOKUP(Y19,'シフト記号表（勤務時間帯）'!$C$6:$U$35,19,FALSE))</f>
        <v/>
      </c>
      <c r="Z21" s="479" t="str">
        <f>IF(Z19="","",VLOOKUP(Z19,'シフト記号表（勤務時間帯）'!$C$6:$U$35,19,FALSE))</f>
        <v/>
      </c>
      <c r="AA21" s="479" t="str">
        <f>IF(AA19="","",VLOOKUP(AA19,'シフト記号表（勤務時間帯）'!$C$6:$U$35,19,FALSE))</f>
        <v/>
      </c>
      <c r="AB21" s="479" t="str">
        <f>IF(AB19="","",VLOOKUP(AB19,'シフト記号表（勤務時間帯）'!$C$6:$U$35,19,FALSE))</f>
        <v/>
      </c>
      <c r="AC21" s="479" t="str">
        <f>IF(AC19="","",VLOOKUP(AC19,'シフト記号表（勤務時間帯）'!$C$6:$U$35,19,FALSE))</f>
        <v/>
      </c>
      <c r="AD21" s="479" t="str">
        <f>IF(AD19="","",VLOOKUP(AD19,'シフト記号表（勤務時間帯）'!$C$6:$U$35,19,FALSE))</f>
        <v/>
      </c>
      <c r="AE21" s="479" t="str">
        <f>IF(AE19="","",VLOOKUP(AE19,'シフト記号表（勤務時間帯）'!$C$6:$U$35,19,FALSE))</f>
        <v/>
      </c>
      <c r="AF21" s="479" t="str">
        <f>IF(AF19="","",VLOOKUP(AF19,'シフト記号表（勤務時間帯）'!$C$6:$U$35,19,FALSE))</f>
        <v/>
      </c>
      <c r="AG21" s="479" t="str">
        <f>IF(AG19="","",VLOOKUP(AG19,'シフト記号表（勤務時間帯）'!$C$6:$U$35,19,FALSE))</f>
        <v/>
      </c>
      <c r="AH21" s="479" t="str">
        <f>IF(AH19="","",VLOOKUP(AH19,'シフト記号表（勤務時間帯）'!$C$6:$U$35,19,FALSE))</f>
        <v/>
      </c>
      <c r="AI21" s="479" t="str">
        <f>IF(AI19="","",VLOOKUP(AI19,'シフト記号表（勤務時間帯）'!$C$6:$U$35,19,FALSE))</f>
        <v/>
      </c>
      <c r="AJ21" s="479" t="str">
        <f>IF(AJ19="","",VLOOKUP(AJ19,'シフト記号表（勤務時間帯）'!$C$6:$U$35,19,FALSE))</f>
        <v/>
      </c>
      <c r="AK21" s="479" t="str">
        <f>IF(AK19="","",VLOOKUP(AK19,'シフト記号表（勤務時間帯）'!$C$6:$U$35,19,FALSE))</f>
        <v/>
      </c>
      <c r="AL21" s="479" t="str">
        <f>IF(AL19="","",VLOOKUP(AL19,'シフト記号表（勤務時間帯）'!$C$6:$U$35,19,FALSE))</f>
        <v/>
      </c>
      <c r="AM21" s="479" t="str">
        <f>IF(AM19="","",VLOOKUP(AM19,'シフト記号表（勤務時間帯）'!$C$6:$U$35,19,FALSE))</f>
        <v/>
      </c>
      <c r="AN21" s="479" t="str">
        <f>IF(AN19="","",VLOOKUP(AN19,'シフト記号表（勤務時間帯）'!$C$6:$U$35,19,FALSE))</f>
        <v/>
      </c>
      <c r="AO21" s="479" t="str">
        <f>IF(AO19="","",VLOOKUP(AO19,'シフト記号表（勤務時間帯）'!$C$6:$U$35,19,FALSE))</f>
        <v/>
      </c>
      <c r="AP21" s="479" t="str">
        <f>IF(AP19="","",VLOOKUP(AP19,'シフト記号表（勤務時間帯）'!$C$6:$U$35,19,FALSE))</f>
        <v/>
      </c>
      <c r="AQ21" s="479" t="str">
        <f>IF(AQ19="","",VLOOKUP(AQ19,'シフト記号表（勤務時間帯）'!$C$6:$U$35,19,FALSE))</f>
        <v/>
      </c>
      <c r="AR21" s="479" t="str">
        <f>IF(AR19="","",VLOOKUP(AR19,'シフト記号表（勤務時間帯）'!$C$6:$U$35,19,FALSE))</f>
        <v/>
      </c>
      <c r="AS21" s="479" t="str">
        <f>IF(AS19="","",VLOOKUP(AS19,'シフト記号表（勤務時間帯）'!$C$6:$U$35,19,FALSE))</f>
        <v/>
      </c>
      <c r="AT21" s="479" t="str">
        <f>IF(AT19="","",VLOOKUP(AT19,'シフト記号表（勤務時間帯）'!$C$6:$U$35,19,FALSE))</f>
        <v/>
      </c>
      <c r="AU21" s="479" t="str">
        <f>IF(AU19="","",VLOOKUP(AU19,'シフト記号表（勤務時間帯）'!$C$6:$U$35,19,FALSE))</f>
        <v/>
      </c>
      <c r="AV21" s="479" t="str">
        <f>IF(AV19="","",VLOOKUP(AV19,'シフト記号表（勤務時間帯）'!$C$6:$U$35,19,FALSE))</f>
        <v/>
      </c>
      <c r="AW21" s="479" t="str">
        <f>IF(AW19="","",VLOOKUP(AW19,'シフト記号表（勤務時間帯）'!$C$6:$U$35,19,FALSE))</f>
        <v/>
      </c>
      <c r="AX21" s="1095">
        <f>IF($BB$4="４週",SUM(S21:AT21),IF($BB$4="暦月",SUM(S21:AW21),""))</f>
        <v>0</v>
      </c>
      <c r="AY21" s="1096"/>
      <c r="AZ21" s="1097">
        <f>IF($BB$4="４週",AX21/4,IF($BB$4="暦月",AX21/($BB$7/7),""))</f>
        <v>0</v>
      </c>
      <c r="BA21" s="1098"/>
      <c r="BB21" s="1088"/>
      <c r="BC21" s="1088"/>
      <c r="BD21" s="1088"/>
      <c r="BE21" s="1088"/>
      <c r="BF21" s="1088"/>
      <c r="BG21" s="1089"/>
    </row>
    <row r="22" spans="1:59" s="435" customFormat="1" ht="20.25" customHeight="1" x14ac:dyDescent="0.3">
      <c r="A22" s="1047">
        <v>3</v>
      </c>
      <c r="B22" s="1049"/>
      <c r="C22" s="1049"/>
      <c r="D22" s="1049"/>
      <c r="E22" s="1049"/>
      <c r="F22" s="1050"/>
      <c r="G22" s="476"/>
      <c r="H22" s="1053"/>
      <c r="I22" s="1054"/>
      <c r="J22" s="1061"/>
      <c r="K22" s="1062"/>
      <c r="L22" s="1062"/>
      <c r="M22" s="1062"/>
      <c r="N22" s="1062"/>
      <c r="O22" s="1063"/>
      <c r="P22" s="1067" t="s">
        <v>589</v>
      </c>
      <c r="Q22" s="1068"/>
      <c r="R22" s="1069"/>
      <c r="S22" s="473"/>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5"/>
      <c r="AX22" s="1070"/>
      <c r="AY22" s="1071"/>
      <c r="AZ22" s="1072"/>
      <c r="BA22" s="1073"/>
      <c r="BB22" s="1074"/>
      <c r="BC22" s="1074"/>
      <c r="BD22" s="1074"/>
      <c r="BE22" s="1074"/>
      <c r="BF22" s="1074"/>
      <c r="BG22" s="1075"/>
    </row>
    <row r="23" spans="1:59" s="435" customFormat="1" ht="20.25" customHeight="1" x14ac:dyDescent="0.3">
      <c r="A23" s="1047"/>
      <c r="B23" s="1049"/>
      <c r="C23" s="1049"/>
      <c r="D23" s="1049"/>
      <c r="E23" s="1049"/>
      <c r="F23" s="1050"/>
      <c r="G23" s="476"/>
      <c r="H23" s="1053"/>
      <c r="I23" s="1054"/>
      <c r="J23" s="1061"/>
      <c r="K23" s="1062"/>
      <c r="L23" s="1062"/>
      <c r="M23" s="1062"/>
      <c r="N23" s="1062"/>
      <c r="O23" s="1063"/>
      <c r="P23" s="1080" t="s">
        <v>591</v>
      </c>
      <c r="Q23" s="1081"/>
      <c r="R23" s="1082"/>
      <c r="S23" s="477" t="str">
        <f>IF(S22="","",VLOOKUP(S22,'シフト記号表（勤務時間帯）'!$C$6:$K$35,9,FALSE))</f>
        <v/>
      </c>
      <c r="T23" s="477" t="str">
        <f>IF(T22="","",VLOOKUP(T22,'シフト記号表（勤務時間帯）'!$C$6:$K$35,9,FALSE))</f>
        <v/>
      </c>
      <c r="U23" s="477" t="str">
        <f>IF(U22="","",VLOOKUP(U22,'シフト記号表（勤務時間帯）'!$C$6:$K$35,9,FALSE))</f>
        <v/>
      </c>
      <c r="V23" s="477" t="str">
        <f>IF(V22="","",VLOOKUP(V22,'シフト記号表（勤務時間帯）'!$C$6:$K$35,9,FALSE))</f>
        <v/>
      </c>
      <c r="W23" s="477" t="str">
        <f>IF(W22="","",VLOOKUP(W22,'シフト記号表（勤務時間帯）'!$C$6:$K$35,9,FALSE))</f>
        <v/>
      </c>
      <c r="X23" s="477" t="str">
        <f>IF(X22="","",VLOOKUP(X22,'シフト記号表（勤務時間帯）'!$C$6:$K$35,9,FALSE))</f>
        <v/>
      </c>
      <c r="Y23" s="477" t="str">
        <f>IF(Y22="","",VLOOKUP(Y22,'シフト記号表（勤務時間帯）'!$C$6:$K$35,9,FALSE))</f>
        <v/>
      </c>
      <c r="Z23" s="477" t="str">
        <f>IF(Z22="","",VLOOKUP(Z22,'シフト記号表（勤務時間帯）'!$C$6:$K$35,9,FALSE))</f>
        <v/>
      </c>
      <c r="AA23" s="477" t="str">
        <f>IF(AA22="","",VLOOKUP(AA22,'シフト記号表（勤務時間帯）'!$C$6:$K$35,9,FALSE))</f>
        <v/>
      </c>
      <c r="AB23" s="477" t="str">
        <f>IF(AB22="","",VLOOKUP(AB22,'シフト記号表（勤務時間帯）'!$C$6:$K$35,9,FALSE))</f>
        <v/>
      </c>
      <c r="AC23" s="477" t="str">
        <f>IF(AC22="","",VLOOKUP(AC22,'シフト記号表（勤務時間帯）'!$C$6:$K$35,9,FALSE))</f>
        <v/>
      </c>
      <c r="AD23" s="477" t="str">
        <f>IF(AD22="","",VLOOKUP(AD22,'シフト記号表（勤務時間帯）'!$C$6:$K$35,9,FALSE))</f>
        <v/>
      </c>
      <c r="AE23" s="477" t="str">
        <f>IF(AE22="","",VLOOKUP(AE22,'シフト記号表（勤務時間帯）'!$C$6:$K$35,9,FALSE))</f>
        <v/>
      </c>
      <c r="AF23" s="477" t="str">
        <f>IF(AF22="","",VLOOKUP(AF22,'シフト記号表（勤務時間帯）'!$C$6:$K$35,9,FALSE))</f>
        <v/>
      </c>
      <c r="AG23" s="477" t="str">
        <f>IF(AG22="","",VLOOKUP(AG22,'シフト記号表（勤務時間帯）'!$C$6:$K$35,9,FALSE))</f>
        <v/>
      </c>
      <c r="AH23" s="477" t="str">
        <f>IF(AH22="","",VLOOKUP(AH22,'シフト記号表（勤務時間帯）'!$C$6:$K$35,9,FALSE))</f>
        <v/>
      </c>
      <c r="AI23" s="477" t="str">
        <f>IF(AI22="","",VLOOKUP(AI22,'シフト記号表（勤務時間帯）'!$C$6:$K$35,9,FALSE))</f>
        <v/>
      </c>
      <c r="AJ23" s="477" t="str">
        <f>IF(AJ22="","",VLOOKUP(AJ22,'シフト記号表（勤務時間帯）'!$C$6:$K$35,9,FALSE))</f>
        <v/>
      </c>
      <c r="AK23" s="477" t="str">
        <f>IF(AK22="","",VLOOKUP(AK22,'シフト記号表（勤務時間帯）'!$C$6:$K$35,9,FALSE))</f>
        <v/>
      </c>
      <c r="AL23" s="477" t="str">
        <f>IF(AL22="","",VLOOKUP(AL22,'シフト記号表（勤務時間帯）'!$C$6:$K$35,9,FALSE))</f>
        <v/>
      </c>
      <c r="AM23" s="477" t="str">
        <f>IF(AM22="","",VLOOKUP(AM22,'シフト記号表（勤務時間帯）'!$C$6:$K$35,9,FALSE))</f>
        <v/>
      </c>
      <c r="AN23" s="477" t="str">
        <f>IF(AN22="","",VLOOKUP(AN22,'シフト記号表（勤務時間帯）'!$C$6:$K$35,9,FALSE))</f>
        <v/>
      </c>
      <c r="AO23" s="477" t="str">
        <f>IF(AO22="","",VLOOKUP(AO22,'シフト記号表（勤務時間帯）'!$C$6:$K$35,9,FALSE))</f>
        <v/>
      </c>
      <c r="AP23" s="477" t="str">
        <f>IF(AP22="","",VLOOKUP(AP22,'シフト記号表（勤務時間帯）'!$C$6:$K$35,9,FALSE))</f>
        <v/>
      </c>
      <c r="AQ23" s="477" t="str">
        <f>IF(AQ22="","",VLOOKUP(AQ22,'シフト記号表（勤務時間帯）'!$C$6:$K$35,9,FALSE))</f>
        <v/>
      </c>
      <c r="AR23" s="477" t="str">
        <f>IF(AR22="","",VLOOKUP(AR22,'シフト記号表（勤務時間帯）'!$C$6:$K$35,9,FALSE))</f>
        <v/>
      </c>
      <c r="AS23" s="477" t="str">
        <f>IF(AS22="","",VLOOKUP(AS22,'シフト記号表（勤務時間帯）'!$C$6:$K$35,9,FALSE))</f>
        <v/>
      </c>
      <c r="AT23" s="477" t="str">
        <f>IF(AT22="","",VLOOKUP(AT22,'シフト記号表（勤務時間帯）'!$C$6:$K$35,9,FALSE))</f>
        <v/>
      </c>
      <c r="AU23" s="477" t="str">
        <f>IF(AU22="","",VLOOKUP(AU22,'シフト記号表（勤務時間帯）'!$C$6:$K$35,9,FALSE))</f>
        <v/>
      </c>
      <c r="AV23" s="477" t="str">
        <f>IF(AV22="","",VLOOKUP(AV22,'シフト記号表（勤務時間帯）'!$C$6:$K$35,9,FALSE))</f>
        <v/>
      </c>
      <c r="AW23" s="477" t="str">
        <f>IF(AW22="","",VLOOKUP(AW22,'シフト記号表（勤務時間帯）'!$C$6:$K$35,9,FALSE))</f>
        <v/>
      </c>
      <c r="AX23" s="1083">
        <f>IF($BB$4="４週",SUM(S23:AT23),IF($BB$4="暦月",SUM(S23:AW23),""))</f>
        <v>0</v>
      </c>
      <c r="AY23" s="1084"/>
      <c r="AZ23" s="1090">
        <f>IF($BB$4="４週",AX23/4,IF($BB$4="暦月",AX23/($BB$7/7),""))</f>
        <v>0</v>
      </c>
      <c r="BA23" s="1091"/>
      <c r="BB23" s="1076"/>
      <c r="BC23" s="1076"/>
      <c r="BD23" s="1076"/>
      <c r="BE23" s="1076"/>
      <c r="BF23" s="1076"/>
      <c r="BG23" s="1077"/>
    </row>
    <row r="24" spans="1:59" s="435" customFormat="1" ht="20.25" customHeight="1" thickBot="1" x14ac:dyDescent="0.35">
      <c r="A24" s="1047"/>
      <c r="B24" s="1057"/>
      <c r="C24" s="1057"/>
      <c r="D24" s="1057"/>
      <c r="E24" s="1057"/>
      <c r="F24" s="1058"/>
      <c r="G24" s="478">
        <f>B22</f>
        <v>0</v>
      </c>
      <c r="H24" s="1059"/>
      <c r="I24" s="1060"/>
      <c r="J24" s="1064"/>
      <c r="K24" s="1065"/>
      <c r="L24" s="1065"/>
      <c r="M24" s="1065"/>
      <c r="N24" s="1065"/>
      <c r="O24" s="1066"/>
      <c r="P24" s="1092" t="s">
        <v>590</v>
      </c>
      <c r="Q24" s="1093"/>
      <c r="R24" s="1094"/>
      <c r="S24" s="479" t="str">
        <f>IF(S22="","",VLOOKUP(S22,'シフト記号表（勤務時間帯）'!$C$6:$U$35,19,FALSE))</f>
        <v/>
      </c>
      <c r="T24" s="479" t="str">
        <f>IF(T22="","",VLOOKUP(T22,'シフト記号表（勤務時間帯）'!$C$6:$U$35,19,FALSE))</f>
        <v/>
      </c>
      <c r="U24" s="479" t="str">
        <f>IF(U22="","",VLOOKUP(U22,'シフト記号表（勤務時間帯）'!$C$6:$U$35,19,FALSE))</f>
        <v/>
      </c>
      <c r="V24" s="479" t="str">
        <f>IF(V22="","",VLOOKUP(V22,'シフト記号表（勤務時間帯）'!$C$6:$U$35,19,FALSE))</f>
        <v/>
      </c>
      <c r="W24" s="479" t="str">
        <f>IF(W22="","",VLOOKUP(W22,'シフト記号表（勤務時間帯）'!$C$6:$U$35,19,FALSE))</f>
        <v/>
      </c>
      <c r="X24" s="479" t="str">
        <f>IF(X22="","",VLOOKUP(X22,'シフト記号表（勤務時間帯）'!$C$6:$U$35,19,FALSE))</f>
        <v/>
      </c>
      <c r="Y24" s="479" t="str">
        <f>IF(Y22="","",VLOOKUP(Y22,'シフト記号表（勤務時間帯）'!$C$6:$U$35,19,FALSE))</f>
        <v/>
      </c>
      <c r="Z24" s="479" t="str">
        <f>IF(Z22="","",VLOOKUP(Z22,'シフト記号表（勤務時間帯）'!$C$6:$U$35,19,FALSE))</f>
        <v/>
      </c>
      <c r="AA24" s="479" t="str">
        <f>IF(AA22="","",VLOOKUP(AA22,'シフト記号表（勤務時間帯）'!$C$6:$U$35,19,FALSE))</f>
        <v/>
      </c>
      <c r="AB24" s="479" t="str">
        <f>IF(AB22="","",VLOOKUP(AB22,'シフト記号表（勤務時間帯）'!$C$6:$U$35,19,FALSE))</f>
        <v/>
      </c>
      <c r="AC24" s="479" t="str">
        <f>IF(AC22="","",VLOOKUP(AC22,'シフト記号表（勤務時間帯）'!$C$6:$U$35,19,FALSE))</f>
        <v/>
      </c>
      <c r="AD24" s="479" t="str">
        <f>IF(AD22="","",VLOOKUP(AD22,'シフト記号表（勤務時間帯）'!$C$6:$U$35,19,FALSE))</f>
        <v/>
      </c>
      <c r="AE24" s="479" t="str">
        <f>IF(AE22="","",VLOOKUP(AE22,'シフト記号表（勤務時間帯）'!$C$6:$U$35,19,FALSE))</f>
        <v/>
      </c>
      <c r="AF24" s="479" t="str">
        <f>IF(AF22="","",VLOOKUP(AF22,'シフト記号表（勤務時間帯）'!$C$6:$U$35,19,FALSE))</f>
        <v/>
      </c>
      <c r="AG24" s="479" t="str">
        <f>IF(AG22="","",VLOOKUP(AG22,'シフト記号表（勤務時間帯）'!$C$6:$U$35,19,FALSE))</f>
        <v/>
      </c>
      <c r="AH24" s="479" t="str">
        <f>IF(AH22="","",VLOOKUP(AH22,'シフト記号表（勤務時間帯）'!$C$6:$U$35,19,FALSE))</f>
        <v/>
      </c>
      <c r="AI24" s="479" t="str">
        <f>IF(AI22="","",VLOOKUP(AI22,'シフト記号表（勤務時間帯）'!$C$6:$U$35,19,FALSE))</f>
        <v/>
      </c>
      <c r="AJ24" s="479" t="str">
        <f>IF(AJ22="","",VLOOKUP(AJ22,'シフト記号表（勤務時間帯）'!$C$6:$U$35,19,FALSE))</f>
        <v/>
      </c>
      <c r="AK24" s="479" t="str">
        <f>IF(AK22="","",VLOOKUP(AK22,'シフト記号表（勤務時間帯）'!$C$6:$U$35,19,FALSE))</f>
        <v/>
      </c>
      <c r="AL24" s="479" t="str">
        <f>IF(AL22="","",VLOOKUP(AL22,'シフト記号表（勤務時間帯）'!$C$6:$U$35,19,FALSE))</f>
        <v/>
      </c>
      <c r="AM24" s="479" t="str">
        <f>IF(AM22="","",VLOOKUP(AM22,'シフト記号表（勤務時間帯）'!$C$6:$U$35,19,FALSE))</f>
        <v/>
      </c>
      <c r="AN24" s="479" t="str">
        <f>IF(AN22="","",VLOOKUP(AN22,'シフト記号表（勤務時間帯）'!$C$6:$U$35,19,FALSE))</f>
        <v/>
      </c>
      <c r="AO24" s="479" t="str">
        <f>IF(AO22="","",VLOOKUP(AO22,'シフト記号表（勤務時間帯）'!$C$6:$U$35,19,FALSE))</f>
        <v/>
      </c>
      <c r="AP24" s="479" t="str">
        <f>IF(AP22="","",VLOOKUP(AP22,'シフト記号表（勤務時間帯）'!$C$6:$U$35,19,FALSE))</f>
        <v/>
      </c>
      <c r="AQ24" s="479" t="str">
        <f>IF(AQ22="","",VLOOKUP(AQ22,'シフト記号表（勤務時間帯）'!$C$6:$U$35,19,FALSE))</f>
        <v/>
      </c>
      <c r="AR24" s="479" t="str">
        <f>IF(AR22="","",VLOOKUP(AR22,'シフト記号表（勤務時間帯）'!$C$6:$U$35,19,FALSE))</f>
        <v/>
      </c>
      <c r="AS24" s="479" t="str">
        <f>IF(AS22="","",VLOOKUP(AS22,'シフト記号表（勤務時間帯）'!$C$6:$U$35,19,FALSE))</f>
        <v/>
      </c>
      <c r="AT24" s="479" t="str">
        <f>IF(AT22="","",VLOOKUP(AT22,'シフト記号表（勤務時間帯）'!$C$6:$U$35,19,FALSE))</f>
        <v/>
      </c>
      <c r="AU24" s="479" t="str">
        <f>IF(AU22="","",VLOOKUP(AU22,'シフト記号表（勤務時間帯）'!$C$6:$U$35,19,FALSE))</f>
        <v/>
      </c>
      <c r="AV24" s="479" t="str">
        <f>IF(AV22="","",VLOOKUP(AV22,'シフト記号表（勤務時間帯）'!$C$6:$U$35,19,FALSE))</f>
        <v/>
      </c>
      <c r="AW24" s="479" t="str">
        <f>IF(AW22="","",VLOOKUP(AW22,'シフト記号表（勤務時間帯）'!$C$6:$U$35,19,FALSE))</f>
        <v/>
      </c>
      <c r="AX24" s="1095">
        <f>IF($BB$4="４週",SUM(S24:AT24),IF($BB$4="暦月",SUM(S24:AW24),""))</f>
        <v>0</v>
      </c>
      <c r="AY24" s="1096"/>
      <c r="AZ24" s="1097">
        <f>IF($BB$4="４週",AX24/4,IF($BB$4="暦月",AX24/($BB$7/7),""))</f>
        <v>0</v>
      </c>
      <c r="BA24" s="1098"/>
      <c r="BB24" s="1088"/>
      <c r="BC24" s="1088"/>
      <c r="BD24" s="1088"/>
      <c r="BE24" s="1088"/>
      <c r="BF24" s="1088"/>
      <c r="BG24" s="1089"/>
    </row>
    <row r="25" spans="1:59" s="435" customFormat="1" ht="20.25" customHeight="1" x14ac:dyDescent="0.3">
      <c r="A25" s="1047">
        <v>4</v>
      </c>
      <c r="B25" s="1049"/>
      <c r="C25" s="1049"/>
      <c r="D25" s="1049"/>
      <c r="E25" s="1049"/>
      <c r="F25" s="1050"/>
      <c r="G25" s="476"/>
      <c r="H25" s="1053"/>
      <c r="I25" s="1054"/>
      <c r="J25" s="1061"/>
      <c r="K25" s="1062"/>
      <c r="L25" s="1062"/>
      <c r="M25" s="1062"/>
      <c r="N25" s="1062"/>
      <c r="O25" s="1063"/>
      <c r="P25" s="1067" t="s">
        <v>589</v>
      </c>
      <c r="Q25" s="1068"/>
      <c r="R25" s="1069"/>
      <c r="S25" s="473"/>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5"/>
      <c r="AX25" s="1070"/>
      <c r="AY25" s="1071"/>
      <c r="AZ25" s="1072"/>
      <c r="BA25" s="1073"/>
      <c r="BB25" s="1074"/>
      <c r="BC25" s="1074"/>
      <c r="BD25" s="1074"/>
      <c r="BE25" s="1074"/>
      <c r="BF25" s="1074"/>
      <c r="BG25" s="1075"/>
    </row>
    <row r="26" spans="1:59" s="435" customFormat="1" ht="20.25" customHeight="1" x14ac:dyDescent="0.3">
      <c r="A26" s="1047"/>
      <c r="B26" s="1049"/>
      <c r="C26" s="1049"/>
      <c r="D26" s="1049"/>
      <c r="E26" s="1049"/>
      <c r="F26" s="1050"/>
      <c r="G26" s="476"/>
      <c r="H26" s="1053"/>
      <c r="I26" s="1054"/>
      <c r="J26" s="1061"/>
      <c r="K26" s="1062"/>
      <c r="L26" s="1062"/>
      <c r="M26" s="1062"/>
      <c r="N26" s="1062"/>
      <c r="O26" s="1063"/>
      <c r="P26" s="1080" t="s">
        <v>587</v>
      </c>
      <c r="Q26" s="1081"/>
      <c r="R26" s="1082"/>
      <c r="S26" s="477" t="str">
        <f>IF(S25="","",VLOOKUP(S25,'シフト記号表（勤務時間帯）'!$C$6:$K$35,9,FALSE))</f>
        <v/>
      </c>
      <c r="T26" s="477" t="str">
        <f>IF(T25="","",VLOOKUP(T25,'シフト記号表（勤務時間帯）'!$C$6:$K$35,9,FALSE))</f>
        <v/>
      </c>
      <c r="U26" s="477" t="str">
        <f>IF(U25="","",VLOOKUP(U25,'シフト記号表（勤務時間帯）'!$C$6:$K$35,9,FALSE))</f>
        <v/>
      </c>
      <c r="V26" s="477" t="str">
        <f>IF(V25="","",VLOOKUP(V25,'シフト記号表（勤務時間帯）'!$C$6:$K$35,9,FALSE))</f>
        <v/>
      </c>
      <c r="W26" s="477" t="str">
        <f>IF(W25="","",VLOOKUP(W25,'シフト記号表（勤務時間帯）'!$C$6:$K$35,9,FALSE))</f>
        <v/>
      </c>
      <c r="X26" s="477" t="str">
        <f>IF(X25="","",VLOOKUP(X25,'シフト記号表（勤務時間帯）'!$C$6:$K$35,9,FALSE))</f>
        <v/>
      </c>
      <c r="Y26" s="477" t="str">
        <f>IF(Y25="","",VLOOKUP(Y25,'シフト記号表（勤務時間帯）'!$C$6:$K$35,9,FALSE))</f>
        <v/>
      </c>
      <c r="Z26" s="477" t="str">
        <f>IF(Z25="","",VLOOKUP(Z25,'シフト記号表（勤務時間帯）'!$C$6:$K$35,9,FALSE))</f>
        <v/>
      </c>
      <c r="AA26" s="477" t="str">
        <f>IF(AA25="","",VLOOKUP(AA25,'シフト記号表（勤務時間帯）'!$C$6:$K$35,9,FALSE))</f>
        <v/>
      </c>
      <c r="AB26" s="477" t="str">
        <f>IF(AB25="","",VLOOKUP(AB25,'シフト記号表（勤務時間帯）'!$C$6:$K$35,9,FALSE))</f>
        <v/>
      </c>
      <c r="AC26" s="477" t="str">
        <f>IF(AC25="","",VLOOKUP(AC25,'シフト記号表（勤務時間帯）'!$C$6:$K$35,9,FALSE))</f>
        <v/>
      </c>
      <c r="AD26" s="477" t="str">
        <f>IF(AD25="","",VLOOKUP(AD25,'シフト記号表（勤務時間帯）'!$C$6:$K$35,9,FALSE))</f>
        <v/>
      </c>
      <c r="AE26" s="477" t="str">
        <f>IF(AE25="","",VLOOKUP(AE25,'シフト記号表（勤務時間帯）'!$C$6:$K$35,9,FALSE))</f>
        <v/>
      </c>
      <c r="AF26" s="477" t="str">
        <f>IF(AF25="","",VLOOKUP(AF25,'シフト記号表（勤務時間帯）'!$C$6:$K$35,9,FALSE))</f>
        <v/>
      </c>
      <c r="AG26" s="477" t="str">
        <f>IF(AG25="","",VLOOKUP(AG25,'シフト記号表（勤務時間帯）'!$C$6:$K$35,9,FALSE))</f>
        <v/>
      </c>
      <c r="AH26" s="477" t="str">
        <f>IF(AH25="","",VLOOKUP(AH25,'シフト記号表（勤務時間帯）'!$C$6:$K$35,9,FALSE))</f>
        <v/>
      </c>
      <c r="AI26" s="477" t="str">
        <f>IF(AI25="","",VLOOKUP(AI25,'シフト記号表（勤務時間帯）'!$C$6:$K$35,9,FALSE))</f>
        <v/>
      </c>
      <c r="AJ26" s="477" t="str">
        <f>IF(AJ25="","",VLOOKUP(AJ25,'シフト記号表（勤務時間帯）'!$C$6:$K$35,9,FALSE))</f>
        <v/>
      </c>
      <c r="AK26" s="477" t="str">
        <f>IF(AK25="","",VLOOKUP(AK25,'シフト記号表（勤務時間帯）'!$C$6:$K$35,9,FALSE))</f>
        <v/>
      </c>
      <c r="AL26" s="477" t="str">
        <f>IF(AL25="","",VLOOKUP(AL25,'シフト記号表（勤務時間帯）'!$C$6:$K$35,9,FALSE))</f>
        <v/>
      </c>
      <c r="AM26" s="477" t="str">
        <f>IF(AM25="","",VLOOKUP(AM25,'シフト記号表（勤務時間帯）'!$C$6:$K$35,9,FALSE))</f>
        <v/>
      </c>
      <c r="AN26" s="477" t="str">
        <f>IF(AN25="","",VLOOKUP(AN25,'シフト記号表（勤務時間帯）'!$C$6:$K$35,9,FALSE))</f>
        <v/>
      </c>
      <c r="AO26" s="477" t="str">
        <f>IF(AO25="","",VLOOKUP(AO25,'シフト記号表（勤務時間帯）'!$C$6:$K$35,9,FALSE))</f>
        <v/>
      </c>
      <c r="AP26" s="477" t="str">
        <f>IF(AP25="","",VLOOKUP(AP25,'シフト記号表（勤務時間帯）'!$C$6:$K$35,9,FALSE))</f>
        <v/>
      </c>
      <c r="AQ26" s="477" t="str">
        <f>IF(AQ25="","",VLOOKUP(AQ25,'シフト記号表（勤務時間帯）'!$C$6:$K$35,9,FALSE))</f>
        <v/>
      </c>
      <c r="AR26" s="477" t="str">
        <f>IF(AR25="","",VLOOKUP(AR25,'シフト記号表（勤務時間帯）'!$C$6:$K$35,9,FALSE))</f>
        <v/>
      </c>
      <c r="AS26" s="477" t="str">
        <f>IF(AS25="","",VLOOKUP(AS25,'シフト記号表（勤務時間帯）'!$C$6:$K$35,9,FALSE))</f>
        <v/>
      </c>
      <c r="AT26" s="477" t="str">
        <f>IF(AT25="","",VLOOKUP(AT25,'シフト記号表（勤務時間帯）'!$C$6:$K$35,9,FALSE))</f>
        <v/>
      </c>
      <c r="AU26" s="477" t="str">
        <f>IF(AU25="","",VLOOKUP(AU25,'シフト記号表（勤務時間帯）'!$C$6:$K$35,9,FALSE))</f>
        <v/>
      </c>
      <c r="AV26" s="477" t="str">
        <f>IF(AV25="","",VLOOKUP(AV25,'シフト記号表（勤務時間帯）'!$C$6:$K$35,9,FALSE))</f>
        <v/>
      </c>
      <c r="AW26" s="477" t="str">
        <f>IF(AW25="","",VLOOKUP(AW25,'シフト記号表（勤務時間帯）'!$C$6:$K$35,9,FALSE))</f>
        <v/>
      </c>
      <c r="AX26" s="1083">
        <f>IF($BB$4="４週",SUM(S26:AT26),IF($BB$4="暦月",SUM(S26:AW26),""))</f>
        <v>0</v>
      </c>
      <c r="AY26" s="1084"/>
      <c r="AZ26" s="1090">
        <f>IF($BB$4="４週",AX26/4,IF($BB$4="暦月",AX26/($BB$7/7),""))</f>
        <v>0</v>
      </c>
      <c r="BA26" s="1091"/>
      <c r="BB26" s="1076"/>
      <c r="BC26" s="1076"/>
      <c r="BD26" s="1076"/>
      <c r="BE26" s="1076"/>
      <c r="BF26" s="1076"/>
      <c r="BG26" s="1077"/>
    </row>
    <row r="27" spans="1:59" s="435" customFormat="1" ht="20.25" customHeight="1" thickBot="1" x14ac:dyDescent="0.35">
      <c r="A27" s="1047"/>
      <c r="B27" s="1057"/>
      <c r="C27" s="1057"/>
      <c r="D27" s="1057"/>
      <c r="E27" s="1057"/>
      <c r="F27" s="1058"/>
      <c r="G27" s="478">
        <f>B25</f>
        <v>0</v>
      </c>
      <c r="H27" s="1059"/>
      <c r="I27" s="1060"/>
      <c r="J27" s="1064"/>
      <c r="K27" s="1065"/>
      <c r="L27" s="1065"/>
      <c r="M27" s="1065"/>
      <c r="N27" s="1065"/>
      <c r="O27" s="1066"/>
      <c r="P27" s="1092" t="s">
        <v>590</v>
      </c>
      <c r="Q27" s="1093"/>
      <c r="R27" s="1094"/>
      <c r="S27" s="479" t="str">
        <f>IF(S25="","",VLOOKUP(S25,'シフト記号表（勤務時間帯）'!$C$6:$U$35,19,FALSE))</f>
        <v/>
      </c>
      <c r="T27" s="479" t="str">
        <f>IF(T25="","",VLOOKUP(T25,'シフト記号表（勤務時間帯）'!$C$6:$U$35,19,FALSE))</f>
        <v/>
      </c>
      <c r="U27" s="479" t="str">
        <f>IF(U25="","",VLOOKUP(U25,'シフト記号表（勤務時間帯）'!$C$6:$U$35,19,FALSE))</f>
        <v/>
      </c>
      <c r="V27" s="479" t="str">
        <f>IF(V25="","",VLOOKUP(V25,'シフト記号表（勤務時間帯）'!$C$6:$U$35,19,FALSE))</f>
        <v/>
      </c>
      <c r="W27" s="479" t="str">
        <f>IF(W25="","",VLOOKUP(W25,'シフト記号表（勤務時間帯）'!$C$6:$U$35,19,FALSE))</f>
        <v/>
      </c>
      <c r="X27" s="479" t="str">
        <f>IF(X25="","",VLOOKUP(X25,'シフト記号表（勤務時間帯）'!$C$6:$U$35,19,FALSE))</f>
        <v/>
      </c>
      <c r="Y27" s="479" t="str">
        <f>IF(Y25="","",VLOOKUP(Y25,'シフト記号表（勤務時間帯）'!$C$6:$U$35,19,FALSE))</f>
        <v/>
      </c>
      <c r="Z27" s="479" t="str">
        <f>IF(Z25="","",VLOOKUP(Z25,'シフト記号表（勤務時間帯）'!$C$6:$U$35,19,FALSE))</f>
        <v/>
      </c>
      <c r="AA27" s="479" t="str">
        <f>IF(AA25="","",VLOOKUP(AA25,'シフト記号表（勤務時間帯）'!$C$6:$U$35,19,FALSE))</f>
        <v/>
      </c>
      <c r="AB27" s="479" t="str">
        <f>IF(AB25="","",VLOOKUP(AB25,'シフト記号表（勤務時間帯）'!$C$6:$U$35,19,FALSE))</f>
        <v/>
      </c>
      <c r="AC27" s="479" t="str">
        <f>IF(AC25="","",VLOOKUP(AC25,'シフト記号表（勤務時間帯）'!$C$6:$U$35,19,FALSE))</f>
        <v/>
      </c>
      <c r="AD27" s="479" t="str">
        <f>IF(AD25="","",VLOOKUP(AD25,'シフト記号表（勤務時間帯）'!$C$6:$U$35,19,FALSE))</f>
        <v/>
      </c>
      <c r="AE27" s="479" t="str">
        <f>IF(AE25="","",VLOOKUP(AE25,'シフト記号表（勤務時間帯）'!$C$6:$U$35,19,FALSE))</f>
        <v/>
      </c>
      <c r="AF27" s="479" t="str">
        <f>IF(AF25="","",VLOOKUP(AF25,'シフト記号表（勤務時間帯）'!$C$6:$U$35,19,FALSE))</f>
        <v/>
      </c>
      <c r="AG27" s="479" t="str">
        <f>IF(AG25="","",VLOOKUP(AG25,'シフト記号表（勤務時間帯）'!$C$6:$U$35,19,FALSE))</f>
        <v/>
      </c>
      <c r="AH27" s="479" t="str">
        <f>IF(AH25="","",VLOOKUP(AH25,'シフト記号表（勤務時間帯）'!$C$6:$U$35,19,FALSE))</f>
        <v/>
      </c>
      <c r="AI27" s="479" t="str">
        <f>IF(AI25="","",VLOOKUP(AI25,'シフト記号表（勤務時間帯）'!$C$6:$U$35,19,FALSE))</f>
        <v/>
      </c>
      <c r="AJ27" s="479" t="str">
        <f>IF(AJ25="","",VLOOKUP(AJ25,'シフト記号表（勤務時間帯）'!$C$6:$U$35,19,FALSE))</f>
        <v/>
      </c>
      <c r="AK27" s="479" t="str">
        <f>IF(AK25="","",VLOOKUP(AK25,'シフト記号表（勤務時間帯）'!$C$6:$U$35,19,FALSE))</f>
        <v/>
      </c>
      <c r="AL27" s="479" t="str">
        <f>IF(AL25="","",VLOOKUP(AL25,'シフト記号表（勤務時間帯）'!$C$6:$U$35,19,FALSE))</f>
        <v/>
      </c>
      <c r="AM27" s="479" t="str">
        <f>IF(AM25="","",VLOOKUP(AM25,'シフト記号表（勤務時間帯）'!$C$6:$U$35,19,FALSE))</f>
        <v/>
      </c>
      <c r="AN27" s="479" t="str">
        <f>IF(AN25="","",VLOOKUP(AN25,'シフト記号表（勤務時間帯）'!$C$6:$U$35,19,FALSE))</f>
        <v/>
      </c>
      <c r="AO27" s="479" t="str">
        <f>IF(AO25="","",VLOOKUP(AO25,'シフト記号表（勤務時間帯）'!$C$6:$U$35,19,FALSE))</f>
        <v/>
      </c>
      <c r="AP27" s="479" t="str">
        <f>IF(AP25="","",VLOOKUP(AP25,'シフト記号表（勤務時間帯）'!$C$6:$U$35,19,FALSE))</f>
        <v/>
      </c>
      <c r="AQ27" s="479" t="str">
        <f>IF(AQ25="","",VLOOKUP(AQ25,'シフト記号表（勤務時間帯）'!$C$6:$U$35,19,FALSE))</f>
        <v/>
      </c>
      <c r="AR27" s="479" t="str">
        <f>IF(AR25="","",VLOOKUP(AR25,'シフト記号表（勤務時間帯）'!$C$6:$U$35,19,FALSE))</f>
        <v/>
      </c>
      <c r="AS27" s="479" t="str">
        <f>IF(AS25="","",VLOOKUP(AS25,'シフト記号表（勤務時間帯）'!$C$6:$U$35,19,FALSE))</f>
        <v/>
      </c>
      <c r="AT27" s="479" t="str">
        <f>IF(AT25="","",VLOOKUP(AT25,'シフト記号表（勤務時間帯）'!$C$6:$U$35,19,FALSE))</f>
        <v/>
      </c>
      <c r="AU27" s="479" t="str">
        <f>IF(AU25="","",VLOOKUP(AU25,'シフト記号表（勤務時間帯）'!$C$6:$U$35,19,FALSE))</f>
        <v/>
      </c>
      <c r="AV27" s="479" t="str">
        <f>IF(AV25="","",VLOOKUP(AV25,'シフト記号表（勤務時間帯）'!$C$6:$U$35,19,FALSE))</f>
        <v/>
      </c>
      <c r="AW27" s="479" t="str">
        <f>IF(AW25="","",VLOOKUP(AW25,'シフト記号表（勤務時間帯）'!$C$6:$U$35,19,FALSE))</f>
        <v/>
      </c>
      <c r="AX27" s="1095">
        <f>IF($BB$4="４週",SUM(S27:AT27),IF($BB$4="暦月",SUM(S27:AW27),""))</f>
        <v>0</v>
      </c>
      <c r="AY27" s="1096"/>
      <c r="AZ27" s="1097">
        <f>IF($BB$4="４週",AX27/4,IF($BB$4="暦月",AX27/($BB$7/7),""))</f>
        <v>0</v>
      </c>
      <c r="BA27" s="1098"/>
      <c r="BB27" s="1088"/>
      <c r="BC27" s="1088"/>
      <c r="BD27" s="1088"/>
      <c r="BE27" s="1088"/>
      <c r="BF27" s="1088"/>
      <c r="BG27" s="1089"/>
    </row>
    <row r="28" spans="1:59" s="435" customFormat="1" ht="20.25" customHeight="1" x14ac:dyDescent="0.3">
      <c r="A28" s="1047">
        <v>5</v>
      </c>
      <c r="B28" s="1049"/>
      <c r="C28" s="1049"/>
      <c r="D28" s="1049"/>
      <c r="E28" s="1049"/>
      <c r="F28" s="1050"/>
      <c r="G28" s="476"/>
      <c r="H28" s="1053"/>
      <c r="I28" s="1054"/>
      <c r="J28" s="1061"/>
      <c r="K28" s="1062"/>
      <c r="L28" s="1062"/>
      <c r="M28" s="1062"/>
      <c r="N28" s="1062"/>
      <c r="O28" s="1063"/>
      <c r="P28" s="1067" t="s">
        <v>592</v>
      </c>
      <c r="Q28" s="1068"/>
      <c r="R28" s="1069"/>
      <c r="S28" s="473"/>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5"/>
      <c r="AX28" s="1070"/>
      <c r="AY28" s="1071"/>
      <c r="AZ28" s="1072"/>
      <c r="BA28" s="1073"/>
      <c r="BB28" s="1074"/>
      <c r="BC28" s="1074"/>
      <c r="BD28" s="1074"/>
      <c r="BE28" s="1074"/>
      <c r="BF28" s="1074"/>
      <c r="BG28" s="1075"/>
    </row>
    <row r="29" spans="1:59" s="435" customFormat="1" ht="20.25" customHeight="1" x14ac:dyDescent="0.3">
      <c r="A29" s="1047"/>
      <c r="B29" s="1049"/>
      <c r="C29" s="1049"/>
      <c r="D29" s="1049"/>
      <c r="E29" s="1049"/>
      <c r="F29" s="1050"/>
      <c r="G29" s="476"/>
      <c r="H29" s="1053"/>
      <c r="I29" s="1054"/>
      <c r="J29" s="1061"/>
      <c r="K29" s="1062"/>
      <c r="L29" s="1062"/>
      <c r="M29" s="1062"/>
      <c r="N29" s="1062"/>
      <c r="O29" s="1063"/>
      <c r="P29" s="1080" t="s">
        <v>587</v>
      </c>
      <c r="Q29" s="1081"/>
      <c r="R29" s="1082"/>
      <c r="S29" s="477" t="str">
        <f>IF(S28="","",VLOOKUP(S28,'シフト記号表（勤務時間帯）'!$C$6:$K$35,9,FALSE))</f>
        <v/>
      </c>
      <c r="T29" s="477" t="str">
        <f>IF(T28="","",VLOOKUP(T28,'シフト記号表（勤務時間帯）'!$C$6:$K$35,9,FALSE))</f>
        <v/>
      </c>
      <c r="U29" s="477" t="str">
        <f>IF(U28="","",VLOOKUP(U28,'シフト記号表（勤務時間帯）'!$C$6:$K$35,9,FALSE))</f>
        <v/>
      </c>
      <c r="V29" s="477" t="str">
        <f>IF(V28="","",VLOOKUP(V28,'シフト記号表（勤務時間帯）'!$C$6:$K$35,9,FALSE))</f>
        <v/>
      </c>
      <c r="W29" s="477" t="str">
        <f>IF(W28="","",VLOOKUP(W28,'シフト記号表（勤務時間帯）'!$C$6:$K$35,9,FALSE))</f>
        <v/>
      </c>
      <c r="X29" s="477" t="str">
        <f>IF(X28="","",VLOOKUP(X28,'シフト記号表（勤務時間帯）'!$C$6:$K$35,9,FALSE))</f>
        <v/>
      </c>
      <c r="Y29" s="477" t="str">
        <f>IF(Y28="","",VLOOKUP(Y28,'シフト記号表（勤務時間帯）'!$C$6:$K$35,9,FALSE))</f>
        <v/>
      </c>
      <c r="Z29" s="477" t="str">
        <f>IF(Z28="","",VLOOKUP(Z28,'シフト記号表（勤務時間帯）'!$C$6:$K$35,9,FALSE))</f>
        <v/>
      </c>
      <c r="AA29" s="477" t="str">
        <f>IF(AA28="","",VLOOKUP(AA28,'シフト記号表（勤務時間帯）'!$C$6:$K$35,9,FALSE))</f>
        <v/>
      </c>
      <c r="AB29" s="477" t="str">
        <f>IF(AB28="","",VLOOKUP(AB28,'シフト記号表（勤務時間帯）'!$C$6:$K$35,9,FALSE))</f>
        <v/>
      </c>
      <c r="AC29" s="477" t="str">
        <f>IF(AC28="","",VLOOKUP(AC28,'シフト記号表（勤務時間帯）'!$C$6:$K$35,9,FALSE))</f>
        <v/>
      </c>
      <c r="AD29" s="477" t="str">
        <f>IF(AD28="","",VLOOKUP(AD28,'シフト記号表（勤務時間帯）'!$C$6:$K$35,9,FALSE))</f>
        <v/>
      </c>
      <c r="AE29" s="477" t="str">
        <f>IF(AE28="","",VLOOKUP(AE28,'シフト記号表（勤務時間帯）'!$C$6:$K$35,9,FALSE))</f>
        <v/>
      </c>
      <c r="AF29" s="477" t="str">
        <f>IF(AF28="","",VLOOKUP(AF28,'シフト記号表（勤務時間帯）'!$C$6:$K$35,9,FALSE))</f>
        <v/>
      </c>
      <c r="AG29" s="477" t="str">
        <f>IF(AG28="","",VLOOKUP(AG28,'シフト記号表（勤務時間帯）'!$C$6:$K$35,9,FALSE))</f>
        <v/>
      </c>
      <c r="AH29" s="477" t="str">
        <f>IF(AH28="","",VLOOKUP(AH28,'シフト記号表（勤務時間帯）'!$C$6:$K$35,9,FALSE))</f>
        <v/>
      </c>
      <c r="AI29" s="477" t="str">
        <f>IF(AI28="","",VLOOKUP(AI28,'シフト記号表（勤務時間帯）'!$C$6:$K$35,9,FALSE))</f>
        <v/>
      </c>
      <c r="AJ29" s="477" t="str">
        <f>IF(AJ28="","",VLOOKUP(AJ28,'シフト記号表（勤務時間帯）'!$C$6:$K$35,9,FALSE))</f>
        <v/>
      </c>
      <c r="AK29" s="477" t="str">
        <f>IF(AK28="","",VLOOKUP(AK28,'シフト記号表（勤務時間帯）'!$C$6:$K$35,9,FALSE))</f>
        <v/>
      </c>
      <c r="AL29" s="477" t="str">
        <f>IF(AL28="","",VLOOKUP(AL28,'シフト記号表（勤務時間帯）'!$C$6:$K$35,9,FALSE))</f>
        <v/>
      </c>
      <c r="AM29" s="477" t="str">
        <f>IF(AM28="","",VLOOKUP(AM28,'シフト記号表（勤務時間帯）'!$C$6:$K$35,9,FALSE))</f>
        <v/>
      </c>
      <c r="AN29" s="477" t="str">
        <f>IF(AN28="","",VLOOKUP(AN28,'シフト記号表（勤務時間帯）'!$C$6:$K$35,9,FALSE))</f>
        <v/>
      </c>
      <c r="AO29" s="477" t="str">
        <f>IF(AO28="","",VLOOKUP(AO28,'シフト記号表（勤務時間帯）'!$C$6:$K$35,9,FALSE))</f>
        <v/>
      </c>
      <c r="AP29" s="477" t="str">
        <f>IF(AP28="","",VLOOKUP(AP28,'シフト記号表（勤務時間帯）'!$C$6:$K$35,9,FALSE))</f>
        <v/>
      </c>
      <c r="AQ29" s="477" t="str">
        <f>IF(AQ28="","",VLOOKUP(AQ28,'シフト記号表（勤務時間帯）'!$C$6:$K$35,9,FALSE))</f>
        <v/>
      </c>
      <c r="AR29" s="477" t="str">
        <f>IF(AR28="","",VLOOKUP(AR28,'シフト記号表（勤務時間帯）'!$C$6:$K$35,9,FALSE))</f>
        <v/>
      </c>
      <c r="AS29" s="477" t="str">
        <f>IF(AS28="","",VLOOKUP(AS28,'シフト記号表（勤務時間帯）'!$C$6:$K$35,9,FALSE))</f>
        <v/>
      </c>
      <c r="AT29" s="477" t="str">
        <f>IF(AT28="","",VLOOKUP(AT28,'シフト記号表（勤務時間帯）'!$C$6:$K$35,9,FALSE))</f>
        <v/>
      </c>
      <c r="AU29" s="477" t="str">
        <f>IF(AU28="","",VLOOKUP(AU28,'シフト記号表（勤務時間帯）'!$C$6:$K$35,9,FALSE))</f>
        <v/>
      </c>
      <c r="AV29" s="477" t="str">
        <f>IF(AV28="","",VLOOKUP(AV28,'シフト記号表（勤務時間帯）'!$C$6:$K$35,9,FALSE))</f>
        <v/>
      </c>
      <c r="AW29" s="477" t="str">
        <f>IF(AW28="","",VLOOKUP(AW28,'シフト記号表（勤務時間帯）'!$C$6:$K$35,9,FALSE))</f>
        <v/>
      </c>
      <c r="AX29" s="1083">
        <f>IF($BB$4="４週",SUM(S29:AT29),IF($BB$4="暦月",SUM(S29:AW29),""))</f>
        <v>0</v>
      </c>
      <c r="AY29" s="1084"/>
      <c r="AZ29" s="1090">
        <f>IF($BB$4="４週",AX29/4,IF($BB$4="暦月",AX29/($BB$7/7),""))</f>
        <v>0</v>
      </c>
      <c r="BA29" s="1091"/>
      <c r="BB29" s="1076"/>
      <c r="BC29" s="1076"/>
      <c r="BD29" s="1076"/>
      <c r="BE29" s="1076"/>
      <c r="BF29" s="1076"/>
      <c r="BG29" s="1077"/>
    </row>
    <row r="30" spans="1:59" s="435" customFormat="1" ht="20.25" customHeight="1" thickBot="1" x14ac:dyDescent="0.35">
      <c r="A30" s="1047"/>
      <c r="B30" s="1057"/>
      <c r="C30" s="1057"/>
      <c r="D30" s="1057"/>
      <c r="E30" s="1057"/>
      <c r="F30" s="1058"/>
      <c r="G30" s="478">
        <f>B28</f>
        <v>0</v>
      </c>
      <c r="H30" s="1059"/>
      <c r="I30" s="1060"/>
      <c r="J30" s="1064"/>
      <c r="K30" s="1065"/>
      <c r="L30" s="1065"/>
      <c r="M30" s="1065"/>
      <c r="N30" s="1065"/>
      <c r="O30" s="1066"/>
      <c r="P30" s="1092" t="s">
        <v>590</v>
      </c>
      <c r="Q30" s="1093"/>
      <c r="R30" s="1094"/>
      <c r="S30" s="479" t="str">
        <f>IF(S28="","",VLOOKUP(S28,'シフト記号表（勤務時間帯）'!$C$6:$U$35,19,FALSE))</f>
        <v/>
      </c>
      <c r="T30" s="479" t="str">
        <f>IF(T28="","",VLOOKUP(T28,'シフト記号表（勤務時間帯）'!$C$6:$U$35,19,FALSE))</f>
        <v/>
      </c>
      <c r="U30" s="479" t="str">
        <f>IF(U28="","",VLOOKUP(U28,'シフト記号表（勤務時間帯）'!$C$6:$U$35,19,FALSE))</f>
        <v/>
      </c>
      <c r="V30" s="479" t="str">
        <f>IF(V28="","",VLOOKUP(V28,'シフト記号表（勤務時間帯）'!$C$6:$U$35,19,FALSE))</f>
        <v/>
      </c>
      <c r="W30" s="479" t="str">
        <f>IF(W28="","",VLOOKUP(W28,'シフト記号表（勤務時間帯）'!$C$6:$U$35,19,FALSE))</f>
        <v/>
      </c>
      <c r="X30" s="479" t="str">
        <f>IF(X28="","",VLOOKUP(X28,'シフト記号表（勤務時間帯）'!$C$6:$U$35,19,FALSE))</f>
        <v/>
      </c>
      <c r="Y30" s="479" t="str">
        <f>IF(Y28="","",VLOOKUP(Y28,'シフト記号表（勤務時間帯）'!$C$6:$U$35,19,FALSE))</f>
        <v/>
      </c>
      <c r="Z30" s="479" t="str">
        <f>IF(Z28="","",VLOOKUP(Z28,'シフト記号表（勤務時間帯）'!$C$6:$U$35,19,FALSE))</f>
        <v/>
      </c>
      <c r="AA30" s="479" t="str">
        <f>IF(AA28="","",VLOOKUP(AA28,'シフト記号表（勤務時間帯）'!$C$6:$U$35,19,FALSE))</f>
        <v/>
      </c>
      <c r="AB30" s="479" t="str">
        <f>IF(AB28="","",VLOOKUP(AB28,'シフト記号表（勤務時間帯）'!$C$6:$U$35,19,FALSE))</f>
        <v/>
      </c>
      <c r="AC30" s="479" t="str">
        <f>IF(AC28="","",VLOOKUP(AC28,'シフト記号表（勤務時間帯）'!$C$6:$U$35,19,FALSE))</f>
        <v/>
      </c>
      <c r="AD30" s="479" t="str">
        <f>IF(AD28="","",VLOOKUP(AD28,'シフト記号表（勤務時間帯）'!$C$6:$U$35,19,FALSE))</f>
        <v/>
      </c>
      <c r="AE30" s="479" t="str">
        <f>IF(AE28="","",VLOOKUP(AE28,'シフト記号表（勤務時間帯）'!$C$6:$U$35,19,FALSE))</f>
        <v/>
      </c>
      <c r="AF30" s="479" t="str">
        <f>IF(AF28="","",VLOOKUP(AF28,'シフト記号表（勤務時間帯）'!$C$6:$U$35,19,FALSE))</f>
        <v/>
      </c>
      <c r="AG30" s="479" t="str">
        <f>IF(AG28="","",VLOOKUP(AG28,'シフト記号表（勤務時間帯）'!$C$6:$U$35,19,FALSE))</f>
        <v/>
      </c>
      <c r="AH30" s="479" t="str">
        <f>IF(AH28="","",VLOOKUP(AH28,'シフト記号表（勤務時間帯）'!$C$6:$U$35,19,FALSE))</f>
        <v/>
      </c>
      <c r="AI30" s="479" t="str">
        <f>IF(AI28="","",VLOOKUP(AI28,'シフト記号表（勤務時間帯）'!$C$6:$U$35,19,FALSE))</f>
        <v/>
      </c>
      <c r="AJ30" s="479" t="str">
        <f>IF(AJ28="","",VLOOKUP(AJ28,'シフト記号表（勤務時間帯）'!$C$6:$U$35,19,FALSE))</f>
        <v/>
      </c>
      <c r="AK30" s="479" t="str">
        <f>IF(AK28="","",VLOOKUP(AK28,'シフト記号表（勤務時間帯）'!$C$6:$U$35,19,FALSE))</f>
        <v/>
      </c>
      <c r="AL30" s="479" t="str">
        <f>IF(AL28="","",VLOOKUP(AL28,'シフト記号表（勤務時間帯）'!$C$6:$U$35,19,FALSE))</f>
        <v/>
      </c>
      <c r="AM30" s="479" t="str">
        <f>IF(AM28="","",VLOOKUP(AM28,'シフト記号表（勤務時間帯）'!$C$6:$U$35,19,FALSE))</f>
        <v/>
      </c>
      <c r="AN30" s="479" t="str">
        <f>IF(AN28="","",VLOOKUP(AN28,'シフト記号表（勤務時間帯）'!$C$6:$U$35,19,FALSE))</f>
        <v/>
      </c>
      <c r="AO30" s="479" t="str">
        <f>IF(AO28="","",VLOOKUP(AO28,'シフト記号表（勤務時間帯）'!$C$6:$U$35,19,FALSE))</f>
        <v/>
      </c>
      <c r="AP30" s="479" t="str">
        <f>IF(AP28="","",VLOOKUP(AP28,'シフト記号表（勤務時間帯）'!$C$6:$U$35,19,FALSE))</f>
        <v/>
      </c>
      <c r="AQ30" s="479" t="str">
        <f>IF(AQ28="","",VLOOKUP(AQ28,'シフト記号表（勤務時間帯）'!$C$6:$U$35,19,FALSE))</f>
        <v/>
      </c>
      <c r="AR30" s="479" t="str">
        <f>IF(AR28="","",VLOOKUP(AR28,'シフト記号表（勤務時間帯）'!$C$6:$U$35,19,FALSE))</f>
        <v/>
      </c>
      <c r="AS30" s="479" t="str">
        <f>IF(AS28="","",VLOOKUP(AS28,'シフト記号表（勤務時間帯）'!$C$6:$U$35,19,FALSE))</f>
        <v/>
      </c>
      <c r="AT30" s="479" t="str">
        <f>IF(AT28="","",VLOOKUP(AT28,'シフト記号表（勤務時間帯）'!$C$6:$U$35,19,FALSE))</f>
        <v/>
      </c>
      <c r="AU30" s="479" t="str">
        <f>IF(AU28="","",VLOOKUP(AU28,'シフト記号表（勤務時間帯）'!$C$6:$U$35,19,FALSE))</f>
        <v/>
      </c>
      <c r="AV30" s="479" t="str">
        <f>IF(AV28="","",VLOOKUP(AV28,'シフト記号表（勤務時間帯）'!$C$6:$U$35,19,FALSE))</f>
        <v/>
      </c>
      <c r="AW30" s="479" t="str">
        <f>IF(AW28="","",VLOOKUP(AW28,'シフト記号表（勤務時間帯）'!$C$6:$U$35,19,FALSE))</f>
        <v/>
      </c>
      <c r="AX30" s="1095">
        <f>IF($BB$4="４週",SUM(S30:AT30),IF($BB$4="暦月",SUM(S30:AW30),""))</f>
        <v>0</v>
      </c>
      <c r="AY30" s="1096"/>
      <c r="AZ30" s="1097">
        <f>IF($BB$4="４週",AX30/4,IF($BB$4="暦月",AX30/($BB$7/7),""))</f>
        <v>0</v>
      </c>
      <c r="BA30" s="1098"/>
      <c r="BB30" s="1088"/>
      <c r="BC30" s="1088"/>
      <c r="BD30" s="1088"/>
      <c r="BE30" s="1088"/>
      <c r="BF30" s="1088"/>
      <c r="BG30" s="1089"/>
    </row>
    <row r="31" spans="1:59" s="435" customFormat="1" ht="20.25" customHeight="1" x14ac:dyDescent="0.3">
      <c r="A31" s="1047">
        <v>6</v>
      </c>
      <c r="B31" s="1049"/>
      <c r="C31" s="1049"/>
      <c r="D31" s="1049"/>
      <c r="E31" s="1049"/>
      <c r="F31" s="1050"/>
      <c r="G31" s="476"/>
      <c r="H31" s="1053"/>
      <c r="I31" s="1054"/>
      <c r="J31" s="1061"/>
      <c r="K31" s="1062"/>
      <c r="L31" s="1062"/>
      <c r="M31" s="1062"/>
      <c r="N31" s="1062"/>
      <c r="O31" s="1063"/>
      <c r="P31" s="1067" t="s">
        <v>592</v>
      </c>
      <c r="Q31" s="1068"/>
      <c r="R31" s="1069"/>
      <c r="S31" s="473"/>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5"/>
      <c r="AX31" s="1070"/>
      <c r="AY31" s="1071"/>
      <c r="AZ31" s="1072"/>
      <c r="BA31" s="1073"/>
      <c r="BB31" s="1074"/>
      <c r="BC31" s="1074"/>
      <c r="BD31" s="1074"/>
      <c r="BE31" s="1074"/>
      <c r="BF31" s="1074"/>
      <c r="BG31" s="1075"/>
    </row>
    <row r="32" spans="1:59" s="435" customFormat="1" ht="20.25" customHeight="1" x14ac:dyDescent="0.3">
      <c r="A32" s="1047"/>
      <c r="B32" s="1049"/>
      <c r="C32" s="1049"/>
      <c r="D32" s="1049"/>
      <c r="E32" s="1049"/>
      <c r="F32" s="1050"/>
      <c r="G32" s="476"/>
      <c r="H32" s="1053"/>
      <c r="I32" s="1054"/>
      <c r="J32" s="1061"/>
      <c r="K32" s="1062"/>
      <c r="L32" s="1062"/>
      <c r="M32" s="1062"/>
      <c r="N32" s="1062"/>
      <c r="O32" s="1063"/>
      <c r="P32" s="1080" t="s">
        <v>591</v>
      </c>
      <c r="Q32" s="1081"/>
      <c r="R32" s="1082"/>
      <c r="S32" s="477" t="str">
        <f>IF(S31="","",VLOOKUP(S31,'シフト記号表（勤務時間帯）'!$C$6:$K$35,9,FALSE))</f>
        <v/>
      </c>
      <c r="T32" s="477" t="str">
        <f>IF(T31="","",VLOOKUP(T31,'シフト記号表（勤務時間帯）'!$C$6:$K$35,9,FALSE))</f>
        <v/>
      </c>
      <c r="U32" s="477" t="str">
        <f>IF(U31="","",VLOOKUP(U31,'シフト記号表（勤務時間帯）'!$C$6:$K$35,9,FALSE))</f>
        <v/>
      </c>
      <c r="V32" s="477" t="str">
        <f>IF(V31="","",VLOOKUP(V31,'シフト記号表（勤務時間帯）'!$C$6:$K$35,9,FALSE))</f>
        <v/>
      </c>
      <c r="W32" s="477" t="str">
        <f>IF(W31="","",VLOOKUP(W31,'シフト記号表（勤務時間帯）'!$C$6:$K$35,9,FALSE))</f>
        <v/>
      </c>
      <c r="X32" s="477" t="str">
        <f>IF(X31="","",VLOOKUP(X31,'シフト記号表（勤務時間帯）'!$C$6:$K$35,9,FALSE))</f>
        <v/>
      </c>
      <c r="Y32" s="477" t="str">
        <f>IF(Y31="","",VLOOKUP(Y31,'シフト記号表（勤務時間帯）'!$C$6:$K$35,9,FALSE))</f>
        <v/>
      </c>
      <c r="Z32" s="477" t="str">
        <f>IF(Z31="","",VLOOKUP(Z31,'シフト記号表（勤務時間帯）'!$C$6:$K$35,9,FALSE))</f>
        <v/>
      </c>
      <c r="AA32" s="477" t="str">
        <f>IF(AA31="","",VLOOKUP(AA31,'シフト記号表（勤務時間帯）'!$C$6:$K$35,9,FALSE))</f>
        <v/>
      </c>
      <c r="AB32" s="477" t="str">
        <f>IF(AB31="","",VLOOKUP(AB31,'シフト記号表（勤務時間帯）'!$C$6:$K$35,9,FALSE))</f>
        <v/>
      </c>
      <c r="AC32" s="477" t="str">
        <f>IF(AC31="","",VLOOKUP(AC31,'シフト記号表（勤務時間帯）'!$C$6:$K$35,9,FALSE))</f>
        <v/>
      </c>
      <c r="AD32" s="477" t="str">
        <f>IF(AD31="","",VLOOKUP(AD31,'シフト記号表（勤務時間帯）'!$C$6:$K$35,9,FALSE))</f>
        <v/>
      </c>
      <c r="AE32" s="477" t="str">
        <f>IF(AE31="","",VLOOKUP(AE31,'シフト記号表（勤務時間帯）'!$C$6:$K$35,9,FALSE))</f>
        <v/>
      </c>
      <c r="AF32" s="477" t="str">
        <f>IF(AF31="","",VLOOKUP(AF31,'シフト記号表（勤務時間帯）'!$C$6:$K$35,9,FALSE))</f>
        <v/>
      </c>
      <c r="AG32" s="477" t="str">
        <f>IF(AG31="","",VLOOKUP(AG31,'シフト記号表（勤務時間帯）'!$C$6:$K$35,9,FALSE))</f>
        <v/>
      </c>
      <c r="AH32" s="477" t="str">
        <f>IF(AH31="","",VLOOKUP(AH31,'シフト記号表（勤務時間帯）'!$C$6:$K$35,9,FALSE))</f>
        <v/>
      </c>
      <c r="AI32" s="477" t="str">
        <f>IF(AI31="","",VLOOKUP(AI31,'シフト記号表（勤務時間帯）'!$C$6:$K$35,9,FALSE))</f>
        <v/>
      </c>
      <c r="AJ32" s="477" t="str">
        <f>IF(AJ31="","",VLOOKUP(AJ31,'シフト記号表（勤務時間帯）'!$C$6:$K$35,9,FALSE))</f>
        <v/>
      </c>
      <c r="AK32" s="477" t="str">
        <f>IF(AK31="","",VLOOKUP(AK31,'シフト記号表（勤務時間帯）'!$C$6:$K$35,9,FALSE))</f>
        <v/>
      </c>
      <c r="AL32" s="477" t="str">
        <f>IF(AL31="","",VLOOKUP(AL31,'シフト記号表（勤務時間帯）'!$C$6:$K$35,9,FALSE))</f>
        <v/>
      </c>
      <c r="AM32" s="477" t="str">
        <f>IF(AM31="","",VLOOKUP(AM31,'シフト記号表（勤務時間帯）'!$C$6:$K$35,9,FALSE))</f>
        <v/>
      </c>
      <c r="AN32" s="477" t="str">
        <f>IF(AN31="","",VLOOKUP(AN31,'シフト記号表（勤務時間帯）'!$C$6:$K$35,9,FALSE))</f>
        <v/>
      </c>
      <c r="AO32" s="477" t="str">
        <f>IF(AO31="","",VLOOKUP(AO31,'シフト記号表（勤務時間帯）'!$C$6:$K$35,9,FALSE))</f>
        <v/>
      </c>
      <c r="AP32" s="477" t="str">
        <f>IF(AP31="","",VLOOKUP(AP31,'シフト記号表（勤務時間帯）'!$C$6:$K$35,9,FALSE))</f>
        <v/>
      </c>
      <c r="AQ32" s="477" t="str">
        <f>IF(AQ31="","",VLOOKUP(AQ31,'シフト記号表（勤務時間帯）'!$C$6:$K$35,9,FALSE))</f>
        <v/>
      </c>
      <c r="AR32" s="477" t="str">
        <f>IF(AR31="","",VLOOKUP(AR31,'シフト記号表（勤務時間帯）'!$C$6:$K$35,9,FALSE))</f>
        <v/>
      </c>
      <c r="AS32" s="477" t="str">
        <f>IF(AS31="","",VLOOKUP(AS31,'シフト記号表（勤務時間帯）'!$C$6:$K$35,9,FALSE))</f>
        <v/>
      </c>
      <c r="AT32" s="477" t="str">
        <f>IF(AT31="","",VLOOKUP(AT31,'シフト記号表（勤務時間帯）'!$C$6:$K$35,9,FALSE))</f>
        <v/>
      </c>
      <c r="AU32" s="477" t="str">
        <f>IF(AU31="","",VLOOKUP(AU31,'シフト記号表（勤務時間帯）'!$C$6:$K$35,9,FALSE))</f>
        <v/>
      </c>
      <c r="AV32" s="477" t="str">
        <f>IF(AV31="","",VLOOKUP(AV31,'シフト記号表（勤務時間帯）'!$C$6:$K$35,9,FALSE))</f>
        <v/>
      </c>
      <c r="AW32" s="477" t="str">
        <f>IF(AW31="","",VLOOKUP(AW31,'シフト記号表（勤務時間帯）'!$C$6:$K$35,9,FALSE))</f>
        <v/>
      </c>
      <c r="AX32" s="1083">
        <f>IF($BB$4="４週",SUM(S32:AT32),IF($BB$4="暦月",SUM(S32:AW32),""))</f>
        <v>0</v>
      </c>
      <c r="AY32" s="1084"/>
      <c r="AZ32" s="1090">
        <f>IF($BB$4="４週",AX32/4,IF($BB$4="暦月",AX32/($BB$7/7),""))</f>
        <v>0</v>
      </c>
      <c r="BA32" s="1091"/>
      <c r="BB32" s="1076"/>
      <c r="BC32" s="1076"/>
      <c r="BD32" s="1076"/>
      <c r="BE32" s="1076"/>
      <c r="BF32" s="1076"/>
      <c r="BG32" s="1077"/>
    </row>
    <row r="33" spans="1:59" s="435" customFormat="1" ht="20.25" customHeight="1" thickBot="1" x14ac:dyDescent="0.35">
      <c r="A33" s="1047"/>
      <c r="B33" s="1057"/>
      <c r="C33" s="1057"/>
      <c r="D33" s="1057"/>
      <c r="E33" s="1057"/>
      <c r="F33" s="1058"/>
      <c r="G33" s="478">
        <f>B31</f>
        <v>0</v>
      </c>
      <c r="H33" s="1059"/>
      <c r="I33" s="1060"/>
      <c r="J33" s="1064"/>
      <c r="K33" s="1065"/>
      <c r="L33" s="1065"/>
      <c r="M33" s="1065"/>
      <c r="N33" s="1065"/>
      <c r="O33" s="1066"/>
      <c r="P33" s="1092" t="s">
        <v>590</v>
      </c>
      <c r="Q33" s="1093"/>
      <c r="R33" s="1094"/>
      <c r="S33" s="479" t="str">
        <f>IF(S31="","",VLOOKUP(S31,'シフト記号表（勤務時間帯）'!$C$6:$U$35,19,FALSE))</f>
        <v/>
      </c>
      <c r="T33" s="479" t="str">
        <f>IF(T31="","",VLOOKUP(T31,'シフト記号表（勤務時間帯）'!$C$6:$U$35,19,FALSE))</f>
        <v/>
      </c>
      <c r="U33" s="479" t="str">
        <f>IF(U31="","",VLOOKUP(U31,'シフト記号表（勤務時間帯）'!$C$6:$U$35,19,FALSE))</f>
        <v/>
      </c>
      <c r="V33" s="479" t="str">
        <f>IF(V31="","",VLOOKUP(V31,'シフト記号表（勤務時間帯）'!$C$6:$U$35,19,FALSE))</f>
        <v/>
      </c>
      <c r="W33" s="479" t="str">
        <f>IF(W31="","",VLOOKUP(W31,'シフト記号表（勤務時間帯）'!$C$6:$U$35,19,FALSE))</f>
        <v/>
      </c>
      <c r="X33" s="479" t="str">
        <f>IF(X31="","",VLOOKUP(X31,'シフト記号表（勤務時間帯）'!$C$6:$U$35,19,FALSE))</f>
        <v/>
      </c>
      <c r="Y33" s="479" t="str">
        <f>IF(Y31="","",VLOOKUP(Y31,'シフト記号表（勤務時間帯）'!$C$6:$U$35,19,FALSE))</f>
        <v/>
      </c>
      <c r="Z33" s="479" t="str">
        <f>IF(Z31="","",VLOOKUP(Z31,'シフト記号表（勤務時間帯）'!$C$6:$U$35,19,FALSE))</f>
        <v/>
      </c>
      <c r="AA33" s="479" t="str">
        <f>IF(AA31="","",VLOOKUP(AA31,'シフト記号表（勤務時間帯）'!$C$6:$U$35,19,FALSE))</f>
        <v/>
      </c>
      <c r="AB33" s="479" t="str">
        <f>IF(AB31="","",VLOOKUP(AB31,'シフト記号表（勤務時間帯）'!$C$6:$U$35,19,FALSE))</f>
        <v/>
      </c>
      <c r="AC33" s="479" t="str">
        <f>IF(AC31="","",VLOOKUP(AC31,'シフト記号表（勤務時間帯）'!$C$6:$U$35,19,FALSE))</f>
        <v/>
      </c>
      <c r="AD33" s="479" t="str">
        <f>IF(AD31="","",VLOOKUP(AD31,'シフト記号表（勤務時間帯）'!$C$6:$U$35,19,FALSE))</f>
        <v/>
      </c>
      <c r="AE33" s="479" t="str">
        <f>IF(AE31="","",VLOOKUP(AE31,'シフト記号表（勤務時間帯）'!$C$6:$U$35,19,FALSE))</f>
        <v/>
      </c>
      <c r="AF33" s="479" t="str">
        <f>IF(AF31="","",VLOOKUP(AF31,'シフト記号表（勤務時間帯）'!$C$6:$U$35,19,FALSE))</f>
        <v/>
      </c>
      <c r="AG33" s="479" t="str">
        <f>IF(AG31="","",VLOOKUP(AG31,'シフト記号表（勤務時間帯）'!$C$6:$U$35,19,FALSE))</f>
        <v/>
      </c>
      <c r="AH33" s="479" t="str">
        <f>IF(AH31="","",VLOOKUP(AH31,'シフト記号表（勤務時間帯）'!$C$6:$U$35,19,FALSE))</f>
        <v/>
      </c>
      <c r="AI33" s="479" t="str">
        <f>IF(AI31="","",VLOOKUP(AI31,'シフト記号表（勤務時間帯）'!$C$6:$U$35,19,FALSE))</f>
        <v/>
      </c>
      <c r="AJ33" s="479" t="str">
        <f>IF(AJ31="","",VLOOKUP(AJ31,'シフト記号表（勤務時間帯）'!$C$6:$U$35,19,FALSE))</f>
        <v/>
      </c>
      <c r="AK33" s="479" t="str">
        <f>IF(AK31="","",VLOOKUP(AK31,'シフト記号表（勤務時間帯）'!$C$6:$U$35,19,FALSE))</f>
        <v/>
      </c>
      <c r="AL33" s="479" t="str">
        <f>IF(AL31="","",VLOOKUP(AL31,'シフト記号表（勤務時間帯）'!$C$6:$U$35,19,FALSE))</f>
        <v/>
      </c>
      <c r="AM33" s="479" t="str">
        <f>IF(AM31="","",VLOOKUP(AM31,'シフト記号表（勤務時間帯）'!$C$6:$U$35,19,FALSE))</f>
        <v/>
      </c>
      <c r="AN33" s="479" t="str">
        <f>IF(AN31="","",VLOOKUP(AN31,'シフト記号表（勤務時間帯）'!$C$6:$U$35,19,FALSE))</f>
        <v/>
      </c>
      <c r="AO33" s="479" t="str">
        <f>IF(AO31="","",VLOOKUP(AO31,'シフト記号表（勤務時間帯）'!$C$6:$U$35,19,FALSE))</f>
        <v/>
      </c>
      <c r="AP33" s="479" t="str">
        <f>IF(AP31="","",VLOOKUP(AP31,'シフト記号表（勤務時間帯）'!$C$6:$U$35,19,FALSE))</f>
        <v/>
      </c>
      <c r="AQ33" s="479" t="str">
        <f>IF(AQ31="","",VLOOKUP(AQ31,'シフト記号表（勤務時間帯）'!$C$6:$U$35,19,FALSE))</f>
        <v/>
      </c>
      <c r="AR33" s="479" t="str">
        <f>IF(AR31="","",VLOOKUP(AR31,'シフト記号表（勤務時間帯）'!$C$6:$U$35,19,FALSE))</f>
        <v/>
      </c>
      <c r="AS33" s="479" t="str">
        <f>IF(AS31="","",VLOOKUP(AS31,'シフト記号表（勤務時間帯）'!$C$6:$U$35,19,FALSE))</f>
        <v/>
      </c>
      <c r="AT33" s="479" t="str">
        <f>IF(AT31="","",VLOOKUP(AT31,'シフト記号表（勤務時間帯）'!$C$6:$U$35,19,FALSE))</f>
        <v/>
      </c>
      <c r="AU33" s="479" t="str">
        <f>IF(AU31="","",VLOOKUP(AU31,'シフト記号表（勤務時間帯）'!$C$6:$U$35,19,FALSE))</f>
        <v/>
      </c>
      <c r="AV33" s="479" t="str">
        <f>IF(AV31="","",VLOOKUP(AV31,'シフト記号表（勤務時間帯）'!$C$6:$U$35,19,FALSE))</f>
        <v/>
      </c>
      <c r="AW33" s="479" t="str">
        <f>IF(AW31="","",VLOOKUP(AW31,'シフト記号表（勤務時間帯）'!$C$6:$U$35,19,FALSE))</f>
        <v/>
      </c>
      <c r="AX33" s="1095">
        <f>IF($BB$4="４週",SUM(S33:AT33),IF($BB$4="暦月",SUM(S33:AW33),""))</f>
        <v>0</v>
      </c>
      <c r="AY33" s="1096"/>
      <c r="AZ33" s="1097">
        <f>IF($BB$4="４週",AX33/4,IF($BB$4="暦月",AX33/($BB$7/7),""))</f>
        <v>0</v>
      </c>
      <c r="BA33" s="1098"/>
      <c r="BB33" s="1088"/>
      <c r="BC33" s="1088"/>
      <c r="BD33" s="1088"/>
      <c r="BE33" s="1088"/>
      <c r="BF33" s="1088"/>
      <c r="BG33" s="1089"/>
    </row>
    <row r="34" spans="1:59" s="435" customFormat="1" ht="20.25" customHeight="1" x14ac:dyDescent="0.3">
      <c r="A34" s="1047">
        <v>7</v>
      </c>
      <c r="B34" s="1049"/>
      <c r="C34" s="1049"/>
      <c r="D34" s="1049"/>
      <c r="E34" s="1049"/>
      <c r="F34" s="1050"/>
      <c r="G34" s="476"/>
      <c r="H34" s="1053"/>
      <c r="I34" s="1054"/>
      <c r="J34" s="1061"/>
      <c r="K34" s="1062"/>
      <c r="L34" s="1062"/>
      <c r="M34" s="1062"/>
      <c r="N34" s="1062"/>
      <c r="O34" s="1063"/>
      <c r="P34" s="1067" t="s">
        <v>592</v>
      </c>
      <c r="Q34" s="1068"/>
      <c r="R34" s="1069"/>
      <c r="S34" s="473"/>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5"/>
      <c r="AX34" s="1070"/>
      <c r="AY34" s="1071"/>
      <c r="AZ34" s="1072"/>
      <c r="BA34" s="1073"/>
      <c r="BB34" s="1074"/>
      <c r="BC34" s="1074"/>
      <c r="BD34" s="1074"/>
      <c r="BE34" s="1074"/>
      <c r="BF34" s="1074"/>
      <c r="BG34" s="1075"/>
    </row>
    <row r="35" spans="1:59" s="435" customFormat="1" ht="20.25" customHeight="1" x14ac:dyDescent="0.3">
      <c r="A35" s="1047"/>
      <c r="B35" s="1049"/>
      <c r="C35" s="1049"/>
      <c r="D35" s="1049"/>
      <c r="E35" s="1049"/>
      <c r="F35" s="1050"/>
      <c r="G35" s="476"/>
      <c r="H35" s="1053"/>
      <c r="I35" s="1054"/>
      <c r="J35" s="1061"/>
      <c r="K35" s="1062"/>
      <c r="L35" s="1062"/>
      <c r="M35" s="1062"/>
      <c r="N35" s="1062"/>
      <c r="O35" s="1063"/>
      <c r="P35" s="1080" t="s">
        <v>587</v>
      </c>
      <c r="Q35" s="1081"/>
      <c r="R35" s="1082"/>
      <c r="S35" s="477" t="str">
        <f>IF(S34="","",VLOOKUP(S34,'シフト記号表（勤務時間帯）'!$C$6:$K$35,9,FALSE))</f>
        <v/>
      </c>
      <c r="T35" s="477" t="str">
        <f>IF(T34="","",VLOOKUP(T34,'シフト記号表（勤務時間帯）'!$C$6:$K$35,9,FALSE))</f>
        <v/>
      </c>
      <c r="U35" s="477" t="str">
        <f>IF(U34="","",VLOOKUP(U34,'シフト記号表（勤務時間帯）'!$C$6:$K$35,9,FALSE))</f>
        <v/>
      </c>
      <c r="V35" s="477" t="str">
        <f>IF(V34="","",VLOOKUP(V34,'シフト記号表（勤務時間帯）'!$C$6:$K$35,9,FALSE))</f>
        <v/>
      </c>
      <c r="W35" s="477" t="str">
        <f>IF(W34="","",VLOOKUP(W34,'シフト記号表（勤務時間帯）'!$C$6:$K$35,9,FALSE))</f>
        <v/>
      </c>
      <c r="X35" s="477" t="str">
        <f>IF(X34="","",VLOOKUP(X34,'シフト記号表（勤務時間帯）'!$C$6:$K$35,9,FALSE))</f>
        <v/>
      </c>
      <c r="Y35" s="477" t="str">
        <f>IF(Y34="","",VLOOKUP(Y34,'シフト記号表（勤務時間帯）'!$C$6:$K$35,9,FALSE))</f>
        <v/>
      </c>
      <c r="Z35" s="477" t="str">
        <f>IF(Z34="","",VLOOKUP(Z34,'シフト記号表（勤務時間帯）'!$C$6:$K$35,9,FALSE))</f>
        <v/>
      </c>
      <c r="AA35" s="477" t="str">
        <f>IF(AA34="","",VLOOKUP(AA34,'シフト記号表（勤務時間帯）'!$C$6:$K$35,9,FALSE))</f>
        <v/>
      </c>
      <c r="AB35" s="477" t="str">
        <f>IF(AB34="","",VLOOKUP(AB34,'シフト記号表（勤務時間帯）'!$C$6:$K$35,9,FALSE))</f>
        <v/>
      </c>
      <c r="AC35" s="477" t="str">
        <f>IF(AC34="","",VLOOKUP(AC34,'シフト記号表（勤務時間帯）'!$C$6:$K$35,9,FALSE))</f>
        <v/>
      </c>
      <c r="AD35" s="477" t="str">
        <f>IF(AD34="","",VLOOKUP(AD34,'シフト記号表（勤務時間帯）'!$C$6:$K$35,9,FALSE))</f>
        <v/>
      </c>
      <c r="AE35" s="477" t="str">
        <f>IF(AE34="","",VLOOKUP(AE34,'シフト記号表（勤務時間帯）'!$C$6:$K$35,9,FALSE))</f>
        <v/>
      </c>
      <c r="AF35" s="477" t="str">
        <f>IF(AF34="","",VLOOKUP(AF34,'シフト記号表（勤務時間帯）'!$C$6:$K$35,9,FALSE))</f>
        <v/>
      </c>
      <c r="AG35" s="477" t="str">
        <f>IF(AG34="","",VLOOKUP(AG34,'シフト記号表（勤務時間帯）'!$C$6:$K$35,9,FALSE))</f>
        <v/>
      </c>
      <c r="AH35" s="477" t="str">
        <f>IF(AH34="","",VLOOKUP(AH34,'シフト記号表（勤務時間帯）'!$C$6:$K$35,9,FALSE))</f>
        <v/>
      </c>
      <c r="AI35" s="477" t="str">
        <f>IF(AI34="","",VLOOKUP(AI34,'シフト記号表（勤務時間帯）'!$C$6:$K$35,9,FALSE))</f>
        <v/>
      </c>
      <c r="AJ35" s="477" t="str">
        <f>IF(AJ34="","",VLOOKUP(AJ34,'シフト記号表（勤務時間帯）'!$C$6:$K$35,9,FALSE))</f>
        <v/>
      </c>
      <c r="AK35" s="477" t="str">
        <f>IF(AK34="","",VLOOKUP(AK34,'シフト記号表（勤務時間帯）'!$C$6:$K$35,9,FALSE))</f>
        <v/>
      </c>
      <c r="AL35" s="477" t="str">
        <f>IF(AL34="","",VLOOKUP(AL34,'シフト記号表（勤務時間帯）'!$C$6:$K$35,9,FALSE))</f>
        <v/>
      </c>
      <c r="AM35" s="477" t="str">
        <f>IF(AM34="","",VLOOKUP(AM34,'シフト記号表（勤務時間帯）'!$C$6:$K$35,9,FALSE))</f>
        <v/>
      </c>
      <c r="AN35" s="477" t="str">
        <f>IF(AN34="","",VLOOKUP(AN34,'シフト記号表（勤務時間帯）'!$C$6:$K$35,9,FALSE))</f>
        <v/>
      </c>
      <c r="AO35" s="477" t="str">
        <f>IF(AO34="","",VLOOKUP(AO34,'シフト記号表（勤務時間帯）'!$C$6:$K$35,9,FALSE))</f>
        <v/>
      </c>
      <c r="AP35" s="477" t="str">
        <f>IF(AP34="","",VLOOKUP(AP34,'シフト記号表（勤務時間帯）'!$C$6:$K$35,9,FALSE))</f>
        <v/>
      </c>
      <c r="AQ35" s="477" t="str">
        <f>IF(AQ34="","",VLOOKUP(AQ34,'シフト記号表（勤務時間帯）'!$C$6:$K$35,9,FALSE))</f>
        <v/>
      </c>
      <c r="AR35" s="477" t="str">
        <f>IF(AR34="","",VLOOKUP(AR34,'シフト記号表（勤務時間帯）'!$C$6:$K$35,9,FALSE))</f>
        <v/>
      </c>
      <c r="AS35" s="477" t="str">
        <f>IF(AS34="","",VLOOKUP(AS34,'シフト記号表（勤務時間帯）'!$C$6:$K$35,9,FALSE))</f>
        <v/>
      </c>
      <c r="AT35" s="477" t="str">
        <f>IF(AT34="","",VLOOKUP(AT34,'シフト記号表（勤務時間帯）'!$C$6:$K$35,9,FALSE))</f>
        <v/>
      </c>
      <c r="AU35" s="477" t="str">
        <f>IF(AU34="","",VLOOKUP(AU34,'シフト記号表（勤務時間帯）'!$C$6:$K$35,9,FALSE))</f>
        <v/>
      </c>
      <c r="AV35" s="477" t="str">
        <f>IF(AV34="","",VLOOKUP(AV34,'シフト記号表（勤務時間帯）'!$C$6:$K$35,9,FALSE))</f>
        <v/>
      </c>
      <c r="AW35" s="477" t="str">
        <f>IF(AW34="","",VLOOKUP(AW34,'シフト記号表（勤務時間帯）'!$C$6:$K$35,9,FALSE))</f>
        <v/>
      </c>
      <c r="AX35" s="1083">
        <f>IF($BB$4="４週",SUM(S35:AT35),IF($BB$4="暦月",SUM(S35:AW35),""))</f>
        <v>0</v>
      </c>
      <c r="AY35" s="1084"/>
      <c r="AZ35" s="1090">
        <f>IF($BB$4="４週",AX35/4,IF($BB$4="暦月",AX35/($BB$7/7),""))</f>
        <v>0</v>
      </c>
      <c r="BA35" s="1091"/>
      <c r="BB35" s="1076"/>
      <c r="BC35" s="1076"/>
      <c r="BD35" s="1076"/>
      <c r="BE35" s="1076"/>
      <c r="BF35" s="1076"/>
      <c r="BG35" s="1077"/>
    </row>
    <row r="36" spans="1:59" s="435" customFormat="1" ht="20.25" customHeight="1" thickBot="1" x14ac:dyDescent="0.35">
      <c r="A36" s="1047"/>
      <c r="B36" s="1057"/>
      <c r="C36" s="1057"/>
      <c r="D36" s="1057"/>
      <c r="E36" s="1057"/>
      <c r="F36" s="1058"/>
      <c r="G36" s="478">
        <f>B34</f>
        <v>0</v>
      </c>
      <c r="H36" s="1059"/>
      <c r="I36" s="1060"/>
      <c r="J36" s="1064"/>
      <c r="K36" s="1065"/>
      <c r="L36" s="1065"/>
      <c r="M36" s="1065"/>
      <c r="N36" s="1065"/>
      <c r="O36" s="1066"/>
      <c r="P36" s="1092" t="s">
        <v>588</v>
      </c>
      <c r="Q36" s="1093"/>
      <c r="R36" s="1094"/>
      <c r="S36" s="479" t="str">
        <f>IF(S34="","",VLOOKUP(S34,'シフト記号表（勤務時間帯）'!$C$6:$U$35,19,FALSE))</f>
        <v/>
      </c>
      <c r="T36" s="479" t="str">
        <f>IF(T34="","",VLOOKUP(T34,'シフト記号表（勤務時間帯）'!$C$6:$U$35,19,FALSE))</f>
        <v/>
      </c>
      <c r="U36" s="479" t="str">
        <f>IF(U34="","",VLOOKUP(U34,'シフト記号表（勤務時間帯）'!$C$6:$U$35,19,FALSE))</f>
        <v/>
      </c>
      <c r="V36" s="479" t="str">
        <f>IF(V34="","",VLOOKUP(V34,'シフト記号表（勤務時間帯）'!$C$6:$U$35,19,FALSE))</f>
        <v/>
      </c>
      <c r="W36" s="479" t="str">
        <f>IF(W34="","",VLOOKUP(W34,'シフト記号表（勤務時間帯）'!$C$6:$U$35,19,FALSE))</f>
        <v/>
      </c>
      <c r="X36" s="479" t="str">
        <f>IF(X34="","",VLOOKUP(X34,'シフト記号表（勤務時間帯）'!$C$6:$U$35,19,FALSE))</f>
        <v/>
      </c>
      <c r="Y36" s="479" t="str">
        <f>IF(Y34="","",VLOOKUP(Y34,'シフト記号表（勤務時間帯）'!$C$6:$U$35,19,FALSE))</f>
        <v/>
      </c>
      <c r="Z36" s="479" t="str">
        <f>IF(Z34="","",VLOOKUP(Z34,'シフト記号表（勤務時間帯）'!$C$6:$U$35,19,FALSE))</f>
        <v/>
      </c>
      <c r="AA36" s="479" t="str">
        <f>IF(AA34="","",VLOOKUP(AA34,'シフト記号表（勤務時間帯）'!$C$6:$U$35,19,FALSE))</f>
        <v/>
      </c>
      <c r="AB36" s="479" t="str">
        <f>IF(AB34="","",VLOOKUP(AB34,'シフト記号表（勤務時間帯）'!$C$6:$U$35,19,FALSE))</f>
        <v/>
      </c>
      <c r="AC36" s="479" t="str">
        <f>IF(AC34="","",VLOOKUP(AC34,'シフト記号表（勤務時間帯）'!$C$6:$U$35,19,FALSE))</f>
        <v/>
      </c>
      <c r="AD36" s="479" t="str">
        <f>IF(AD34="","",VLOOKUP(AD34,'シフト記号表（勤務時間帯）'!$C$6:$U$35,19,FALSE))</f>
        <v/>
      </c>
      <c r="AE36" s="479" t="str">
        <f>IF(AE34="","",VLOOKUP(AE34,'シフト記号表（勤務時間帯）'!$C$6:$U$35,19,FALSE))</f>
        <v/>
      </c>
      <c r="AF36" s="479" t="str">
        <f>IF(AF34="","",VLOOKUP(AF34,'シフト記号表（勤務時間帯）'!$C$6:$U$35,19,FALSE))</f>
        <v/>
      </c>
      <c r="AG36" s="479" t="str">
        <f>IF(AG34="","",VLOOKUP(AG34,'シフト記号表（勤務時間帯）'!$C$6:$U$35,19,FALSE))</f>
        <v/>
      </c>
      <c r="AH36" s="479" t="str">
        <f>IF(AH34="","",VLOOKUP(AH34,'シフト記号表（勤務時間帯）'!$C$6:$U$35,19,FALSE))</f>
        <v/>
      </c>
      <c r="AI36" s="479" t="str">
        <f>IF(AI34="","",VLOOKUP(AI34,'シフト記号表（勤務時間帯）'!$C$6:$U$35,19,FALSE))</f>
        <v/>
      </c>
      <c r="AJ36" s="479" t="str">
        <f>IF(AJ34="","",VLOOKUP(AJ34,'シフト記号表（勤務時間帯）'!$C$6:$U$35,19,FALSE))</f>
        <v/>
      </c>
      <c r="AK36" s="479" t="str">
        <f>IF(AK34="","",VLOOKUP(AK34,'シフト記号表（勤務時間帯）'!$C$6:$U$35,19,FALSE))</f>
        <v/>
      </c>
      <c r="AL36" s="479" t="str">
        <f>IF(AL34="","",VLOOKUP(AL34,'シフト記号表（勤務時間帯）'!$C$6:$U$35,19,FALSE))</f>
        <v/>
      </c>
      <c r="AM36" s="479" t="str">
        <f>IF(AM34="","",VLOOKUP(AM34,'シフト記号表（勤務時間帯）'!$C$6:$U$35,19,FALSE))</f>
        <v/>
      </c>
      <c r="AN36" s="479" t="str">
        <f>IF(AN34="","",VLOOKUP(AN34,'シフト記号表（勤務時間帯）'!$C$6:$U$35,19,FALSE))</f>
        <v/>
      </c>
      <c r="AO36" s="479" t="str">
        <f>IF(AO34="","",VLOOKUP(AO34,'シフト記号表（勤務時間帯）'!$C$6:$U$35,19,FALSE))</f>
        <v/>
      </c>
      <c r="AP36" s="479" t="str">
        <f>IF(AP34="","",VLOOKUP(AP34,'シフト記号表（勤務時間帯）'!$C$6:$U$35,19,FALSE))</f>
        <v/>
      </c>
      <c r="AQ36" s="479" t="str">
        <f>IF(AQ34="","",VLOOKUP(AQ34,'シフト記号表（勤務時間帯）'!$C$6:$U$35,19,FALSE))</f>
        <v/>
      </c>
      <c r="AR36" s="479" t="str">
        <f>IF(AR34="","",VLOOKUP(AR34,'シフト記号表（勤務時間帯）'!$C$6:$U$35,19,FALSE))</f>
        <v/>
      </c>
      <c r="AS36" s="479" t="str">
        <f>IF(AS34="","",VLOOKUP(AS34,'シフト記号表（勤務時間帯）'!$C$6:$U$35,19,FALSE))</f>
        <v/>
      </c>
      <c r="AT36" s="479" t="str">
        <f>IF(AT34="","",VLOOKUP(AT34,'シフト記号表（勤務時間帯）'!$C$6:$U$35,19,FALSE))</f>
        <v/>
      </c>
      <c r="AU36" s="479" t="str">
        <f>IF(AU34="","",VLOOKUP(AU34,'シフト記号表（勤務時間帯）'!$C$6:$U$35,19,FALSE))</f>
        <v/>
      </c>
      <c r="AV36" s="479" t="str">
        <f>IF(AV34="","",VLOOKUP(AV34,'シフト記号表（勤務時間帯）'!$C$6:$U$35,19,FALSE))</f>
        <v/>
      </c>
      <c r="AW36" s="479" t="str">
        <f>IF(AW34="","",VLOOKUP(AW34,'シフト記号表（勤務時間帯）'!$C$6:$U$35,19,FALSE))</f>
        <v/>
      </c>
      <c r="AX36" s="1095">
        <f>IF($BB$4="４週",SUM(S36:AT36),IF($BB$4="暦月",SUM(S36:AW36),""))</f>
        <v>0</v>
      </c>
      <c r="AY36" s="1096"/>
      <c r="AZ36" s="1097">
        <f>IF($BB$4="４週",AX36/4,IF($BB$4="暦月",AX36/($BB$7/7),""))</f>
        <v>0</v>
      </c>
      <c r="BA36" s="1098"/>
      <c r="BB36" s="1088"/>
      <c r="BC36" s="1088"/>
      <c r="BD36" s="1088"/>
      <c r="BE36" s="1088"/>
      <c r="BF36" s="1088"/>
      <c r="BG36" s="1089"/>
    </row>
    <row r="37" spans="1:59" s="435" customFormat="1" ht="20.25" customHeight="1" x14ac:dyDescent="0.3">
      <c r="A37" s="1047">
        <v>8</v>
      </c>
      <c r="B37" s="1049"/>
      <c r="C37" s="1049"/>
      <c r="D37" s="1049"/>
      <c r="E37" s="1049"/>
      <c r="F37" s="1050"/>
      <c r="G37" s="476"/>
      <c r="H37" s="1053"/>
      <c r="I37" s="1054"/>
      <c r="J37" s="1061"/>
      <c r="K37" s="1062"/>
      <c r="L37" s="1062"/>
      <c r="M37" s="1062"/>
      <c r="N37" s="1062"/>
      <c r="O37" s="1063"/>
      <c r="P37" s="1067" t="s">
        <v>592</v>
      </c>
      <c r="Q37" s="1068"/>
      <c r="R37" s="1069"/>
      <c r="S37" s="473"/>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5"/>
      <c r="AX37" s="1070"/>
      <c r="AY37" s="1071"/>
      <c r="AZ37" s="1072"/>
      <c r="BA37" s="1073"/>
      <c r="BB37" s="1074"/>
      <c r="BC37" s="1074"/>
      <c r="BD37" s="1074"/>
      <c r="BE37" s="1074"/>
      <c r="BF37" s="1074"/>
      <c r="BG37" s="1075"/>
    </row>
    <row r="38" spans="1:59" s="435" customFormat="1" ht="20.25" customHeight="1" x14ac:dyDescent="0.3">
      <c r="A38" s="1047"/>
      <c r="B38" s="1049"/>
      <c r="C38" s="1049"/>
      <c r="D38" s="1049"/>
      <c r="E38" s="1049"/>
      <c r="F38" s="1050"/>
      <c r="G38" s="476"/>
      <c r="H38" s="1053"/>
      <c r="I38" s="1054"/>
      <c r="J38" s="1061"/>
      <c r="K38" s="1062"/>
      <c r="L38" s="1062"/>
      <c r="M38" s="1062"/>
      <c r="N38" s="1062"/>
      <c r="O38" s="1063"/>
      <c r="P38" s="1080" t="s">
        <v>587</v>
      </c>
      <c r="Q38" s="1081"/>
      <c r="R38" s="1082"/>
      <c r="S38" s="477" t="str">
        <f>IF(S37="","",VLOOKUP(S37,'シフト記号表（勤務時間帯）'!$C$6:$K$35,9,FALSE))</f>
        <v/>
      </c>
      <c r="T38" s="477" t="str">
        <f>IF(T37="","",VLOOKUP(T37,'シフト記号表（勤務時間帯）'!$C$6:$K$35,9,FALSE))</f>
        <v/>
      </c>
      <c r="U38" s="477" t="str">
        <f>IF(U37="","",VLOOKUP(U37,'シフト記号表（勤務時間帯）'!$C$6:$K$35,9,FALSE))</f>
        <v/>
      </c>
      <c r="V38" s="477" t="str">
        <f>IF(V37="","",VLOOKUP(V37,'シフト記号表（勤務時間帯）'!$C$6:$K$35,9,FALSE))</f>
        <v/>
      </c>
      <c r="W38" s="477" t="str">
        <f>IF(W37="","",VLOOKUP(W37,'シフト記号表（勤務時間帯）'!$C$6:$K$35,9,FALSE))</f>
        <v/>
      </c>
      <c r="X38" s="477" t="str">
        <f>IF(X37="","",VLOOKUP(X37,'シフト記号表（勤務時間帯）'!$C$6:$K$35,9,FALSE))</f>
        <v/>
      </c>
      <c r="Y38" s="477" t="str">
        <f>IF(Y37="","",VLOOKUP(Y37,'シフト記号表（勤務時間帯）'!$C$6:$K$35,9,FALSE))</f>
        <v/>
      </c>
      <c r="Z38" s="477" t="str">
        <f>IF(Z37="","",VLOOKUP(Z37,'シフト記号表（勤務時間帯）'!$C$6:$K$35,9,FALSE))</f>
        <v/>
      </c>
      <c r="AA38" s="477" t="str">
        <f>IF(AA37="","",VLOOKUP(AA37,'シフト記号表（勤務時間帯）'!$C$6:$K$35,9,FALSE))</f>
        <v/>
      </c>
      <c r="AB38" s="477" t="str">
        <f>IF(AB37="","",VLOOKUP(AB37,'シフト記号表（勤務時間帯）'!$C$6:$K$35,9,FALSE))</f>
        <v/>
      </c>
      <c r="AC38" s="477" t="str">
        <f>IF(AC37="","",VLOOKUP(AC37,'シフト記号表（勤務時間帯）'!$C$6:$K$35,9,FALSE))</f>
        <v/>
      </c>
      <c r="AD38" s="477" t="str">
        <f>IF(AD37="","",VLOOKUP(AD37,'シフト記号表（勤務時間帯）'!$C$6:$K$35,9,FALSE))</f>
        <v/>
      </c>
      <c r="AE38" s="477" t="str">
        <f>IF(AE37="","",VLOOKUP(AE37,'シフト記号表（勤務時間帯）'!$C$6:$K$35,9,FALSE))</f>
        <v/>
      </c>
      <c r="AF38" s="477" t="str">
        <f>IF(AF37="","",VLOOKUP(AF37,'シフト記号表（勤務時間帯）'!$C$6:$K$35,9,FALSE))</f>
        <v/>
      </c>
      <c r="AG38" s="477" t="str">
        <f>IF(AG37="","",VLOOKUP(AG37,'シフト記号表（勤務時間帯）'!$C$6:$K$35,9,FALSE))</f>
        <v/>
      </c>
      <c r="AH38" s="477" t="str">
        <f>IF(AH37="","",VLOOKUP(AH37,'シフト記号表（勤務時間帯）'!$C$6:$K$35,9,FALSE))</f>
        <v/>
      </c>
      <c r="AI38" s="477" t="str">
        <f>IF(AI37="","",VLOOKUP(AI37,'シフト記号表（勤務時間帯）'!$C$6:$K$35,9,FALSE))</f>
        <v/>
      </c>
      <c r="AJ38" s="477" t="str">
        <f>IF(AJ37="","",VLOOKUP(AJ37,'シフト記号表（勤務時間帯）'!$C$6:$K$35,9,FALSE))</f>
        <v/>
      </c>
      <c r="AK38" s="477" t="str">
        <f>IF(AK37="","",VLOOKUP(AK37,'シフト記号表（勤務時間帯）'!$C$6:$K$35,9,FALSE))</f>
        <v/>
      </c>
      <c r="AL38" s="477" t="str">
        <f>IF(AL37="","",VLOOKUP(AL37,'シフト記号表（勤務時間帯）'!$C$6:$K$35,9,FALSE))</f>
        <v/>
      </c>
      <c r="AM38" s="477" t="str">
        <f>IF(AM37="","",VLOOKUP(AM37,'シフト記号表（勤務時間帯）'!$C$6:$K$35,9,FALSE))</f>
        <v/>
      </c>
      <c r="AN38" s="477" t="str">
        <f>IF(AN37="","",VLOOKUP(AN37,'シフト記号表（勤務時間帯）'!$C$6:$K$35,9,FALSE))</f>
        <v/>
      </c>
      <c r="AO38" s="477" t="str">
        <f>IF(AO37="","",VLOOKUP(AO37,'シフト記号表（勤務時間帯）'!$C$6:$K$35,9,FALSE))</f>
        <v/>
      </c>
      <c r="AP38" s="477" t="str">
        <f>IF(AP37="","",VLOOKUP(AP37,'シフト記号表（勤務時間帯）'!$C$6:$K$35,9,FALSE))</f>
        <v/>
      </c>
      <c r="AQ38" s="477" t="str">
        <f>IF(AQ37="","",VLOOKUP(AQ37,'シフト記号表（勤務時間帯）'!$C$6:$K$35,9,FALSE))</f>
        <v/>
      </c>
      <c r="AR38" s="477" t="str">
        <f>IF(AR37="","",VLOOKUP(AR37,'シフト記号表（勤務時間帯）'!$C$6:$K$35,9,FALSE))</f>
        <v/>
      </c>
      <c r="AS38" s="477" t="str">
        <f>IF(AS37="","",VLOOKUP(AS37,'シフト記号表（勤務時間帯）'!$C$6:$K$35,9,FALSE))</f>
        <v/>
      </c>
      <c r="AT38" s="477" t="str">
        <f>IF(AT37="","",VLOOKUP(AT37,'シフト記号表（勤務時間帯）'!$C$6:$K$35,9,FALSE))</f>
        <v/>
      </c>
      <c r="AU38" s="477" t="str">
        <f>IF(AU37="","",VLOOKUP(AU37,'シフト記号表（勤務時間帯）'!$C$6:$K$35,9,FALSE))</f>
        <v/>
      </c>
      <c r="AV38" s="477" t="str">
        <f>IF(AV37="","",VLOOKUP(AV37,'シフト記号表（勤務時間帯）'!$C$6:$K$35,9,FALSE))</f>
        <v/>
      </c>
      <c r="AW38" s="477" t="str">
        <f>IF(AW37="","",VLOOKUP(AW37,'シフト記号表（勤務時間帯）'!$C$6:$K$35,9,FALSE))</f>
        <v/>
      </c>
      <c r="AX38" s="1083">
        <f>IF($BB$4="４週",SUM(S38:AT38),IF($BB$4="暦月",SUM(S38:AW38),""))</f>
        <v>0</v>
      </c>
      <c r="AY38" s="1084"/>
      <c r="AZ38" s="1090">
        <f>IF($BB$4="４週",AX38/4,IF($BB$4="暦月",AX38/($BB$7/7),""))</f>
        <v>0</v>
      </c>
      <c r="BA38" s="1091"/>
      <c r="BB38" s="1076"/>
      <c r="BC38" s="1076"/>
      <c r="BD38" s="1076"/>
      <c r="BE38" s="1076"/>
      <c r="BF38" s="1076"/>
      <c r="BG38" s="1077"/>
    </row>
    <row r="39" spans="1:59" s="435" customFormat="1" ht="20.25" customHeight="1" thickBot="1" x14ac:dyDescent="0.35">
      <c r="A39" s="1047"/>
      <c r="B39" s="1057"/>
      <c r="C39" s="1057"/>
      <c r="D39" s="1057"/>
      <c r="E39" s="1057"/>
      <c r="F39" s="1058"/>
      <c r="G39" s="478">
        <f>B37</f>
        <v>0</v>
      </c>
      <c r="H39" s="1059"/>
      <c r="I39" s="1060"/>
      <c r="J39" s="1064"/>
      <c r="K39" s="1065"/>
      <c r="L39" s="1065"/>
      <c r="M39" s="1065"/>
      <c r="N39" s="1065"/>
      <c r="O39" s="1066"/>
      <c r="P39" s="1092" t="s">
        <v>590</v>
      </c>
      <c r="Q39" s="1093"/>
      <c r="R39" s="1094"/>
      <c r="S39" s="479" t="str">
        <f>IF(S37="","",VLOOKUP(S37,'シフト記号表（勤務時間帯）'!$C$6:$U$35,19,FALSE))</f>
        <v/>
      </c>
      <c r="T39" s="479" t="str">
        <f>IF(T37="","",VLOOKUP(T37,'シフト記号表（勤務時間帯）'!$C$6:$U$35,19,FALSE))</f>
        <v/>
      </c>
      <c r="U39" s="479" t="str">
        <f>IF(U37="","",VLOOKUP(U37,'シフト記号表（勤務時間帯）'!$C$6:$U$35,19,FALSE))</f>
        <v/>
      </c>
      <c r="V39" s="479" t="str">
        <f>IF(V37="","",VLOOKUP(V37,'シフト記号表（勤務時間帯）'!$C$6:$U$35,19,FALSE))</f>
        <v/>
      </c>
      <c r="W39" s="479" t="str">
        <f>IF(W37="","",VLOOKUP(W37,'シフト記号表（勤務時間帯）'!$C$6:$U$35,19,FALSE))</f>
        <v/>
      </c>
      <c r="X39" s="479" t="str">
        <f>IF(X37="","",VLOOKUP(X37,'シフト記号表（勤務時間帯）'!$C$6:$U$35,19,FALSE))</f>
        <v/>
      </c>
      <c r="Y39" s="479" t="str">
        <f>IF(Y37="","",VLOOKUP(Y37,'シフト記号表（勤務時間帯）'!$C$6:$U$35,19,FALSE))</f>
        <v/>
      </c>
      <c r="Z39" s="479" t="str">
        <f>IF(Z37="","",VLOOKUP(Z37,'シフト記号表（勤務時間帯）'!$C$6:$U$35,19,FALSE))</f>
        <v/>
      </c>
      <c r="AA39" s="479" t="str">
        <f>IF(AA37="","",VLOOKUP(AA37,'シフト記号表（勤務時間帯）'!$C$6:$U$35,19,FALSE))</f>
        <v/>
      </c>
      <c r="AB39" s="479" t="str">
        <f>IF(AB37="","",VLOOKUP(AB37,'シフト記号表（勤務時間帯）'!$C$6:$U$35,19,FALSE))</f>
        <v/>
      </c>
      <c r="AC39" s="479" t="str">
        <f>IF(AC37="","",VLOOKUP(AC37,'シフト記号表（勤務時間帯）'!$C$6:$U$35,19,FALSE))</f>
        <v/>
      </c>
      <c r="AD39" s="479" t="str">
        <f>IF(AD37="","",VLOOKUP(AD37,'シフト記号表（勤務時間帯）'!$C$6:$U$35,19,FALSE))</f>
        <v/>
      </c>
      <c r="AE39" s="479" t="str">
        <f>IF(AE37="","",VLOOKUP(AE37,'シフト記号表（勤務時間帯）'!$C$6:$U$35,19,FALSE))</f>
        <v/>
      </c>
      <c r="AF39" s="479" t="str">
        <f>IF(AF37="","",VLOOKUP(AF37,'シフト記号表（勤務時間帯）'!$C$6:$U$35,19,FALSE))</f>
        <v/>
      </c>
      <c r="AG39" s="479" t="str">
        <f>IF(AG37="","",VLOOKUP(AG37,'シフト記号表（勤務時間帯）'!$C$6:$U$35,19,FALSE))</f>
        <v/>
      </c>
      <c r="AH39" s="479" t="str">
        <f>IF(AH37="","",VLOOKUP(AH37,'シフト記号表（勤務時間帯）'!$C$6:$U$35,19,FALSE))</f>
        <v/>
      </c>
      <c r="AI39" s="479" t="str">
        <f>IF(AI37="","",VLOOKUP(AI37,'シフト記号表（勤務時間帯）'!$C$6:$U$35,19,FALSE))</f>
        <v/>
      </c>
      <c r="AJ39" s="479" t="str">
        <f>IF(AJ37="","",VLOOKUP(AJ37,'シフト記号表（勤務時間帯）'!$C$6:$U$35,19,FALSE))</f>
        <v/>
      </c>
      <c r="AK39" s="479" t="str">
        <f>IF(AK37="","",VLOOKUP(AK37,'シフト記号表（勤務時間帯）'!$C$6:$U$35,19,FALSE))</f>
        <v/>
      </c>
      <c r="AL39" s="479" t="str">
        <f>IF(AL37="","",VLOOKUP(AL37,'シフト記号表（勤務時間帯）'!$C$6:$U$35,19,FALSE))</f>
        <v/>
      </c>
      <c r="AM39" s="479" t="str">
        <f>IF(AM37="","",VLOOKUP(AM37,'シフト記号表（勤務時間帯）'!$C$6:$U$35,19,FALSE))</f>
        <v/>
      </c>
      <c r="AN39" s="479" t="str">
        <f>IF(AN37="","",VLOOKUP(AN37,'シフト記号表（勤務時間帯）'!$C$6:$U$35,19,FALSE))</f>
        <v/>
      </c>
      <c r="AO39" s="479" t="str">
        <f>IF(AO37="","",VLOOKUP(AO37,'シフト記号表（勤務時間帯）'!$C$6:$U$35,19,FALSE))</f>
        <v/>
      </c>
      <c r="AP39" s="479" t="str">
        <f>IF(AP37="","",VLOOKUP(AP37,'シフト記号表（勤務時間帯）'!$C$6:$U$35,19,FALSE))</f>
        <v/>
      </c>
      <c r="AQ39" s="479" t="str">
        <f>IF(AQ37="","",VLOOKUP(AQ37,'シフト記号表（勤務時間帯）'!$C$6:$U$35,19,FALSE))</f>
        <v/>
      </c>
      <c r="AR39" s="479" t="str">
        <f>IF(AR37="","",VLOOKUP(AR37,'シフト記号表（勤務時間帯）'!$C$6:$U$35,19,FALSE))</f>
        <v/>
      </c>
      <c r="AS39" s="479" t="str">
        <f>IF(AS37="","",VLOOKUP(AS37,'シフト記号表（勤務時間帯）'!$C$6:$U$35,19,FALSE))</f>
        <v/>
      </c>
      <c r="AT39" s="479" t="str">
        <f>IF(AT37="","",VLOOKUP(AT37,'シフト記号表（勤務時間帯）'!$C$6:$U$35,19,FALSE))</f>
        <v/>
      </c>
      <c r="AU39" s="479" t="str">
        <f>IF(AU37="","",VLOOKUP(AU37,'シフト記号表（勤務時間帯）'!$C$6:$U$35,19,FALSE))</f>
        <v/>
      </c>
      <c r="AV39" s="479" t="str">
        <f>IF(AV37="","",VLOOKUP(AV37,'シフト記号表（勤務時間帯）'!$C$6:$U$35,19,FALSE))</f>
        <v/>
      </c>
      <c r="AW39" s="479" t="str">
        <f>IF(AW37="","",VLOOKUP(AW37,'シフト記号表（勤務時間帯）'!$C$6:$U$35,19,FALSE))</f>
        <v/>
      </c>
      <c r="AX39" s="1095">
        <f>IF($BB$4="４週",SUM(S39:AT39),IF($BB$4="暦月",SUM(S39:AW39),""))</f>
        <v>0</v>
      </c>
      <c r="AY39" s="1096"/>
      <c r="AZ39" s="1097">
        <f>IF($BB$4="４週",AX39/4,IF($BB$4="暦月",AX39/($BB$7/7),""))</f>
        <v>0</v>
      </c>
      <c r="BA39" s="1098"/>
      <c r="BB39" s="1088"/>
      <c r="BC39" s="1088"/>
      <c r="BD39" s="1088"/>
      <c r="BE39" s="1088"/>
      <c r="BF39" s="1088"/>
      <c r="BG39" s="1089"/>
    </row>
    <row r="40" spans="1:59" s="435" customFormat="1" ht="20.25" customHeight="1" x14ac:dyDescent="0.3">
      <c r="A40" s="1047">
        <v>9</v>
      </c>
      <c r="B40" s="1049"/>
      <c r="C40" s="1049"/>
      <c r="D40" s="1049"/>
      <c r="E40" s="1049"/>
      <c r="F40" s="1050"/>
      <c r="G40" s="476"/>
      <c r="H40" s="1053"/>
      <c r="I40" s="1054"/>
      <c r="J40" s="1061"/>
      <c r="K40" s="1062"/>
      <c r="L40" s="1062"/>
      <c r="M40" s="1062"/>
      <c r="N40" s="1062"/>
      <c r="O40" s="1063"/>
      <c r="P40" s="1067" t="s">
        <v>592</v>
      </c>
      <c r="Q40" s="1068"/>
      <c r="R40" s="1069"/>
      <c r="S40" s="473"/>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5"/>
      <c r="AX40" s="1070"/>
      <c r="AY40" s="1071"/>
      <c r="AZ40" s="1072"/>
      <c r="BA40" s="1073"/>
      <c r="BB40" s="1074"/>
      <c r="BC40" s="1074"/>
      <c r="BD40" s="1074"/>
      <c r="BE40" s="1074"/>
      <c r="BF40" s="1074"/>
      <c r="BG40" s="1075"/>
    </row>
    <row r="41" spans="1:59" s="435" customFormat="1" ht="20.25" customHeight="1" x14ac:dyDescent="0.3">
      <c r="A41" s="1047"/>
      <c r="B41" s="1049"/>
      <c r="C41" s="1049"/>
      <c r="D41" s="1049"/>
      <c r="E41" s="1049"/>
      <c r="F41" s="1050"/>
      <c r="G41" s="476"/>
      <c r="H41" s="1053"/>
      <c r="I41" s="1054"/>
      <c r="J41" s="1061"/>
      <c r="K41" s="1062"/>
      <c r="L41" s="1062"/>
      <c r="M41" s="1062"/>
      <c r="N41" s="1062"/>
      <c r="O41" s="1063"/>
      <c r="P41" s="1080" t="s">
        <v>591</v>
      </c>
      <c r="Q41" s="1081"/>
      <c r="R41" s="1082"/>
      <c r="S41" s="477" t="str">
        <f>IF(S40="","",VLOOKUP(S40,'シフト記号表（勤務時間帯）'!$C$6:$K$35,9,FALSE))</f>
        <v/>
      </c>
      <c r="T41" s="477" t="str">
        <f>IF(T40="","",VLOOKUP(T40,'シフト記号表（勤務時間帯）'!$C$6:$K$35,9,FALSE))</f>
        <v/>
      </c>
      <c r="U41" s="477" t="str">
        <f>IF(U40="","",VLOOKUP(U40,'シフト記号表（勤務時間帯）'!$C$6:$K$35,9,FALSE))</f>
        <v/>
      </c>
      <c r="V41" s="477" t="str">
        <f>IF(V40="","",VLOOKUP(V40,'シフト記号表（勤務時間帯）'!$C$6:$K$35,9,FALSE))</f>
        <v/>
      </c>
      <c r="W41" s="477" t="str">
        <f>IF(W40="","",VLOOKUP(W40,'シフト記号表（勤務時間帯）'!$C$6:$K$35,9,FALSE))</f>
        <v/>
      </c>
      <c r="X41" s="477" t="str">
        <f>IF(X40="","",VLOOKUP(X40,'シフト記号表（勤務時間帯）'!$C$6:$K$35,9,FALSE))</f>
        <v/>
      </c>
      <c r="Y41" s="477" t="str">
        <f>IF(Y40="","",VLOOKUP(Y40,'シフト記号表（勤務時間帯）'!$C$6:$K$35,9,FALSE))</f>
        <v/>
      </c>
      <c r="Z41" s="477" t="str">
        <f>IF(Z40="","",VLOOKUP(Z40,'シフト記号表（勤務時間帯）'!$C$6:$K$35,9,FALSE))</f>
        <v/>
      </c>
      <c r="AA41" s="477" t="str">
        <f>IF(AA40="","",VLOOKUP(AA40,'シフト記号表（勤務時間帯）'!$C$6:$K$35,9,FALSE))</f>
        <v/>
      </c>
      <c r="AB41" s="477" t="str">
        <f>IF(AB40="","",VLOOKUP(AB40,'シフト記号表（勤務時間帯）'!$C$6:$K$35,9,FALSE))</f>
        <v/>
      </c>
      <c r="AC41" s="477" t="str">
        <f>IF(AC40="","",VLOOKUP(AC40,'シフト記号表（勤務時間帯）'!$C$6:$K$35,9,FALSE))</f>
        <v/>
      </c>
      <c r="AD41" s="477" t="str">
        <f>IF(AD40="","",VLOOKUP(AD40,'シフト記号表（勤務時間帯）'!$C$6:$K$35,9,FALSE))</f>
        <v/>
      </c>
      <c r="AE41" s="477" t="str">
        <f>IF(AE40="","",VLOOKUP(AE40,'シフト記号表（勤務時間帯）'!$C$6:$K$35,9,FALSE))</f>
        <v/>
      </c>
      <c r="AF41" s="477" t="str">
        <f>IF(AF40="","",VLOOKUP(AF40,'シフト記号表（勤務時間帯）'!$C$6:$K$35,9,FALSE))</f>
        <v/>
      </c>
      <c r="AG41" s="477" t="str">
        <f>IF(AG40="","",VLOOKUP(AG40,'シフト記号表（勤務時間帯）'!$C$6:$K$35,9,FALSE))</f>
        <v/>
      </c>
      <c r="AH41" s="477" t="str">
        <f>IF(AH40="","",VLOOKUP(AH40,'シフト記号表（勤務時間帯）'!$C$6:$K$35,9,FALSE))</f>
        <v/>
      </c>
      <c r="AI41" s="477" t="str">
        <f>IF(AI40="","",VLOOKUP(AI40,'シフト記号表（勤務時間帯）'!$C$6:$K$35,9,FALSE))</f>
        <v/>
      </c>
      <c r="AJ41" s="477" t="str">
        <f>IF(AJ40="","",VLOOKUP(AJ40,'シフト記号表（勤務時間帯）'!$C$6:$K$35,9,FALSE))</f>
        <v/>
      </c>
      <c r="AK41" s="477" t="str">
        <f>IF(AK40="","",VLOOKUP(AK40,'シフト記号表（勤務時間帯）'!$C$6:$K$35,9,FALSE))</f>
        <v/>
      </c>
      <c r="AL41" s="477" t="str">
        <f>IF(AL40="","",VLOOKUP(AL40,'シフト記号表（勤務時間帯）'!$C$6:$K$35,9,FALSE))</f>
        <v/>
      </c>
      <c r="AM41" s="477" t="str">
        <f>IF(AM40="","",VLOOKUP(AM40,'シフト記号表（勤務時間帯）'!$C$6:$K$35,9,FALSE))</f>
        <v/>
      </c>
      <c r="AN41" s="477" t="str">
        <f>IF(AN40="","",VLOOKUP(AN40,'シフト記号表（勤務時間帯）'!$C$6:$K$35,9,FALSE))</f>
        <v/>
      </c>
      <c r="AO41" s="477" t="str">
        <f>IF(AO40="","",VLOOKUP(AO40,'シフト記号表（勤務時間帯）'!$C$6:$K$35,9,FALSE))</f>
        <v/>
      </c>
      <c r="AP41" s="477" t="str">
        <f>IF(AP40="","",VLOOKUP(AP40,'シフト記号表（勤務時間帯）'!$C$6:$K$35,9,FALSE))</f>
        <v/>
      </c>
      <c r="AQ41" s="477" t="str">
        <f>IF(AQ40="","",VLOOKUP(AQ40,'シフト記号表（勤務時間帯）'!$C$6:$K$35,9,FALSE))</f>
        <v/>
      </c>
      <c r="AR41" s="477" t="str">
        <f>IF(AR40="","",VLOOKUP(AR40,'シフト記号表（勤務時間帯）'!$C$6:$K$35,9,FALSE))</f>
        <v/>
      </c>
      <c r="AS41" s="477" t="str">
        <f>IF(AS40="","",VLOOKUP(AS40,'シフト記号表（勤務時間帯）'!$C$6:$K$35,9,FALSE))</f>
        <v/>
      </c>
      <c r="AT41" s="477" t="str">
        <f>IF(AT40="","",VLOOKUP(AT40,'シフト記号表（勤務時間帯）'!$C$6:$K$35,9,FALSE))</f>
        <v/>
      </c>
      <c r="AU41" s="477" t="str">
        <f>IF(AU40="","",VLOOKUP(AU40,'シフト記号表（勤務時間帯）'!$C$6:$K$35,9,FALSE))</f>
        <v/>
      </c>
      <c r="AV41" s="477" t="str">
        <f>IF(AV40="","",VLOOKUP(AV40,'シフト記号表（勤務時間帯）'!$C$6:$K$35,9,FALSE))</f>
        <v/>
      </c>
      <c r="AW41" s="477" t="str">
        <f>IF(AW40="","",VLOOKUP(AW40,'シフト記号表（勤務時間帯）'!$C$6:$K$35,9,FALSE))</f>
        <v/>
      </c>
      <c r="AX41" s="1083">
        <f>IF($BB$4="４週",SUM(S41:AT41),IF($BB$4="暦月",SUM(S41:AW41),""))</f>
        <v>0</v>
      </c>
      <c r="AY41" s="1084"/>
      <c r="AZ41" s="1090">
        <f>IF($BB$4="４週",AX41/4,IF($BB$4="暦月",AX41/($BB$7/7),""))</f>
        <v>0</v>
      </c>
      <c r="BA41" s="1091"/>
      <c r="BB41" s="1076"/>
      <c r="BC41" s="1076"/>
      <c r="BD41" s="1076"/>
      <c r="BE41" s="1076"/>
      <c r="BF41" s="1076"/>
      <c r="BG41" s="1077"/>
    </row>
    <row r="42" spans="1:59" s="435" customFormat="1" ht="20.25" customHeight="1" thickBot="1" x14ac:dyDescent="0.35">
      <c r="A42" s="1047"/>
      <c r="B42" s="1057"/>
      <c r="C42" s="1057"/>
      <c r="D42" s="1057"/>
      <c r="E42" s="1057"/>
      <c r="F42" s="1058"/>
      <c r="G42" s="478">
        <f>B40</f>
        <v>0</v>
      </c>
      <c r="H42" s="1059"/>
      <c r="I42" s="1060"/>
      <c r="J42" s="1064"/>
      <c r="K42" s="1065"/>
      <c r="L42" s="1065"/>
      <c r="M42" s="1065"/>
      <c r="N42" s="1065"/>
      <c r="O42" s="1066"/>
      <c r="P42" s="1092" t="s">
        <v>590</v>
      </c>
      <c r="Q42" s="1093"/>
      <c r="R42" s="1094"/>
      <c r="S42" s="479" t="str">
        <f>IF(S40="","",VLOOKUP(S40,'シフト記号表（勤務時間帯）'!$C$6:$U$35,19,FALSE))</f>
        <v/>
      </c>
      <c r="T42" s="479" t="str">
        <f>IF(T40="","",VLOOKUP(T40,'シフト記号表（勤務時間帯）'!$C$6:$U$35,19,FALSE))</f>
        <v/>
      </c>
      <c r="U42" s="479" t="str">
        <f>IF(U40="","",VLOOKUP(U40,'シフト記号表（勤務時間帯）'!$C$6:$U$35,19,FALSE))</f>
        <v/>
      </c>
      <c r="V42" s="479" t="str">
        <f>IF(V40="","",VLOOKUP(V40,'シフト記号表（勤務時間帯）'!$C$6:$U$35,19,FALSE))</f>
        <v/>
      </c>
      <c r="W42" s="479" t="str">
        <f>IF(W40="","",VLOOKUP(W40,'シフト記号表（勤務時間帯）'!$C$6:$U$35,19,FALSE))</f>
        <v/>
      </c>
      <c r="X42" s="479" t="str">
        <f>IF(X40="","",VLOOKUP(X40,'シフト記号表（勤務時間帯）'!$C$6:$U$35,19,FALSE))</f>
        <v/>
      </c>
      <c r="Y42" s="479" t="str">
        <f>IF(Y40="","",VLOOKUP(Y40,'シフト記号表（勤務時間帯）'!$C$6:$U$35,19,FALSE))</f>
        <v/>
      </c>
      <c r="Z42" s="479" t="str">
        <f>IF(Z40="","",VLOOKUP(Z40,'シフト記号表（勤務時間帯）'!$C$6:$U$35,19,FALSE))</f>
        <v/>
      </c>
      <c r="AA42" s="479" t="str">
        <f>IF(AA40="","",VLOOKUP(AA40,'シフト記号表（勤務時間帯）'!$C$6:$U$35,19,FALSE))</f>
        <v/>
      </c>
      <c r="AB42" s="479" t="str">
        <f>IF(AB40="","",VLOOKUP(AB40,'シフト記号表（勤務時間帯）'!$C$6:$U$35,19,FALSE))</f>
        <v/>
      </c>
      <c r="AC42" s="479" t="str">
        <f>IF(AC40="","",VLOOKUP(AC40,'シフト記号表（勤務時間帯）'!$C$6:$U$35,19,FALSE))</f>
        <v/>
      </c>
      <c r="AD42" s="479" t="str">
        <f>IF(AD40="","",VLOOKUP(AD40,'シフト記号表（勤務時間帯）'!$C$6:$U$35,19,FALSE))</f>
        <v/>
      </c>
      <c r="AE42" s="479" t="str">
        <f>IF(AE40="","",VLOOKUP(AE40,'シフト記号表（勤務時間帯）'!$C$6:$U$35,19,FALSE))</f>
        <v/>
      </c>
      <c r="AF42" s="479" t="str">
        <f>IF(AF40="","",VLOOKUP(AF40,'シフト記号表（勤務時間帯）'!$C$6:$U$35,19,FALSE))</f>
        <v/>
      </c>
      <c r="AG42" s="479" t="str">
        <f>IF(AG40="","",VLOOKUP(AG40,'シフト記号表（勤務時間帯）'!$C$6:$U$35,19,FALSE))</f>
        <v/>
      </c>
      <c r="AH42" s="479" t="str">
        <f>IF(AH40="","",VLOOKUP(AH40,'シフト記号表（勤務時間帯）'!$C$6:$U$35,19,FALSE))</f>
        <v/>
      </c>
      <c r="AI42" s="479" t="str">
        <f>IF(AI40="","",VLOOKUP(AI40,'シフト記号表（勤務時間帯）'!$C$6:$U$35,19,FALSE))</f>
        <v/>
      </c>
      <c r="AJ42" s="479" t="str">
        <f>IF(AJ40="","",VLOOKUP(AJ40,'シフト記号表（勤務時間帯）'!$C$6:$U$35,19,FALSE))</f>
        <v/>
      </c>
      <c r="AK42" s="479" t="str">
        <f>IF(AK40="","",VLOOKUP(AK40,'シフト記号表（勤務時間帯）'!$C$6:$U$35,19,FALSE))</f>
        <v/>
      </c>
      <c r="AL42" s="479" t="str">
        <f>IF(AL40="","",VLOOKUP(AL40,'シフト記号表（勤務時間帯）'!$C$6:$U$35,19,FALSE))</f>
        <v/>
      </c>
      <c r="AM42" s="479" t="str">
        <f>IF(AM40="","",VLOOKUP(AM40,'シフト記号表（勤務時間帯）'!$C$6:$U$35,19,FALSE))</f>
        <v/>
      </c>
      <c r="AN42" s="479" t="str">
        <f>IF(AN40="","",VLOOKUP(AN40,'シフト記号表（勤務時間帯）'!$C$6:$U$35,19,FALSE))</f>
        <v/>
      </c>
      <c r="AO42" s="479" t="str">
        <f>IF(AO40="","",VLOOKUP(AO40,'シフト記号表（勤務時間帯）'!$C$6:$U$35,19,FALSE))</f>
        <v/>
      </c>
      <c r="AP42" s="479" t="str">
        <f>IF(AP40="","",VLOOKUP(AP40,'シフト記号表（勤務時間帯）'!$C$6:$U$35,19,FALSE))</f>
        <v/>
      </c>
      <c r="AQ42" s="479" t="str">
        <f>IF(AQ40="","",VLOOKUP(AQ40,'シフト記号表（勤務時間帯）'!$C$6:$U$35,19,FALSE))</f>
        <v/>
      </c>
      <c r="AR42" s="479" t="str">
        <f>IF(AR40="","",VLOOKUP(AR40,'シフト記号表（勤務時間帯）'!$C$6:$U$35,19,FALSE))</f>
        <v/>
      </c>
      <c r="AS42" s="479" t="str">
        <f>IF(AS40="","",VLOOKUP(AS40,'シフト記号表（勤務時間帯）'!$C$6:$U$35,19,FALSE))</f>
        <v/>
      </c>
      <c r="AT42" s="479" t="str">
        <f>IF(AT40="","",VLOOKUP(AT40,'シフト記号表（勤務時間帯）'!$C$6:$U$35,19,FALSE))</f>
        <v/>
      </c>
      <c r="AU42" s="479" t="str">
        <f>IF(AU40="","",VLOOKUP(AU40,'シフト記号表（勤務時間帯）'!$C$6:$U$35,19,FALSE))</f>
        <v/>
      </c>
      <c r="AV42" s="479" t="str">
        <f>IF(AV40="","",VLOOKUP(AV40,'シフト記号表（勤務時間帯）'!$C$6:$U$35,19,FALSE))</f>
        <v/>
      </c>
      <c r="AW42" s="479" t="str">
        <f>IF(AW40="","",VLOOKUP(AW40,'シフト記号表（勤務時間帯）'!$C$6:$U$35,19,FALSE))</f>
        <v/>
      </c>
      <c r="AX42" s="1095">
        <f>IF($BB$4="４週",SUM(S42:AT42),IF($BB$4="暦月",SUM(S42:AW42),""))</f>
        <v>0</v>
      </c>
      <c r="AY42" s="1096"/>
      <c r="AZ42" s="1097">
        <f>IF($BB$4="４週",AX42/4,IF($BB$4="暦月",AX42/($BB$7/7),""))</f>
        <v>0</v>
      </c>
      <c r="BA42" s="1098"/>
      <c r="BB42" s="1088"/>
      <c r="BC42" s="1088"/>
      <c r="BD42" s="1088"/>
      <c r="BE42" s="1088"/>
      <c r="BF42" s="1088"/>
      <c r="BG42" s="1089"/>
    </row>
    <row r="43" spans="1:59" s="435" customFormat="1" ht="20.25" customHeight="1" x14ac:dyDescent="0.3">
      <c r="A43" s="1047">
        <v>10</v>
      </c>
      <c r="B43" s="1049"/>
      <c r="C43" s="1049"/>
      <c r="D43" s="1049"/>
      <c r="E43" s="1049"/>
      <c r="F43" s="1050"/>
      <c r="G43" s="476"/>
      <c r="H43" s="1053"/>
      <c r="I43" s="1054"/>
      <c r="J43" s="1061"/>
      <c r="K43" s="1062"/>
      <c r="L43" s="1062"/>
      <c r="M43" s="1062"/>
      <c r="N43" s="1062"/>
      <c r="O43" s="1063"/>
      <c r="P43" s="1067" t="s">
        <v>592</v>
      </c>
      <c r="Q43" s="1068"/>
      <c r="R43" s="1069"/>
      <c r="S43" s="473"/>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c r="AW43" s="475"/>
      <c r="AX43" s="1070"/>
      <c r="AY43" s="1071"/>
      <c r="AZ43" s="1072"/>
      <c r="BA43" s="1073"/>
      <c r="BB43" s="1074"/>
      <c r="BC43" s="1074"/>
      <c r="BD43" s="1074"/>
      <c r="BE43" s="1074"/>
      <c r="BF43" s="1074"/>
      <c r="BG43" s="1075"/>
    </row>
    <row r="44" spans="1:59" s="435" customFormat="1" ht="20.25" customHeight="1" x14ac:dyDescent="0.3">
      <c r="A44" s="1047"/>
      <c r="B44" s="1049"/>
      <c r="C44" s="1049"/>
      <c r="D44" s="1049"/>
      <c r="E44" s="1049"/>
      <c r="F44" s="1050"/>
      <c r="G44" s="476"/>
      <c r="H44" s="1053"/>
      <c r="I44" s="1054"/>
      <c r="J44" s="1061"/>
      <c r="K44" s="1062"/>
      <c r="L44" s="1062"/>
      <c r="M44" s="1062"/>
      <c r="N44" s="1062"/>
      <c r="O44" s="1063"/>
      <c r="P44" s="1080" t="s">
        <v>591</v>
      </c>
      <c r="Q44" s="1081"/>
      <c r="R44" s="1082"/>
      <c r="S44" s="477" t="str">
        <f>IF(S43="","",VLOOKUP(S43,'シフト記号表（勤務時間帯）'!$C$6:$K$35,9,FALSE))</f>
        <v/>
      </c>
      <c r="T44" s="477" t="str">
        <f>IF(T43="","",VLOOKUP(T43,'シフト記号表（勤務時間帯）'!$C$6:$K$35,9,FALSE))</f>
        <v/>
      </c>
      <c r="U44" s="477" t="str">
        <f>IF(U43="","",VLOOKUP(U43,'シフト記号表（勤務時間帯）'!$C$6:$K$35,9,FALSE))</f>
        <v/>
      </c>
      <c r="V44" s="477" t="str">
        <f>IF(V43="","",VLOOKUP(V43,'シフト記号表（勤務時間帯）'!$C$6:$K$35,9,FALSE))</f>
        <v/>
      </c>
      <c r="W44" s="477" t="str">
        <f>IF(W43="","",VLOOKUP(W43,'シフト記号表（勤務時間帯）'!$C$6:$K$35,9,FALSE))</f>
        <v/>
      </c>
      <c r="X44" s="477" t="str">
        <f>IF(X43="","",VLOOKUP(X43,'シフト記号表（勤務時間帯）'!$C$6:$K$35,9,FALSE))</f>
        <v/>
      </c>
      <c r="Y44" s="477" t="str">
        <f>IF(Y43="","",VLOOKUP(Y43,'シフト記号表（勤務時間帯）'!$C$6:$K$35,9,FALSE))</f>
        <v/>
      </c>
      <c r="Z44" s="477" t="str">
        <f>IF(Z43="","",VLOOKUP(Z43,'シフト記号表（勤務時間帯）'!$C$6:$K$35,9,FALSE))</f>
        <v/>
      </c>
      <c r="AA44" s="477" t="str">
        <f>IF(AA43="","",VLOOKUP(AA43,'シフト記号表（勤務時間帯）'!$C$6:$K$35,9,FALSE))</f>
        <v/>
      </c>
      <c r="AB44" s="477" t="str">
        <f>IF(AB43="","",VLOOKUP(AB43,'シフト記号表（勤務時間帯）'!$C$6:$K$35,9,FALSE))</f>
        <v/>
      </c>
      <c r="AC44" s="477" t="str">
        <f>IF(AC43="","",VLOOKUP(AC43,'シフト記号表（勤務時間帯）'!$C$6:$K$35,9,FALSE))</f>
        <v/>
      </c>
      <c r="AD44" s="477" t="str">
        <f>IF(AD43="","",VLOOKUP(AD43,'シフト記号表（勤務時間帯）'!$C$6:$K$35,9,FALSE))</f>
        <v/>
      </c>
      <c r="AE44" s="477" t="str">
        <f>IF(AE43="","",VLOOKUP(AE43,'シフト記号表（勤務時間帯）'!$C$6:$K$35,9,FALSE))</f>
        <v/>
      </c>
      <c r="AF44" s="477" t="str">
        <f>IF(AF43="","",VLOOKUP(AF43,'シフト記号表（勤務時間帯）'!$C$6:$K$35,9,FALSE))</f>
        <v/>
      </c>
      <c r="AG44" s="477" t="str">
        <f>IF(AG43="","",VLOOKUP(AG43,'シフト記号表（勤務時間帯）'!$C$6:$K$35,9,FALSE))</f>
        <v/>
      </c>
      <c r="AH44" s="477" t="str">
        <f>IF(AH43="","",VLOOKUP(AH43,'シフト記号表（勤務時間帯）'!$C$6:$K$35,9,FALSE))</f>
        <v/>
      </c>
      <c r="AI44" s="477" t="str">
        <f>IF(AI43="","",VLOOKUP(AI43,'シフト記号表（勤務時間帯）'!$C$6:$K$35,9,FALSE))</f>
        <v/>
      </c>
      <c r="AJ44" s="477" t="str">
        <f>IF(AJ43="","",VLOOKUP(AJ43,'シフト記号表（勤務時間帯）'!$C$6:$K$35,9,FALSE))</f>
        <v/>
      </c>
      <c r="AK44" s="477" t="str">
        <f>IF(AK43="","",VLOOKUP(AK43,'シフト記号表（勤務時間帯）'!$C$6:$K$35,9,FALSE))</f>
        <v/>
      </c>
      <c r="AL44" s="477" t="str">
        <f>IF(AL43="","",VLOOKUP(AL43,'シフト記号表（勤務時間帯）'!$C$6:$K$35,9,FALSE))</f>
        <v/>
      </c>
      <c r="AM44" s="477" t="str">
        <f>IF(AM43="","",VLOOKUP(AM43,'シフト記号表（勤務時間帯）'!$C$6:$K$35,9,FALSE))</f>
        <v/>
      </c>
      <c r="AN44" s="477" t="str">
        <f>IF(AN43="","",VLOOKUP(AN43,'シフト記号表（勤務時間帯）'!$C$6:$K$35,9,FALSE))</f>
        <v/>
      </c>
      <c r="AO44" s="477" t="str">
        <f>IF(AO43="","",VLOOKUP(AO43,'シフト記号表（勤務時間帯）'!$C$6:$K$35,9,FALSE))</f>
        <v/>
      </c>
      <c r="AP44" s="477" t="str">
        <f>IF(AP43="","",VLOOKUP(AP43,'シフト記号表（勤務時間帯）'!$C$6:$K$35,9,FALSE))</f>
        <v/>
      </c>
      <c r="AQ44" s="477" t="str">
        <f>IF(AQ43="","",VLOOKUP(AQ43,'シフト記号表（勤務時間帯）'!$C$6:$K$35,9,FALSE))</f>
        <v/>
      </c>
      <c r="AR44" s="477" t="str">
        <f>IF(AR43="","",VLOOKUP(AR43,'シフト記号表（勤務時間帯）'!$C$6:$K$35,9,FALSE))</f>
        <v/>
      </c>
      <c r="AS44" s="477" t="str">
        <f>IF(AS43="","",VLOOKUP(AS43,'シフト記号表（勤務時間帯）'!$C$6:$K$35,9,FALSE))</f>
        <v/>
      </c>
      <c r="AT44" s="477" t="str">
        <f>IF(AT43="","",VLOOKUP(AT43,'シフト記号表（勤務時間帯）'!$C$6:$K$35,9,FALSE))</f>
        <v/>
      </c>
      <c r="AU44" s="477" t="str">
        <f>IF(AU43="","",VLOOKUP(AU43,'シフト記号表（勤務時間帯）'!$C$6:$K$35,9,FALSE))</f>
        <v/>
      </c>
      <c r="AV44" s="477" t="str">
        <f>IF(AV43="","",VLOOKUP(AV43,'シフト記号表（勤務時間帯）'!$C$6:$K$35,9,FALSE))</f>
        <v/>
      </c>
      <c r="AW44" s="477" t="str">
        <f>IF(AW43="","",VLOOKUP(AW43,'シフト記号表（勤務時間帯）'!$C$6:$K$35,9,FALSE))</f>
        <v/>
      </c>
      <c r="AX44" s="1083">
        <f>IF($BB$4="４週",SUM(S44:AT44),IF($BB$4="暦月",SUM(S44:AW44),""))</f>
        <v>0</v>
      </c>
      <c r="AY44" s="1084"/>
      <c r="AZ44" s="1090">
        <f>IF($BB$4="４週",AX44/4,IF($BB$4="暦月",AX44/($BB$7/7),""))</f>
        <v>0</v>
      </c>
      <c r="BA44" s="1091"/>
      <c r="BB44" s="1076"/>
      <c r="BC44" s="1076"/>
      <c r="BD44" s="1076"/>
      <c r="BE44" s="1076"/>
      <c r="BF44" s="1076"/>
      <c r="BG44" s="1077"/>
    </row>
    <row r="45" spans="1:59" s="435" customFormat="1" ht="20.25" customHeight="1" thickBot="1" x14ac:dyDescent="0.35">
      <c r="A45" s="1047"/>
      <c r="B45" s="1057"/>
      <c r="C45" s="1057"/>
      <c r="D45" s="1057"/>
      <c r="E45" s="1057"/>
      <c r="F45" s="1058"/>
      <c r="G45" s="478">
        <f>B43</f>
        <v>0</v>
      </c>
      <c r="H45" s="1059"/>
      <c r="I45" s="1060"/>
      <c r="J45" s="1064"/>
      <c r="K45" s="1065"/>
      <c r="L45" s="1065"/>
      <c r="M45" s="1065"/>
      <c r="N45" s="1065"/>
      <c r="O45" s="1066"/>
      <c r="P45" s="1092" t="s">
        <v>590</v>
      </c>
      <c r="Q45" s="1093"/>
      <c r="R45" s="1094"/>
      <c r="S45" s="479" t="str">
        <f>IF(S43="","",VLOOKUP(S43,'シフト記号表（勤務時間帯）'!$C$6:$U$35,19,FALSE))</f>
        <v/>
      </c>
      <c r="T45" s="479" t="str">
        <f>IF(T43="","",VLOOKUP(T43,'シフト記号表（勤務時間帯）'!$C$6:$U$35,19,FALSE))</f>
        <v/>
      </c>
      <c r="U45" s="479" t="str">
        <f>IF(U43="","",VLOOKUP(U43,'シフト記号表（勤務時間帯）'!$C$6:$U$35,19,FALSE))</f>
        <v/>
      </c>
      <c r="V45" s="479" t="str">
        <f>IF(V43="","",VLOOKUP(V43,'シフト記号表（勤務時間帯）'!$C$6:$U$35,19,FALSE))</f>
        <v/>
      </c>
      <c r="W45" s="479" t="str">
        <f>IF(W43="","",VLOOKUP(W43,'シフト記号表（勤務時間帯）'!$C$6:$U$35,19,FALSE))</f>
        <v/>
      </c>
      <c r="X45" s="479" t="str">
        <f>IF(X43="","",VLOOKUP(X43,'シフト記号表（勤務時間帯）'!$C$6:$U$35,19,FALSE))</f>
        <v/>
      </c>
      <c r="Y45" s="479" t="str">
        <f>IF(Y43="","",VLOOKUP(Y43,'シフト記号表（勤務時間帯）'!$C$6:$U$35,19,FALSE))</f>
        <v/>
      </c>
      <c r="Z45" s="479" t="str">
        <f>IF(Z43="","",VLOOKUP(Z43,'シフト記号表（勤務時間帯）'!$C$6:$U$35,19,FALSE))</f>
        <v/>
      </c>
      <c r="AA45" s="479" t="str">
        <f>IF(AA43="","",VLOOKUP(AA43,'シフト記号表（勤務時間帯）'!$C$6:$U$35,19,FALSE))</f>
        <v/>
      </c>
      <c r="AB45" s="479" t="str">
        <f>IF(AB43="","",VLOOKUP(AB43,'シフト記号表（勤務時間帯）'!$C$6:$U$35,19,FALSE))</f>
        <v/>
      </c>
      <c r="AC45" s="479" t="str">
        <f>IF(AC43="","",VLOOKUP(AC43,'シフト記号表（勤務時間帯）'!$C$6:$U$35,19,FALSE))</f>
        <v/>
      </c>
      <c r="AD45" s="479" t="str">
        <f>IF(AD43="","",VLOOKUP(AD43,'シフト記号表（勤務時間帯）'!$C$6:$U$35,19,FALSE))</f>
        <v/>
      </c>
      <c r="AE45" s="479" t="str">
        <f>IF(AE43="","",VLOOKUP(AE43,'シフト記号表（勤務時間帯）'!$C$6:$U$35,19,FALSE))</f>
        <v/>
      </c>
      <c r="AF45" s="479" t="str">
        <f>IF(AF43="","",VLOOKUP(AF43,'シフト記号表（勤務時間帯）'!$C$6:$U$35,19,FALSE))</f>
        <v/>
      </c>
      <c r="AG45" s="479" t="str">
        <f>IF(AG43="","",VLOOKUP(AG43,'シフト記号表（勤務時間帯）'!$C$6:$U$35,19,FALSE))</f>
        <v/>
      </c>
      <c r="AH45" s="479" t="str">
        <f>IF(AH43="","",VLOOKUP(AH43,'シフト記号表（勤務時間帯）'!$C$6:$U$35,19,FALSE))</f>
        <v/>
      </c>
      <c r="AI45" s="479" t="str">
        <f>IF(AI43="","",VLOOKUP(AI43,'シフト記号表（勤務時間帯）'!$C$6:$U$35,19,FALSE))</f>
        <v/>
      </c>
      <c r="AJ45" s="479" t="str">
        <f>IF(AJ43="","",VLOOKUP(AJ43,'シフト記号表（勤務時間帯）'!$C$6:$U$35,19,FALSE))</f>
        <v/>
      </c>
      <c r="AK45" s="479" t="str">
        <f>IF(AK43="","",VLOOKUP(AK43,'シフト記号表（勤務時間帯）'!$C$6:$U$35,19,FALSE))</f>
        <v/>
      </c>
      <c r="AL45" s="479" t="str">
        <f>IF(AL43="","",VLOOKUP(AL43,'シフト記号表（勤務時間帯）'!$C$6:$U$35,19,FALSE))</f>
        <v/>
      </c>
      <c r="AM45" s="479" t="str">
        <f>IF(AM43="","",VLOOKUP(AM43,'シフト記号表（勤務時間帯）'!$C$6:$U$35,19,FALSE))</f>
        <v/>
      </c>
      <c r="AN45" s="479" t="str">
        <f>IF(AN43="","",VLOOKUP(AN43,'シフト記号表（勤務時間帯）'!$C$6:$U$35,19,FALSE))</f>
        <v/>
      </c>
      <c r="AO45" s="479" t="str">
        <f>IF(AO43="","",VLOOKUP(AO43,'シフト記号表（勤務時間帯）'!$C$6:$U$35,19,FALSE))</f>
        <v/>
      </c>
      <c r="AP45" s="479" t="str">
        <f>IF(AP43="","",VLOOKUP(AP43,'シフト記号表（勤務時間帯）'!$C$6:$U$35,19,FALSE))</f>
        <v/>
      </c>
      <c r="AQ45" s="479" t="str">
        <f>IF(AQ43="","",VLOOKUP(AQ43,'シフト記号表（勤務時間帯）'!$C$6:$U$35,19,FALSE))</f>
        <v/>
      </c>
      <c r="AR45" s="479" t="str">
        <f>IF(AR43="","",VLOOKUP(AR43,'シフト記号表（勤務時間帯）'!$C$6:$U$35,19,FALSE))</f>
        <v/>
      </c>
      <c r="AS45" s="479" t="str">
        <f>IF(AS43="","",VLOOKUP(AS43,'シフト記号表（勤務時間帯）'!$C$6:$U$35,19,FALSE))</f>
        <v/>
      </c>
      <c r="AT45" s="479" t="str">
        <f>IF(AT43="","",VLOOKUP(AT43,'シフト記号表（勤務時間帯）'!$C$6:$U$35,19,FALSE))</f>
        <v/>
      </c>
      <c r="AU45" s="479" t="str">
        <f>IF(AU43="","",VLOOKUP(AU43,'シフト記号表（勤務時間帯）'!$C$6:$U$35,19,FALSE))</f>
        <v/>
      </c>
      <c r="AV45" s="479" t="str">
        <f>IF(AV43="","",VLOOKUP(AV43,'シフト記号表（勤務時間帯）'!$C$6:$U$35,19,FALSE))</f>
        <v/>
      </c>
      <c r="AW45" s="479" t="str">
        <f>IF(AW43="","",VLOOKUP(AW43,'シフト記号表（勤務時間帯）'!$C$6:$U$35,19,FALSE))</f>
        <v/>
      </c>
      <c r="AX45" s="1095">
        <f>IF($BB$4="４週",SUM(S45:AT45),IF($BB$4="暦月",SUM(S45:AW45),""))</f>
        <v>0</v>
      </c>
      <c r="AY45" s="1096"/>
      <c r="AZ45" s="1097">
        <f>IF($BB$4="４週",AX45/4,IF($BB$4="暦月",AX45/($BB$7/7),""))</f>
        <v>0</v>
      </c>
      <c r="BA45" s="1098"/>
      <c r="BB45" s="1088"/>
      <c r="BC45" s="1088"/>
      <c r="BD45" s="1088"/>
      <c r="BE45" s="1088"/>
      <c r="BF45" s="1088"/>
      <c r="BG45" s="1089"/>
    </row>
    <row r="46" spans="1:59" s="435" customFormat="1" ht="20.25" customHeight="1" x14ac:dyDescent="0.3">
      <c r="A46" s="1047">
        <v>11</v>
      </c>
      <c r="B46" s="1049"/>
      <c r="C46" s="1049"/>
      <c r="D46" s="1049"/>
      <c r="E46" s="1049"/>
      <c r="F46" s="1050"/>
      <c r="G46" s="476"/>
      <c r="H46" s="1053"/>
      <c r="I46" s="1054"/>
      <c r="J46" s="1061"/>
      <c r="K46" s="1062"/>
      <c r="L46" s="1062"/>
      <c r="M46" s="1062"/>
      <c r="N46" s="1062"/>
      <c r="O46" s="1063"/>
      <c r="P46" s="1067" t="s">
        <v>592</v>
      </c>
      <c r="Q46" s="1068"/>
      <c r="R46" s="1069"/>
      <c r="S46" s="473"/>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4"/>
      <c r="AU46" s="474"/>
      <c r="AV46" s="474"/>
      <c r="AW46" s="475"/>
      <c r="AX46" s="1070"/>
      <c r="AY46" s="1071"/>
      <c r="AZ46" s="1072"/>
      <c r="BA46" s="1073"/>
      <c r="BB46" s="1074"/>
      <c r="BC46" s="1074"/>
      <c r="BD46" s="1074"/>
      <c r="BE46" s="1074"/>
      <c r="BF46" s="1074"/>
      <c r="BG46" s="1075"/>
    </row>
    <row r="47" spans="1:59" s="435" customFormat="1" ht="20.25" customHeight="1" x14ac:dyDescent="0.3">
      <c r="A47" s="1047"/>
      <c r="B47" s="1049"/>
      <c r="C47" s="1049"/>
      <c r="D47" s="1049"/>
      <c r="E47" s="1049"/>
      <c r="F47" s="1050"/>
      <c r="G47" s="476"/>
      <c r="H47" s="1053"/>
      <c r="I47" s="1054"/>
      <c r="J47" s="1061"/>
      <c r="K47" s="1062"/>
      <c r="L47" s="1062"/>
      <c r="M47" s="1062"/>
      <c r="N47" s="1062"/>
      <c r="O47" s="1063"/>
      <c r="P47" s="1080" t="s">
        <v>591</v>
      </c>
      <c r="Q47" s="1081"/>
      <c r="R47" s="1082"/>
      <c r="S47" s="477" t="str">
        <f>IF(S46="","",VLOOKUP(S46,'シフト記号表（勤務時間帯）'!$C$6:$K$35,9,FALSE))</f>
        <v/>
      </c>
      <c r="T47" s="477" t="str">
        <f>IF(T46="","",VLOOKUP(T46,'シフト記号表（勤務時間帯）'!$C$6:$K$35,9,FALSE))</f>
        <v/>
      </c>
      <c r="U47" s="477" t="str">
        <f>IF(U46="","",VLOOKUP(U46,'シフト記号表（勤務時間帯）'!$C$6:$K$35,9,FALSE))</f>
        <v/>
      </c>
      <c r="V47" s="477" t="str">
        <f>IF(V46="","",VLOOKUP(V46,'シフト記号表（勤務時間帯）'!$C$6:$K$35,9,FALSE))</f>
        <v/>
      </c>
      <c r="W47" s="477" t="str">
        <f>IF(W46="","",VLOOKUP(W46,'シフト記号表（勤務時間帯）'!$C$6:$K$35,9,FALSE))</f>
        <v/>
      </c>
      <c r="X47" s="477" t="str">
        <f>IF(X46="","",VLOOKUP(X46,'シフト記号表（勤務時間帯）'!$C$6:$K$35,9,FALSE))</f>
        <v/>
      </c>
      <c r="Y47" s="477" t="str">
        <f>IF(Y46="","",VLOOKUP(Y46,'シフト記号表（勤務時間帯）'!$C$6:$K$35,9,FALSE))</f>
        <v/>
      </c>
      <c r="Z47" s="477" t="str">
        <f>IF(Z46="","",VLOOKUP(Z46,'シフト記号表（勤務時間帯）'!$C$6:$K$35,9,FALSE))</f>
        <v/>
      </c>
      <c r="AA47" s="477" t="str">
        <f>IF(AA46="","",VLOOKUP(AA46,'シフト記号表（勤務時間帯）'!$C$6:$K$35,9,FALSE))</f>
        <v/>
      </c>
      <c r="AB47" s="477" t="str">
        <f>IF(AB46="","",VLOOKUP(AB46,'シフト記号表（勤務時間帯）'!$C$6:$K$35,9,FALSE))</f>
        <v/>
      </c>
      <c r="AC47" s="477" t="str">
        <f>IF(AC46="","",VLOOKUP(AC46,'シフト記号表（勤務時間帯）'!$C$6:$K$35,9,FALSE))</f>
        <v/>
      </c>
      <c r="AD47" s="477" t="str">
        <f>IF(AD46="","",VLOOKUP(AD46,'シフト記号表（勤務時間帯）'!$C$6:$K$35,9,FALSE))</f>
        <v/>
      </c>
      <c r="AE47" s="477" t="str">
        <f>IF(AE46="","",VLOOKUP(AE46,'シフト記号表（勤務時間帯）'!$C$6:$K$35,9,FALSE))</f>
        <v/>
      </c>
      <c r="AF47" s="477" t="str">
        <f>IF(AF46="","",VLOOKUP(AF46,'シフト記号表（勤務時間帯）'!$C$6:$K$35,9,FALSE))</f>
        <v/>
      </c>
      <c r="AG47" s="477" t="str">
        <f>IF(AG46="","",VLOOKUP(AG46,'シフト記号表（勤務時間帯）'!$C$6:$K$35,9,FALSE))</f>
        <v/>
      </c>
      <c r="AH47" s="477" t="str">
        <f>IF(AH46="","",VLOOKUP(AH46,'シフト記号表（勤務時間帯）'!$C$6:$K$35,9,FALSE))</f>
        <v/>
      </c>
      <c r="AI47" s="477" t="str">
        <f>IF(AI46="","",VLOOKUP(AI46,'シフト記号表（勤務時間帯）'!$C$6:$K$35,9,FALSE))</f>
        <v/>
      </c>
      <c r="AJ47" s="477" t="str">
        <f>IF(AJ46="","",VLOOKUP(AJ46,'シフト記号表（勤務時間帯）'!$C$6:$K$35,9,FALSE))</f>
        <v/>
      </c>
      <c r="AK47" s="477" t="str">
        <f>IF(AK46="","",VLOOKUP(AK46,'シフト記号表（勤務時間帯）'!$C$6:$K$35,9,FALSE))</f>
        <v/>
      </c>
      <c r="AL47" s="477" t="str">
        <f>IF(AL46="","",VLOOKUP(AL46,'シフト記号表（勤務時間帯）'!$C$6:$K$35,9,FALSE))</f>
        <v/>
      </c>
      <c r="AM47" s="477" t="str">
        <f>IF(AM46="","",VLOOKUP(AM46,'シフト記号表（勤務時間帯）'!$C$6:$K$35,9,FALSE))</f>
        <v/>
      </c>
      <c r="AN47" s="477" t="str">
        <f>IF(AN46="","",VLOOKUP(AN46,'シフト記号表（勤務時間帯）'!$C$6:$K$35,9,FALSE))</f>
        <v/>
      </c>
      <c r="AO47" s="477" t="str">
        <f>IF(AO46="","",VLOOKUP(AO46,'シフト記号表（勤務時間帯）'!$C$6:$K$35,9,FALSE))</f>
        <v/>
      </c>
      <c r="AP47" s="477" t="str">
        <f>IF(AP46="","",VLOOKUP(AP46,'シフト記号表（勤務時間帯）'!$C$6:$K$35,9,FALSE))</f>
        <v/>
      </c>
      <c r="AQ47" s="477" t="str">
        <f>IF(AQ46="","",VLOOKUP(AQ46,'シフト記号表（勤務時間帯）'!$C$6:$K$35,9,FALSE))</f>
        <v/>
      </c>
      <c r="AR47" s="477" t="str">
        <f>IF(AR46="","",VLOOKUP(AR46,'シフト記号表（勤務時間帯）'!$C$6:$K$35,9,FALSE))</f>
        <v/>
      </c>
      <c r="AS47" s="477" t="str">
        <f>IF(AS46="","",VLOOKUP(AS46,'シフト記号表（勤務時間帯）'!$C$6:$K$35,9,FALSE))</f>
        <v/>
      </c>
      <c r="AT47" s="477" t="str">
        <f>IF(AT46="","",VLOOKUP(AT46,'シフト記号表（勤務時間帯）'!$C$6:$K$35,9,FALSE))</f>
        <v/>
      </c>
      <c r="AU47" s="477" t="str">
        <f>IF(AU46="","",VLOOKUP(AU46,'シフト記号表（勤務時間帯）'!$C$6:$K$35,9,FALSE))</f>
        <v/>
      </c>
      <c r="AV47" s="477" t="str">
        <f>IF(AV46="","",VLOOKUP(AV46,'シフト記号表（勤務時間帯）'!$C$6:$K$35,9,FALSE))</f>
        <v/>
      </c>
      <c r="AW47" s="477" t="str">
        <f>IF(AW46="","",VLOOKUP(AW46,'シフト記号表（勤務時間帯）'!$C$6:$K$35,9,FALSE))</f>
        <v/>
      </c>
      <c r="AX47" s="1083">
        <f>IF($BB$4="４週",SUM(S47:AT47),IF($BB$4="暦月",SUM(S47:AW47),""))</f>
        <v>0</v>
      </c>
      <c r="AY47" s="1084"/>
      <c r="AZ47" s="1090">
        <f>IF($BB$4="４週",AX47/4,IF($BB$4="暦月",AX47/($BB$7/7),""))</f>
        <v>0</v>
      </c>
      <c r="BA47" s="1091"/>
      <c r="BB47" s="1076"/>
      <c r="BC47" s="1076"/>
      <c r="BD47" s="1076"/>
      <c r="BE47" s="1076"/>
      <c r="BF47" s="1076"/>
      <c r="BG47" s="1077"/>
    </row>
    <row r="48" spans="1:59" s="435" customFormat="1" ht="20.25" customHeight="1" thickBot="1" x14ac:dyDescent="0.35">
      <c r="A48" s="1047"/>
      <c r="B48" s="1057"/>
      <c r="C48" s="1057"/>
      <c r="D48" s="1057"/>
      <c r="E48" s="1057"/>
      <c r="F48" s="1058"/>
      <c r="G48" s="478">
        <f>B46</f>
        <v>0</v>
      </c>
      <c r="H48" s="1059"/>
      <c r="I48" s="1060"/>
      <c r="J48" s="1064"/>
      <c r="K48" s="1065"/>
      <c r="L48" s="1065"/>
      <c r="M48" s="1065"/>
      <c r="N48" s="1065"/>
      <c r="O48" s="1066"/>
      <c r="P48" s="1092" t="s">
        <v>590</v>
      </c>
      <c r="Q48" s="1093"/>
      <c r="R48" s="1094"/>
      <c r="S48" s="479" t="str">
        <f>IF(S46="","",VLOOKUP(S46,'シフト記号表（勤務時間帯）'!$C$6:$U$35,19,FALSE))</f>
        <v/>
      </c>
      <c r="T48" s="479" t="str">
        <f>IF(T46="","",VLOOKUP(T46,'シフト記号表（勤務時間帯）'!$C$6:$U$35,19,FALSE))</f>
        <v/>
      </c>
      <c r="U48" s="479" t="str">
        <f>IF(U46="","",VLOOKUP(U46,'シフト記号表（勤務時間帯）'!$C$6:$U$35,19,FALSE))</f>
        <v/>
      </c>
      <c r="V48" s="479" t="str">
        <f>IF(V46="","",VLOOKUP(V46,'シフト記号表（勤務時間帯）'!$C$6:$U$35,19,FALSE))</f>
        <v/>
      </c>
      <c r="W48" s="479" t="str">
        <f>IF(W46="","",VLOOKUP(W46,'シフト記号表（勤務時間帯）'!$C$6:$U$35,19,FALSE))</f>
        <v/>
      </c>
      <c r="X48" s="479" t="str">
        <f>IF(X46="","",VLOOKUP(X46,'シフト記号表（勤務時間帯）'!$C$6:$U$35,19,FALSE))</f>
        <v/>
      </c>
      <c r="Y48" s="479" t="str">
        <f>IF(Y46="","",VLOOKUP(Y46,'シフト記号表（勤務時間帯）'!$C$6:$U$35,19,FALSE))</f>
        <v/>
      </c>
      <c r="Z48" s="479" t="str">
        <f>IF(Z46="","",VLOOKUP(Z46,'シフト記号表（勤務時間帯）'!$C$6:$U$35,19,FALSE))</f>
        <v/>
      </c>
      <c r="AA48" s="479" t="str">
        <f>IF(AA46="","",VLOOKUP(AA46,'シフト記号表（勤務時間帯）'!$C$6:$U$35,19,FALSE))</f>
        <v/>
      </c>
      <c r="AB48" s="479" t="str">
        <f>IF(AB46="","",VLOOKUP(AB46,'シフト記号表（勤務時間帯）'!$C$6:$U$35,19,FALSE))</f>
        <v/>
      </c>
      <c r="AC48" s="479" t="str">
        <f>IF(AC46="","",VLOOKUP(AC46,'シフト記号表（勤務時間帯）'!$C$6:$U$35,19,FALSE))</f>
        <v/>
      </c>
      <c r="AD48" s="479" t="str">
        <f>IF(AD46="","",VLOOKUP(AD46,'シフト記号表（勤務時間帯）'!$C$6:$U$35,19,FALSE))</f>
        <v/>
      </c>
      <c r="AE48" s="479" t="str">
        <f>IF(AE46="","",VLOOKUP(AE46,'シフト記号表（勤務時間帯）'!$C$6:$U$35,19,FALSE))</f>
        <v/>
      </c>
      <c r="AF48" s="479" t="str">
        <f>IF(AF46="","",VLOOKUP(AF46,'シフト記号表（勤務時間帯）'!$C$6:$U$35,19,FALSE))</f>
        <v/>
      </c>
      <c r="AG48" s="479" t="str">
        <f>IF(AG46="","",VLOOKUP(AG46,'シフト記号表（勤務時間帯）'!$C$6:$U$35,19,FALSE))</f>
        <v/>
      </c>
      <c r="AH48" s="479" t="str">
        <f>IF(AH46="","",VLOOKUP(AH46,'シフト記号表（勤務時間帯）'!$C$6:$U$35,19,FALSE))</f>
        <v/>
      </c>
      <c r="AI48" s="479" t="str">
        <f>IF(AI46="","",VLOOKUP(AI46,'シフト記号表（勤務時間帯）'!$C$6:$U$35,19,FALSE))</f>
        <v/>
      </c>
      <c r="AJ48" s="479" t="str">
        <f>IF(AJ46="","",VLOOKUP(AJ46,'シフト記号表（勤務時間帯）'!$C$6:$U$35,19,FALSE))</f>
        <v/>
      </c>
      <c r="AK48" s="479" t="str">
        <f>IF(AK46="","",VLOOKUP(AK46,'シフト記号表（勤務時間帯）'!$C$6:$U$35,19,FALSE))</f>
        <v/>
      </c>
      <c r="AL48" s="479" t="str">
        <f>IF(AL46="","",VLOOKUP(AL46,'シフト記号表（勤務時間帯）'!$C$6:$U$35,19,FALSE))</f>
        <v/>
      </c>
      <c r="AM48" s="479" t="str">
        <f>IF(AM46="","",VLOOKUP(AM46,'シフト記号表（勤務時間帯）'!$C$6:$U$35,19,FALSE))</f>
        <v/>
      </c>
      <c r="AN48" s="479" t="str">
        <f>IF(AN46="","",VLOOKUP(AN46,'シフト記号表（勤務時間帯）'!$C$6:$U$35,19,FALSE))</f>
        <v/>
      </c>
      <c r="AO48" s="479" t="str">
        <f>IF(AO46="","",VLOOKUP(AO46,'シフト記号表（勤務時間帯）'!$C$6:$U$35,19,FALSE))</f>
        <v/>
      </c>
      <c r="AP48" s="479" t="str">
        <f>IF(AP46="","",VLOOKUP(AP46,'シフト記号表（勤務時間帯）'!$C$6:$U$35,19,FALSE))</f>
        <v/>
      </c>
      <c r="AQ48" s="479" t="str">
        <f>IF(AQ46="","",VLOOKUP(AQ46,'シフト記号表（勤務時間帯）'!$C$6:$U$35,19,FALSE))</f>
        <v/>
      </c>
      <c r="AR48" s="479" t="str">
        <f>IF(AR46="","",VLOOKUP(AR46,'シフト記号表（勤務時間帯）'!$C$6:$U$35,19,FALSE))</f>
        <v/>
      </c>
      <c r="AS48" s="479" t="str">
        <f>IF(AS46="","",VLOOKUP(AS46,'シフト記号表（勤務時間帯）'!$C$6:$U$35,19,FALSE))</f>
        <v/>
      </c>
      <c r="AT48" s="479" t="str">
        <f>IF(AT46="","",VLOOKUP(AT46,'シフト記号表（勤務時間帯）'!$C$6:$U$35,19,FALSE))</f>
        <v/>
      </c>
      <c r="AU48" s="479" t="str">
        <f>IF(AU46="","",VLOOKUP(AU46,'シフト記号表（勤務時間帯）'!$C$6:$U$35,19,FALSE))</f>
        <v/>
      </c>
      <c r="AV48" s="479" t="str">
        <f>IF(AV46="","",VLOOKUP(AV46,'シフト記号表（勤務時間帯）'!$C$6:$U$35,19,FALSE))</f>
        <v/>
      </c>
      <c r="AW48" s="479" t="str">
        <f>IF(AW46="","",VLOOKUP(AW46,'シフト記号表（勤務時間帯）'!$C$6:$U$35,19,FALSE))</f>
        <v/>
      </c>
      <c r="AX48" s="1095">
        <f>IF($BB$4="４週",SUM(S48:AT48),IF($BB$4="暦月",SUM(S48:AW48),""))</f>
        <v>0</v>
      </c>
      <c r="AY48" s="1096"/>
      <c r="AZ48" s="1097">
        <f>IF($BB$4="４週",AX48/4,IF($BB$4="暦月",AX48/($BB$7/7),""))</f>
        <v>0</v>
      </c>
      <c r="BA48" s="1098"/>
      <c r="BB48" s="1088"/>
      <c r="BC48" s="1088"/>
      <c r="BD48" s="1088"/>
      <c r="BE48" s="1088"/>
      <c r="BF48" s="1088"/>
      <c r="BG48" s="1089"/>
    </row>
    <row r="49" spans="1:59" s="435" customFormat="1" ht="20.25" customHeight="1" x14ac:dyDescent="0.3">
      <c r="A49" s="1047">
        <v>12</v>
      </c>
      <c r="B49" s="1049"/>
      <c r="C49" s="1049"/>
      <c r="D49" s="1049"/>
      <c r="E49" s="1049"/>
      <c r="F49" s="1050"/>
      <c r="G49" s="476"/>
      <c r="H49" s="1053"/>
      <c r="I49" s="1054"/>
      <c r="J49" s="1061"/>
      <c r="K49" s="1062"/>
      <c r="L49" s="1062"/>
      <c r="M49" s="1062"/>
      <c r="N49" s="1062"/>
      <c r="O49" s="1063"/>
      <c r="P49" s="1067" t="s">
        <v>592</v>
      </c>
      <c r="Q49" s="1068"/>
      <c r="R49" s="1069"/>
      <c r="S49" s="473"/>
      <c r="T49" s="474"/>
      <c r="U49" s="474"/>
      <c r="V49" s="474"/>
      <c r="W49" s="474"/>
      <c r="X49" s="474"/>
      <c r="Y49" s="474"/>
      <c r="Z49" s="474"/>
      <c r="AA49" s="474"/>
      <c r="AB49" s="474"/>
      <c r="AC49" s="474"/>
      <c r="AD49" s="474"/>
      <c r="AE49" s="474"/>
      <c r="AF49" s="474"/>
      <c r="AG49" s="474"/>
      <c r="AH49" s="474"/>
      <c r="AI49" s="474"/>
      <c r="AJ49" s="474"/>
      <c r="AK49" s="474"/>
      <c r="AL49" s="474"/>
      <c r="AM49" s="474"/>
      <c r="AN49" s="474"/>
      <c r="AO49" s="474"/>
      <c r="AP49" s="474"/>
      <c r="AQ49" s="474"/>
      <c r="AR49" s="474"/>
      <c r="AS49" s="474"/>
      <c r="AT49" s="474"/>
      <c r="AU49" s="474"/>
      <c r="AV49" s="474"/>
      <c r="AW49" s="475"/>
      <c r="AX49" s="1070"/>
      <c r="AY49" s="1071"/>
      <c r="AZ49" s="1072"/>
      <c r="BA49" s="1073"/>
      <c r="BB49" s="1074"/>
      <c r="BC49" s="1074"/>
      <c r="BD49" s="1074"/>
      <c r="BE49" s="1074"/>
      <c r="BF49" s="1074"/>
      <c r="BG49" s="1075"/>
    </row>
    <row r="50" spans="1:59" s="435" customFormat="1" ht="20.25" customHeight="1" x14ac:dyDescent="0.3">
      <c r="A50" s="1047"/>
      <c r="B50" s="1049"/>
      <c r="C50" s="1049"/>
      <c r="D50" s="1049"/>
      <c r="E50" s="1049"/>
      <c r="F50" s="1050"/>
      <c r="G50" s="476"/>
      <c r="H50" s="1053"/>
      <c r="I50" s="1054"/>
      <c r="J50" s="1061"/>
      <c r="K50" s="1062"/>
      <c r="L50" s="1062"/>
      <c r="M50" s="1062"/>
      <c r="N50" s="1062"/>
      <c r="O50" s="1063"/>
      <c r="P50" s="1080" t="s">
        <v>587</v>
      </c>
      <c r="Q50" s="1081"/>
      <c r="R50" s="1082"/>
      <c r="S50" s="477" t="str">
        <f>IF(S49="","",VLOOKUP(S49,'シフト記号表（勤務時間帯）'!$C$6:$K$35,9,FALSE))</f>
        <v/>
      </c>
      <c r="T50" s="477" t="str">
        <f>IF(T49="","",VLOOKUP(T49,'シフト記号表（勤務時間帯）'!$C$6:$K$35,9,FALSE))</f>
        <v/>
      </c>
      <c r="U50" s="477" t="str">
        <f>IF(U49="","",VLOOKUP(U49,'シフト記号表（勤務時間帯）'!$C$6:$K$35,9,FALSE))</f>
        <v/>
      </c>
      <c r="V50" s="477" t="str">
        <f>IF(V49="","",VLOOKUP(V49,'シフト記号表（勤務時間帯）'!$C$6:$K$35,9,FALSE))</f>
        <v/>
      </c>
      <c r="W50" s="477" t="str">
        <f>IF(W49="","",VLOOKUP(W49,'シフト記号表（勤務時間帯）'!$C$6:$K$35,9,FALSE))</f>
        <v/>
      </c>
      <c r="X50" s="477" t="str">
        <f>IF(X49="","",VLOOKUP(X49,'シフト記号表（勤務時間帯）'!$C$6:$K$35,9,FALSE))</f>
        <v/>
      </c>
      <c r="Y50" s="477" t="str">
        <f>IF(Y49="","",VLOOKUP(Y49,'シフト記号表（勤務時間帯）'!$C$6:$K$35,9,FALSE))</f>
        <v/>
      </c>
      <c r="Z50" s="477" t="str">
        <f>IF(Z49="","",VLOOKUP(Z49,'シフト記号表（勤務時間帯）'!$C$6:$K$35,9,FALSE))</f>
        <v/>
      </c>
      <c r="AA50" s="477" t="str">
        <f>IF(AA49="","",VLOOKUP(AA49,'シフト記号表（勤務時間帯）'!$C$6:$K$35,9,FALSE))</f>
        <v/>
      </c>
      <c r="AB50" s="477" t="str">
        <f>IF(AB49="","",VLOOKUP(AB49,'シフト記号表（勤務時間帯）'!$C$6:$K$35,9,FALSE))</f>
        <v/>
      </c>
      <c r="AC50" s="477" t="str">
        <f>IF(AC49="","",VLOOKUP(AC49,'シフト記号表（勤務時間帯）'!$C$6:$K$35,9,FALSE))</f>
        <v/>
      </c>
      <c r="AD50" s="477" t="str">
        <f>IF(AD49="","",VLOOKUP(AD49,'シフト記号表（勤務時間帯）'!$C$6:$K$35,9,FALSE))</f>
        <v/>
      </c>
      <c r="AE50" s="477" t="str">
        <f>IF(AE49="","",VLOOKUP(AE49,'シフト記号表（勤務時間帯）'!$C$6:$K$35,9,FALSE))</f>
        <v/>
      </c>
      <c r="AF50" s="477" t="str">
        <f>IF(AF49="","",VLOOKUP(AF49,'シフト記号表（勤務時間帯）'!$C$6:$K$35,9,FALSE))</f>
        <v/>
      </c>
      <c r="AG50" s="477" t="str">
        <f>IF(AG49="","",VLOOKUP(AG49,'シフト記号表（勤務時間帯）'!$C$6:$K$35,9,FALSE))</f>
        <v/>
      </c>
      <c r="AH50" s="477" t="str">
        <f>IF(AH49="","",VLOOKUP(AH49,'シフト記号表（勤務時間帯）'!$C$6:$K$35,9,FALSE))</f>
        <v/>
      </c>
      <c r="AI50" s="477" t="str">
        <f>IF(AI49="","",VLOOKUP(AI49,'シフト記号表（勤務時間帯）'!$C$6:$K$35,9,FALSE))</f>
        <v/>
      </c>
      <c r="AJ50" s="477" t="str">
        <f>IF(AJ49="","",VLOOKUP(AJ49,'シフト記号表（勤務時間帯）'!$C$6:$K$35,9,FALSE))</f>
        <v/>
      </c>
      <c r="AK50" s="477" t="str">
        <f>IF(AK49="","",VLOOKUP(AK49,'シフト記号表（勤務時間帯）'!$C$6:$K$35,9,FALSE))</f>
        <v/>
      </c>
      <c r="AL50" s="477" t="str">
        <f>IF(AL49="","",VLOOKUP(AL49,'シフト記号表（勤務時間帯）'!$C$6:$K$35,9,FALSE))</f>
        <v/>
      </c>
      <c r="AM50" s="477" t="str">
        <f>IF(AM49="","",VLOOKUP(AM49,'シフト記号表（勤務時間帯）'!$C$6:$K$35,9,FALSE))</f>
        <v/>
      </c>
      <c r="AN50" s="477" t="str">
        <f>IF(AN49="","",VLOOKUP(AN49,'シフト記号表（勤務時間帯）'!$C$6:$K$35,9,FALSE))</f>
        <v/>
      </c>
      <c r="AO50" s="477" t="str">
        <f>IF(AO49="","",VLOOKUP(AO49,'シフト記号表（勤務時間帯）'!$C$6:$K$35,9,FALSE))</f>
        <v/>
      </c>
      <c r="AP50" s="477" t="str">
        <f>IF(AP49="","",VLOOKUP(AP49,'シフト記号表（勤務時間帯）'!$C$6:$K$35,9,FALSE))</f>
        <v/>
      </c>
      <c r="AQ50" s="477" t="str">
        <f>IF(AQ49="","",VLOOKUP(AQ49,'シフト記号表（勤務時間帯）'!$C$6:$K$35,9,FALSE))</f>
        <v/>
      </c>
      <c r="AR50" s="477" t="str">
        <f>IF(AR49="","",VLOOKUP(AR49,'シフト記号表（勤務時間帯）'!$C$6:$K$35,9,FALSE))</f>
        <v/>
      </c>
      <c r="AS50" s="477" t="str">
        <f>IF(AS49="","",VLOOKUP(AS49,'シフト記号表（勤務時間帯）'!$C$6:$K$35,9,FALSE))</f>
        <v/>
      </c>
      <c r="AT50" s="477" t="str">
        <f>IF(AT49="","",VLOOKUP(AT49,'シフト記号表（勤務時間帯）'!$C$6:$K$35,9,FALSE))</f>
        <v/>
      </c>
      <c r="AU50" s="477" t="str">
        <f>IF(AU49="","",VLOOKUP(AU49,'シフト記号表（勤務時間帯）'!$C$6:$K$35,9,FALSE))</f>
        <v/>
      </c>
      <c r="AV50" s="477" t="str">
        <f>IF(AV49="","",VLOOKUP(AV49,'シフト記号表（勤務時間帯）'!$C$6:$K$35,9,FALSE))</f>
        <v/>
      </c>
      <c r="AW50" s="477" t="str">
        <f>IF(AW49="","",VLOOKUP(AW49,'シフト記号表（勤務時間帯）'!$C$6:$K$35,9,FALSE))</f>
        <v/>
      </c>
      <c r="AX50" s="1083">
        <f>IF($BB$4="４週",SUM(S50:AT50),IF($BB$4="暦月",SUM(S50:AW50),""))</f>
        <v>0</v>
      </c>
      <c r="AY50" s="1084"/>
      <c r="AZ50" s="1090">
        <f>IF($BB$4="４週",AX50/4,IF($BB$4="暦月",AX50/($BB$7/7),""))</f>
        <v>0</v>
      </c>
      <c r="BA50" s="1091"/>
      <c r="BB50" s="1076"/>
      <c r="BC50" s="1076"/>
      <c r="BD50" s="1076"/>
      <c r="BE50" s="1076"/>
      <c r="BF50" s="1076"/>
      <c r="BG50" s="1077"/>
    </row>
    <row r="51" spans="1:59" s="435" customFormat="1" ht="20.25" customHeight="1" thickBot="1" x14ac:dyDescent="0.35">
      <c r="A51" s="1048"/>
      <c r="B51" s="1051"/>
      <c r="C51" s="1051"/>
      <c r="D51" s="1051"/>
      <c r="E51" s="1051"/>
      <c r="F51" s="1052"/>
      <c r="G51" s="480">
        <f>B49</f>
        <v>0</v>
      </c>
      <c r="H51" s="1055"/>
      <c r="I51" s="1056"/>
      <c r="J51" s="1085"/>
      <c r="K51" s="1086"/>
      <c r="L51" s="1086"/>
      <c r="M51" s="1086"/>
      <c r="N51" s="1086"/>
      <c r="O51" s="1087"/>
      <c r="P51" s="1099" t="s">
        <v>590</v>
      </c>
      <c r="Q51" s="1100"/>
      <c r="R51" s="1101"/>
      <c r="S51" s="479" t="str">
        <f>IF(S49="","",VLOOKUP(S49,'シフト記号表（勤務時間帯）'!$C$6:$U$35,19,FALSE))</f>
        <v/>
      </c>
      <c r="T51" s="479" t="str">
        <f>IF(T49="","",VLOOKUP(T49,'シフト記号表（勤務時間帯）'!$C$6:$U$35,19,FALSE))</f>
        <v/>
      </c>
      <c r="U51" s="479" t="str">
        <f>IF(U49="","",VLOOKUP(U49,'シフト記号表（勤務時間帯）'!$C$6:$U$35,19,FALSE))</f>
        <v/>
      </c>
      <c r="V51" s="479" t="str">
        <f>IF(V49="","",VLOOKUP(V49,'シフト記号表（勤務時間帯）'!$C$6:$U$35,19,FALSE))</f>
        <v/>
      </c>
      <c r="W51" s="479" t="str">
        <f>IF(W49="","",VLOOKUP(W49,'シフト記号表（勤務時間帯）'!$C$6:$U$35,19,FALSE))</f>
        <v/>
      </c>
      <c r="X51" s="479" t="str">
        <f>IF(X49="","",VLOOKUP(X49,'シフト記号表（勤務時間帯）'!$C$6:$U$35,19,FALSE))</f>
        <v/>
      </c>
      <c r="Y51" s="479" t="str">
        <f>IF(Y49="","",VLOOKUP(Y49,'シフト記号表（勤務時間帯）'!$C$6:$U$35,19,FALSE))</f>
        <v/>
      </c>
      <c r="Z51" s="479" t="str">
        <f>IF(Z49="","",VLOOKUP(Z49,'シフト記号表（勤務時間帯）'!$C$6:$U$35,19,FALSE))</f>
        <v/>
      </c>
      <c r="AA51" s="479" t="str">
        <f>IF(AA49="","",VLOOKUP(AA49,'シフト記号表（勤務時間帯）'!$C$6:$U$35,19,FALSE))</f>
        <v/>
      </c>
      <c r="AB51" s="479" t="str">
        <f>IF(AB49="","",VLOOKUP(AB49,'シフト記号表（勤務時間帯）'!$C$6:$U$35,19,FALSE))</f>
        <v/>
      </c>
      <c r="AC51" s="479" t="str">
        <f>IF(AC49="","",VLOOKUP(AC49,'シフト記号表（勤務時間帯）'!$C$6:$U$35,19,FALSE))</f>
        <v/>
      </c>
      <c r="AD51" s="479" t="str">
        <f>IF(AD49="","",VLOOKUP(AD49,'シフト記号表（勤務時間帯）'!$C$6:$U$35,19,FALSE))</f>
        <v/>
      </c>
      <c r="AE51" s="479" t="str">
        <f>IF(AE49="","",VLOOKUP(AE49,'シフト記号表（勤務時間帯）'!$C$6:$U$35,19,FALSE))</f>
        <v/>
      </c>
      <c r="AF51" s="479" t="str">
        <f>IF(AF49="","",VLOOKUP(AF49,'シフト記号表（勤務時間帯）'!$C$6:$U$35,19,FALSE))</f>
        <v/>
      </c>
      <c r="AG51" s="479" t="str">
        <f>IF(AG49="","",VLOOKUP(AG49,'シフト記号表（勤務時間帯）'!$C$6:$U$35,19,FALSE))</f>
        <v/>
      </c>
      <c r="AH51" s="479" t="str">
        <f>IF(AH49="","",VLOOKUP(AH49,'シフト記号表（勤務時間帯）'!$C$6:$U$35,19,FALSE))</f>
        <v/>
      </c>
      <c r="AI51" s="479" t="str">
        <f>IF(AI49="","",VLOOKUP(AI49,'シフト記号表（勤務時間帯）'!$C$6:$U$35,19,FALSE))</f>
        <v/>
      </c>
      <c r="AJ51" s="479" t="str">
        <f>IF(AJ49="","",VLOOKUP(AJ49,'シフト記号表（勤務時間帯）'!$C$6:$U$35,19,FALSE))</f>
        <v/>
      </c>
      <c r="AK51" s="479" t="str">
        <f>IF(AK49="","",VLOOKUP(AK49,'シフト記号表（勤務時間帯）'!$C$6:$U$35,19,FALSE))</f>
        <v/>
      </c>
      <c r="AL51" s="479" t="str">
        <f>IF(AL49="","",VLOOKUP(AL49,'シフト記号表（勤務時間帯）'!$C$6:$U$35,19,FALSE))</f>
        <v/>
      </c>
      <c r="AM51" s="479" t="str">
        <f>IF(AM49="","",VLOOKUP(AM49,'シフト記号表（勤務時間帯）'!$C$6:$U$35,19,FALSE))</f>
        <v/>
      </c>
      <c r="AN51" s="479" t="str">
        <f>IF(AN49="","",VLOOKUP(AN49,'シフト記号表（勤務時間帯）'!$C$6:$U$35,19,FALSE))</f>
        <v/>
      </c>
      <c r="AO51" s="479" t="str">
        <f>IF(AO49="","",VLOOKUP(AO49,'シフト記号表（勤務時間帯）'!$C$6:$U$35,19,FALSE))</f>
        <v/>
      </c>
      <c r="AP51" s="479" t="str">
        <f>IF(AP49="","",VLOOKUP(AP49,'シフト記号表（勤務時間帯）'!$C$6:$U$35,19,FALSE))</f>
        <v/>
      </c>
      <c r="AQ51" s="479" t="str">
        <f>IF(AQ49="","",VLOOKUP(AQ49,'シフト記号表（勤務時間帯）'!$C$6:$U$35,19,FALSE))</f>
        <v/>
      </c>
      <c r="AR51" s="479" t="str">
        <f>IF(AR49="","",VLOOKUP(AR49,'シフト記号表（勤務時間帯）'!$C$6:$U$35,19,FALSE))</f>
        <v/>
      </c>
      <c r="AS51" s="479" t="str">
        <f>IF(AS49="","",VLOOKUP(AS49,'シフト記号表（勤務時間帯）'!$C$6:$U$35,19,FALSE))</f>
        <v/>
      </c>
      <c r="AT51" s="479" t="str">
        <f>IF(AT49="","",VLOOKUP(AT49,'シフト記号表（勤務時間帯）'!$C$6:$U$35,19,FALSE))</f>
        <v/>
      </c>
      <c r="AU51" s="479" t="str">
        <f>IF(AU49="","",VLOOKUP(AU49,'シフト記号表（勤務時間帯）'!$C$6:$U$35,19,FALSE))</f>
        <v/>
      </c>
      <c r="AV51" s="479" t="str">
        <f>IF(AV49="","",VLOOKUP(AV49,'シフト記号表（勤務時間帯）'!$C$6:$U$35,19,FALSE))</f>
        <v/>
      </c>
      <c r="AW51" s="479" t="str">
        <f>IF(AW49="","",VLOOKUP(AW49,'シフト記号表（勤務時間帯）'!$C$6:$U$35,19,FALSE))</f>
        <v/>
      </c>
      <c r="AX51" s="1102">
        <f>IF($BB$4="４週",SUM(S51:AT51),IF($BB$4="暦月",SUM(S51:AW51),""))</f>
        <v>0</v>
      </c>
      <c r="AY51" s="1103"/>
      <c r="AZ51" s="1020">
        <f>IF($BB$4="４週",AX51/4,IF($BB$4="暦月",AX51/($BB$7/7),""))</f>
        <v>0</v>
      </c>
      <c r="BA51" s="1021"/>
      <c r="BB51" s="1078"/>
      <c r="BC51" s="1078"/>
      <c r="BD51" s="1078"/>
      <c r="BE51" s="1078"/>
      <c r="BF51" s="1078"/>
      <c r="BG51" s="1079"/>
    </row>
    <row r="52" spans="1:59" s="436" customFormat="1" ht="6" customHeight="1" thickBot="1" x14ac:dyDescent="0.45">
      <c r="A52" s="481"/>
      <c r="B52" s="482"/>
      <c r="C52" s="482"/>
      <c r="D52" s="482"/>
      <c r="E52" s="482"/>
      <c r="F52" s="482"/>
      <c r="G52" s="482"/>
      <c r="H52" s="483"/>
      <c r="I52" s="483"/>
      <c r="J52" s="482"/>
      <c r="K52" s="482"/>
      <c r="L52" s="482"/>
      <c r="M52" s="482"/>
      <c r="N52" s="482"/>
      <c r="O52" s="482"/>
      <c r="P52" s="484"/>
      <c r="Q52" s="484"/>
      <c r="R52" s="484"/>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482"/>
      <c r="AP52" s="482"/>
      <c r="AQ52" s="482"/>
      <c r="AR52" s="482"/>
      <c r="AS52" s="482"/>
      <c r="AT52" s="482"/>
      <c r="AU52" s="482"/>
      <c r="AV52" s="482"/>
      <c r="AW52" s="482"/>
      <c r="AX52" s="483"/>
      <c r="AY52" s="483"/>
      <c r="AZ52" s="485"/>
      <c r="BA52" s="485"/>
      <c r="BB52" s="485"/>
      <c r="BC52" s="485"/>
      <c r="BD52" s="485"/>
      <c r="BE52" s="485"/>
      <c r="BF52" s="485"/>
      <c r="BG52" s="485"/>
    </row>
    <row r="53" spans="1:59" s="435" customFormat="1" ht="20.25" customHeight="1" x14ac:dyDescent="0.4">
      <c r="A53" s="486"/>
      <c r="B53" s="487"/>
      <c r="C53" s="487"/>
      <c r="D53" s="487"/>
      <c r="E53" s="1024" t="s">
        <v>593</v>
      </c>
      <c r="F53" s="1024"/>
      <c r="G53" s="1024"/>
      <c r="H53" s="1024"/>
      <c r="I53" s="1024"/>
      <c r="J53" s="1024"/>
      <c r="K53" s="1024"/>
      <c r="L53" s="1024"/>
      <c r="M53" s="1024"/>
      <c r="N53" s="1024"/>
      <c r="O53" s="1024"/>
      <c r="P53" s="1024"/>
      <c r="Q53" s="1024"/>
      <c r="R53" s="1025"/>
      <c r="S53" s="488" t="str">
        <f t="shared" ref="S53:AV53" si="1">IF(SUMIF($G$16:$G$51, "生活相談員", S16:S51)=0,"",SUMIF($G$16:$G$51,"生活相談員",S16:S51))</f>
        <v/>
      </c>
      <c r="T53" s="489" t="str">
        <f t="shared" si="1"/>
        <v/>
      </c>
      <c r="U53" s="489" t="str">
        <f t="shared" si="1"/>
        <v/>
      </c>
      <c r="V53" s="489" t="str">
        <f t="shared" si="1"/>
        <v/>
      </c>
      <c r="W53" s="489" t="str">
        <f t="shared" si="1"/>
        <v/>
      </c>
      <c r="X53" s="489" t="str">
        <f t="shared" si="1"/>
        <v/>
      </c>
      <c r="Y53" s="489" t="str">
        <f t="shared" si="1"/>
        <v/>
      </c>
      <c r="Z53" s="489" t="str">
        <f t="shared" si="1"/>
        <v/>
      </c>
      <c r="AA53" s="489" t="str">
        <f t="shared" si="1"/>
        <v/>
      </c>
      <c r="AB53" s="489" t="str">
        <f t="shared" si="1"/>
        <v/>
      </c>
      <c r="AC53" s="489" t="str">
        <f t="shared" si="1"/>
        <v/>
      </c>
      <c r="AD53" s="489" t="str">
        <f t="shared" si="1"/>
        <v/>
      </c>
      <c r="AE53" s="489" t="str">
        <f t="shared" si="1"/>
        <v/>
      </c>
      <c r="AF53" s="489" t="str">
        <f t="shared" si="1"/>
        <v/>
      </c>
      <c r="AG53" s="489" t="str">
        <f t="shared" si="1"/>
        <v/>
      </c>
      <c r="AH53" s="489" t="str">
        <f t="shared" si="1"/>
        <v/>
      </c>
      <c r="AI53" s="489" t="str">
        <f t="shared" si="1"/>
        <v/>
      </c>
      <c r="AJ53" s="489" t="str">
        <f t="shared" si="1"/>
        <v/>
      </c>
      <c r="AK53" s="489" t="str">
        <f t="shared" si="1"/>
        <v/>
      </c>
      <c r="AL53" s="489" t="str">
        <f t="shared" si="1"/>
        <v/>
      </c>
      <c r="AM53" s="489" t="str">
        <f t="shared" si="1"/>
        <v/>
      </c>
      <c r="AN53" s="489" t="str">
        <f t="shared" si="1"/>
        <v/>
      </c>
      <c r="AO53" s="489" t="str">
        <f t="shared" si="1"/>
        <v/>
      </c>
      <c r="AP53" s="489" t="str">
        <f t="shared" si="1"/>
        <v/>
      </c>
      <c r="AQ53" s="489" t="str">
        <f t="shared" si="1"/>
        <v/>
      </c>
      <c r="AR53" s="489" t="str">
        <f t="shared" si="1"/>
        <v/>
      </c>
      <c r="AS53" s="489" t="str">
        <f t="shared" si="1"/>
        <v/>
      </c>
      <c r="AT53" s="489" t="str">
        <f t="shared" si="1"/>
        <v/>
      </c>
      <c r="AU53" s="489" t="str">
        <f t="shared" si="1"/>
        <v/>
      </c>
      <c r="AV53" s="489" t="str">
        <f t="shared" si="1"/>
        <v/>
      </c>
      <c r="AW53" s="489" t="str">
        <f>IF(SUMIF($G$16:$G$51, "生活相談員", AW16:AW51)=0,"",SUMIF($G$16:$G$51,"生活相談員",AW16:AW51))</f>
        <v/>
      </c>
      <c r="AX53" s="1026" t="str">
        <f>IF(SUMIF($G$16:$G$51, "生活相談員", AX16:AX51)=0,"",SUMIF($G$16:$G$51,"生活相談員",AX16:AX51))</f>
        <v/>
      </c>
      <c r="AY53" s="1026"/>
      <c r="AZ53" s="1027" t="str">
        <f>IF(SUMIF($G$16:$G$51, "生活相談員", AZ16:AZ51)=0,"",SUMIF($G$16:$G$51,"生活相談員",AZ16:AZ51))</f>
        <v/>
      </c>
      <c r="BA53" s="1027"/>
      <c r="BB53" s="1028"/>
      <c r="BC53" s="1028"/>
      <c r="BD53" s="1028"/>
      <c r="BE53" s="1028"/>
      <c r="BF53" s="1028"/>
      <c r="BG53" s="1028"/>
    </row>
    <row r="54" spans="1:59" s="435" customFormat="1" ht="20.25" customHeight="1" x14ac:dyDescent="0.4">
      <c r="A54" s="490"/>
      <c r="B54" s="491"/>
      <c r="C54" s="491"/>
      <c r="D54" s="491"/>
      <c r="E54" s="1029" t="s">
        <v>594</v>
      </c>
      <c r="F54" s="1029"/>
      <c r="G54" s="1029"/>
      <c r="H54" s="1029"/>
      <c r="I54" s="1029"/>
      <c r="J54" s="1029"/>
      <c r="K54" s="1029"/>
      <c r="L54" s="1029"/>
      <c r="M54" s="1029"/>
      <c r="N54" s="1029"/>
      <c r="O54" s="1029"/>
      <c r="P54" s="1029"/>
      <c r="Q54" s="1029"/>
      <c r="R54" s="1030"/>
      <c r="S54" s="488" t="str">
        <f>IF(SUMIF($G$16:$G$51, "介護職員", S16:S51)=0,"",SUMIF($G$16:$G$51,"介護職員",S16:S51))</f>
        <v/>
      </c>
      <c r="T54" s="489" t="str">
        <f>IF(SUMIF($G$16:$G$51, "介護職員", T16:T51)=0,"",SUMIF($G$16:$G$51,"介護職員",T16:T51))</f>
        <v/>
      </c>
      <c r="U54" s="489" t="str">
        <f>IF(SUMIF($G$16:$G$51, "介護職員", U16:U51)=0,"",SUMIF($G$16:$G$51,"介護職員",U16:U51))</f>
        <v/>
      </c>
      <c r="V54" s="489" t="str">
        <f t="shared" ref="V54:AV54" si="2">IF(SUMIF($G$16:$G$51, "介護職員", V16:V51)=0,"",SUMIF($G$16:$G$51,"介護職員",V16:V51))</f>
        <v/>
      </c>
      <c r="W54" s="489" t="str">
        <f t="shared" si="2"/>
        <v/>
      </c>
      <c r="X54" s="489" t="str">
        <f t="shared" si="2"/>
        <v/>
      </c>
      <c r="Y54" s="489" t="str">
        <f t="shared" si="2"/>
        <v/>
      </c>
      <c r="Z54" s="489" t="str">
        <f t="shared" si="2"/>
        <v/>
      </c>
      <c r="AA54" s="489" t="str">
        <f t="shared" si="2"/>
        <v/>
      </c>
      <c r="AB54" s="489" t="str">
        <f t="shared" si="2"/>
        <v/>
      </c>
      <c r="AC54" s="489" t="str">
        <f t="shared" si="2"/>
        <v/>
      </c>
      <c r="AD54" s="489" t="str">
        <f t="shared" si="2"/>
        <v/>
      </c>
      <c r="AE54" s="489" t="str">
        <f t="shared" si="2"/>
        <v/>
      </c>
      <c r="AF54" s="489" t="str">
        <f t="shared" si="2"/>
        <v/>
      </c>
      <c r="AG54" s="489" t="str">
        <f t="shared" si="2"/>
        <v/>
      </c>
      <c r="AH54" s="489" t="str">
        <f t="shared" si="2"/>
        <v/>
      </c>
      <c r="AI54" s="489" t="str">
        <f t="shared" si="2"/>
        <v/>
      </c>
      <c r="AJ54" s="489" t="str">
        <f t="shared" si="2"/>
        <v/>
      </c>
      <c r="AK54" s="489" t="str">
        <f t="shared" si="2"/>
        <v/>
      </c>
      <c r="AL54" s="489" t="str">
        <f t="shared" si="2"/>
        <v/>
      </c>
      <c r="AM54" s="489" t="str">
        <f t="shared" si="2"/>
        <v/>
      </c>
      <c r="AN54" s="489" t="str">
        <f t="shared" si="2"/>
        <v/>
      </c>
      <c r="AO54" s="489" t="str">
        <f t="shared" si="2"/>
        <v/>
      </c>
      <c r="AP54" s="489" t="str">
        <f t="shared" si="2"/>
        <v/>
      </c>
      <c r="AQ54" s="489" t="str">
        <f t="shared" si="2"/>
        <v/>
      </c>
      <c r="AR54" s="489" t="str">
        <f t="shared" si="2"/>
        <v/>
      </c>
      <c r="AS54" s="489" t="str">
        <f t="shared" si="2"/>
        <v/>
      </c>
      <c r="AT54" s="489" t="str">
        <f t="shared" si="2"/>
        <v/>
      </c>
      <c r="AU54" s="489" t="str">
        <f t="shared" si="2"/>
        <v/>
      </c>
      <c r="AV54" s="489" t="str">
        <f t="shared" si="2"/>
        <v/>
      </c>
      <c r="AW54" s="489" t="str">
        <f>IF(SUMIF($G$16:$G$51, "介護職員", AW16:AW51)=0,"",SUMIF($G$16:$G$51,"介護職員",AW16:AW51))</f>
        <v/>
      </c>
      <c r="AX54" s="1026" t="str">
        <f>IF(SUMIF($G$16:$G$51, "介護職員", AX16:AX51)=0,"",SUMIF($G$16:$G$51,"介護職員",AX16:AX51))</f>
        <v/>
      </c>
      <c r="AY54" s="1026"/>
      <c r="AZ54" s="1027" t="str">
        <f>IF(SUMIF($G$16:$G$51, "介護職員", AZ16:AZ51)=0,"",SUMIF($G$16:$G$51,"介護職員",AZ16:AZ51))</f>
        <v/>
      </c>
      <c r="BA54" s="1027"/>
      <c r="BB54" s="1028"/>
      <c r="BC54" s="1028"/>
      <c r="BD54" s="1028"/>
      <c r="BE54" s="1028"/>
      <c r="BF54" s="1028"/>
      <c r="BG54" s="1028"/>
    </row>
    <row r="55" spans="1:59" s="435" customFormat="1" ht="20.25" customHeight="1" x14ac:dyDescent="0.4">
      <c r="A55" s="490"/>
      <c r="B55" s="491"/>
      <c r="C55" s="491"/>
      <c r="D55" s="491"/>
      <c r="E55" s="1029" t="s">
        <v>595</v>
      </c>
      <c r="F55" s="1029"/>
      <c r="G55" s="1029"/>
      <c r="H55" s="1029"/>
      <c r="I55" s="1029"/>
      <c r="J55" s="1029"/>
      <c r="K55" s="1029"/>
      <c r="L55" s="1029"/>
      <c r="M55" s="1029"/>
      <c r="N55" s="1029"/>
      <c r="O55" s="1029"/>
      <c r="P55" s="1029"/>
      <c r="Q55" s="1029"/>
      <c r="R55" s="1030"/>
      <c r="S55" s="492"/>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4"/>
      <c r="AX55" s="1031"/>
      <c r="AY55" s="1031"/>
      <c r="AZ55" s="1031"/>
      <c r="BA55" s="1031"/>
      <c r="BB55" s="1028"/>
      <c r="BC55" s="1028"/>
      <c r="BD55" s="1028"/>
      <c r="BE55" s="1028"/>
      <c r="BF55" s="1028"/>
      <c r="BG55" s="1028"/>
    </row>
    <row r="56" spans="1:59" s="435" customFormat="1" ht="20.25" customHeight="1" x14ac:dyDescent="0.4">
      <c r="A56" s="490"/>
      <c r="B56" s="491"/>
      <c r="C56" s="491"/>
      <c r="D56" s="491"/>
      <c r="E56" s="1029" t="s">
        <v>596</v>
      </c>
      <c r="F56" s="1029"/>
      <c r="G56" s="1029"/>
      <c r="H56" s="1029"/>
      <c r="I56" s="1029"/>
      <c r="J56" s="1029"/>
      <c r="K56" s="1029"/>
      <c r="L56" s="1029"/>
      <c r="M56" s="1029"/>
      <c r="N56" s="1029"/>
      <c r="O56" s="1029"/>
      <c r="P56" s="1029"/>
      <c r="Q56" s="1029"/>
      <c r="R56" s="1030"/>
      <c r="S56" s="492"/>
      <c r="T56" s="493"/>
      <c r="U56" s="493"/>
      <c r="V56" s="493"/>
      <c r="W56" s="493"/>
      <c r="X56" s="493"/>
      <c r="Y56" s="493"/>
      <c r="Z56" s="493"/>
      <c r="AA56" s="493"/>
      <c r="AB56" s="493"/>
      <c r="AC56" s="493"/>
      <c r="AD56" s="493"/>
      <c r="AE56" s="493"/>
      <c r="AF56" s="493"/>
      <c r="AG56" s="493"/>
      <c r="AH56" s="493"/>
      <c r="AI56" s="493"/>
      <c r="AJ56" s="493"/>
      <c r="AK56" s="493"/>
      <c r="AL56" s="493"/>
      <c r="AM56" s="493"/>
      <c r="AN56" s="493"/>
      <c r="AO56" s="493"/>
      <c r="AP56" s="493"/>
      <c r="AQ56" s="493"/>
      <c r="AR56" s="493"/>
      <c r="AS56" s="493"/>
      <c r="AT56" s="493"/>
      <c r="AU56" s="493"/>
      <c r="AV56" s="493"/>
      <c r="AW56" s="494"/>
      <c r="AX56" s="1031"/>
      <c r="AY56" s="1031"/>
      <c r="AZ56" s="1031"/>
      <c r="BA56" s="1031"/>
      <c r="BB56" s="1028"/>
      <c r="BC56" s="1028"/>
      <c r="BD56" s="1028"/>
      <c r="BE56" s="1028"/>
      <c r="BF56" s="1028"/>
      <c r="BG56" s="1028"/>
    </row>
    <row r="57" spans="1:59" s="435" customFormat="1" ht="20.25" customHeight="1" thickBot="1" x14ac:dyDescent="0.45">
      <c r="A57" s="495"/>
      <c r="B57" s="496"/>
      <c r="C57" s="496"/>
      <c r="D57" s="496"/>
      <c r="E57" s="1022" t="s">
        <v>597</v>
      </c>
      <c r="F57" s="1022"/>
      <c r="G57" s="1022"/>
      <c r="H57" s="1022"/>
      <c r="I57" s="1022"/>
      <c r="J57" s="1022"/>
      <c r="K57" s="1022"/>
      <c r="L57" s="1022"/>
      <c r="M57" s="1022"/>
      <c r="N57" s="1022"/>
      <c r="O57" s="1022"/>
      <c r="P57" s="1022"/>
      <c r="Q57" s="1022"/>
      <c r="R57" s="1023"/>
      <c r="S57" s="497" t="str">
        <f>IF(S56&lt;&gt;"",IF(S55&gt;15,((S55-15)/5+1)*S56,S56),"")</f>
        <v/>
      </c>
      <c r="T57" s="455" t="str">
        <f t="shared" ref="T57:AW57" si="3">IF(T56&lt;&gt;"",IF(T55&gt;15,((T55-15)/5+1)*T56,T56),"")</f>
        <v/>
      </c>
      <c r="U57" s="455" t="str">
        <f>IF(U56&lt;&gt;"",IF(U55&gt;15,((U55-15)/5+1)*U56,U56),"")</f>
        <v/>
      </c>
      <c r="V57" s="455" t="str">
        <f t="shared" si="3"/>
        <v/>
      </c>
      <c r="W57" s="455" t="str">
        <f t="shared" si="3"/>
        <v/>
      </c>
      <c r="X57" s="455" t="str">
        <f t="shared" si="3"/>
        <v/>
      </c>
      <c r="Y57" s="455" t="str">
        <f t="shared" si="3"/>
        <v/>
      </c>
      <c r="Z57" s="455" t="str">
        <f t="shared" si="3"/>
        <v/>
      </c>
      <c r="AA57" s="455" t="str">
        <f t="shared" si="3"/>
        <v/>
      </c>
      <c r="AB57" s="455" t="str">
        <f t="shared" si="3"/>
        <v/>
      </c>
      <c r="AC57" s="455" t="str">
        <f t="shared" si="3"/>
        <v/>
      </c>
      <c r="AD57" s="455" t="str">
        <f t="shared" si="3"/>
        <v/>
      </c>
      <c r="AE57" s="455" t="str">
        <f t="shared" si="3"/>
        <v/>
      </c>
      <c r="AF57" s="455" t="str">
        <f t="shared" si="3"/>
        <v/>
      </c>
      <c r="AG57" s="455" t="str">
        <f t="shared" si="3"/>
        <v/>
      </c>
      <c r="AH57" s="455" t="str">
        <f t="shared" si="3"/>
        <v/>
      </c>
      <c r="AI57" s="455" t="str">
        <f t="shared" si="3"/>
        <v/>
      </c>
      <c r="AJ57" s="455" t="str">
        <f t="shared" si="3"/>
        <v/>
      </c>
      <c r="AK57" s="455" t="str">
        <f t="shared" si="3"/>
        <v/>
      </c>
      <c r="AL57" s="455" t="str">
        <f t="shared" si="3"/>
        <v/>
      </c>
      <c r="AM57" s="455" t="str">
        <f t="shared" si="3"/>
        <v/>
      </c>
      <c r="AN57" s="455" t="str">
        <f t="shared" si="3"/>
        <v/>
      </c>
      <c r="AO57" s="455" t="str">
        <f t="shared" si="3"/>
        <v/>
      </c>
      <c r="AP57" s="455" t="str">
        <f t="shared" si="3"/>
        <v/>
      </c>
      <c r="AQ57" s="455" t="str">
        <f t="shared" si="3"/>
        <v/>
      </c>
      <c r="AR57" s="455" t="str">
        <f t="shared" si="3"/>
        <v/>
      </c>
      <c r="AS57" s="455" t="str">
        <f t="shared" si="3"/>
        <v/>
      </c>
      <c r="AT57" s="455" t="str">
        <f t="shared" si="3"/>
        <v/>
      </c>
      <c r="AU57" s="455" t="str">
        <f t="shared" si="3"/>
        <v/>
      </c>
      <c r="AV57" s="455" t="str">
        <f t="shared" si="3"/>
        <v/>
      </c>
      <c r="AW57" s="498" t="str">
        <f t="shared" si="3"/>
        <v/>
      </c>
      <c r="AX57" s="1031"/>
      <c r="AY57" s="1031"/>
      <c r="AZ57" s="1031"/>
      <c r="BA57" s="1031"/>
      <c r="BB57" s="1028"/>
      <c r="BC57" s="1028"/>
      <c r="BD57" s="1028"/>
      <c r="BE57" s="1028"/>
      <c r="BF57" s="1028"/>
      <c r="BG57" s="1028"/>
    </row>
    <row r="58" spans="1:59" s="435" customFormat="1" ht="20.25" customHeight="1" x14ac:dyDescent="0.3">
      <c r="A58" s="1032" t="s">
        <v>598</v>
      </c>
      <c r="B58" s="1033"/>
      <c r="C58" s="1033"/>
      <c r="D58" s="1033"/>
      <c r="E58" s="1033"/>
      <c r="F58" s="1033"/>
      <c r="G58" s="1033"/>
      <c r="H58" s="1033"/>
      <c r="I58" s="1033"/>
      <c r="J58" s="1038" t="s">
        <v>110</v>
      </c>
      <c r="K58" s="1039"/>
      <c r="L58" s="1039"/>
      <c r="M58" s="1039"/>
      <c r="N58" s="1039"/>
      <c r="O58" s="1039"/>
      <c r="P58" s="1039"/>
      <c r="Q58" s="1039"/>
      <c r="R58" s="1040"/>
      <c r="S58" s="497" t="str">
        <f t="shared" ref="S58:AH61" si="4">IF($J58="","",IF(COUNTIFS($G$16:$G$51,$J58,S$16:S$51,"&gt;0")=0,"",COUNTIFS($G$16:$G$51,$J58,S$16:S$51,"&gt;0")))</f>
        <v/>
      </c>
      <c r="T58" s="455" t="str">
        <f t="shared" si="4"/>
        <v/>
      </c>
      <c r="U58" s="455" t="str">
        <f t="shared" si="4"/>
        <v/>
      </c>
      <c r="V58" s="455" t="str">
        <f t="shared" si="4"/>
        <v/>
      </c>
      <c r="W58" s="455" t="str">
        <f t="shared" si="4"/>
        <v/>
      </c>
      <c r="X58" s="455" t="str">
        <f t="shared" si="4"/>
        <v/>
      </c>
      <c r="Y58" s="455" t="str">
        <f t="shared" si="4"/>
        <v/>
      </c>
      <c r="Z58" s="455" t="str">
        <f t="shared" si="4"/>
        <v/>
      </c>
      <c r="AA58" s="455" t="str">
        <f t="shared" si="4"/>
        <v/>
      </c>
      <c r="AB58" s="455" t="str">
        <f t="shared" si="4"/>
        <v/>
      </c>
      <c r="AC58" s="455" t="str">
        <f t="shared" si="4"/>
        <v/>
      </c>
      <c r="AD58" s="455" t="str">
        <f t="shared" si="4"/>
        <v/>
      </c>
      <c r="AE58" s="455" t="str">
        <f t="shared" si="4"/>
        <v/>
      </c>
      <c r="AF58" s="455" t="str">
        <f t="shared" si="4"/>
        <v/>
      </c>
      <c r="AG58" s="455" t="str">
        <f t="shared" si="4"/>
        <v/>
      </c>
      <c r="AH58" s="455" t="str">
        <f t="shared" si="4"/>
        <v/>
      </c>
      <c r="AI58" s="455" t="str">
        <f t="shared" ref="AI58:AW61" si="5">IF($J58="","",IF(COUNTIFS($G$16:$G$51,$J58,AI$16:AI$51,"&gt;0")=0,"",COUNTIFS($G$16:$G$51,$J58,AI$16:AI$51,"&gt;0")))</f>
        <v/>
      </c>
      <c r="AJ58" s="455" t="str">
        <f t="shared" si="5"/>
        <v/>
      </c>
      <c r="AK58" s="455" t="str">
        <f t="shared" si="5"/>
        <v/>
      </c>
      <c r="AL58" s="455" t="str">
        <f t="shared" si="5"/>
        <v/>
      </c>
      <c r="AM58" s="455" t="str">
        <f t="shared" si="5"/>
        <v/>
      </c>
      <c r="AN58" s="455" t="str">
        <f t="shared" si="5"/>
        <v/>
      </c>
      <c r="AO58" s="455" t="str">
        <f t="shared" si="5"/>
        <v/>
      </c>
      <c r="AP58" s="455" t="str">
        <f t="shared" si="5"/>
        <v/>
      </c>
      <c r="AQ58" s="455" t="str">
        <f t="shared" si="5"/>
        <v/>
      </c>
      <c r="AR58" s="455" t="str">
        <f t="shared" si="5"/>
        <v/>
      </c>
      <c r="AS58" s="455" t="str">
        <f t="shared" si="5"/>
        <v/>
      </c>
      <c r="AT58" s="455" t="str">
        <f t="shared" si="5"/>
        <v/>
      </c>
      <c r="AU58" s="455" t="str">
        <f t="shared" si="5"/>
        <v/>
      </c>
      <c r="AV58" s="455" t="str">
        <f t="shared" si="5"/>
        <v/>
      </c>
      <c r="AW58" s="455" t="str">
        <f t="shared" si="5"/>
        <v/>
      </c>
      <c r="AX58" s="1031"/>
      <c r="AY58" s="1031"/>
      <c r="AZ58" s="1031"/>
      <c r="BA58" s="1031"/>
      <c r="BB58" s="1028"/>
      <c r="BC58" s="1028"/>
      <c r="BD58" s="1028"/>
      <c r="BE58" s="1028"/>
      <c r="BF58" s="1028"/>
      <c r="BG58" s="1028"/>
    </row>
    <row r="59" spans="1:59" s="435" customFormat="1" ht="20.25" customHeight="1" x14ac:dyDescent="0.3">
      <c r="A59" s="1034"/>
      <c r="B59" s="1035"/>
      <c r="C59" s="1035"/>
      <c r="D59" s="1035"/>
      <c r="E59" s="1035"/>
      <c r="F59" s="1035"/>
      <c r="G59" s="1035"/>
      <c r="H59" s="1035"/>
      <c r="I59" s="1035"/>
      <c r="J59" s="1041" t="s">
        <v>111</v>
      </c>
      <c r="K59" s="1042"/>
      <c r="L59" s="1042"/>
      <c r="M59" s="1042"/>
      <c r="N59" s="1042"/>
      <c r="O59" s="1042"/>
      <c r="P59" s="1042"/>
      <c r="Q59" s="1042"/>
      <c r="R59" s="1043"/>
      <c r="S59" s="497" t="str">
        <f t="shared" si="4"/>
        <v/>
      </c>
      <c r="T59" s="455" t="str">
        <f t="shared" si="4"/>
        <v/>
      </c>
      <c r="U59" s="455" t="str">
        <f t="shared" si="4"/>
        <v/>
      </c>
      <c r="V59" s="455" t="str">
        <f t="shared" si="4"/>
        <v/>
      </c>
      <c r="W59" s="455" t="str">
        <f t="shared" si="4"/>
        <v/>
      </c>
      <c r="X59" s="455" t="str">
        <f t="shared" si="4"/>
        <v/>
      </c>
      <c r="Y59" s="455" t="str">
        <f t="shared" si="4"/>
        <v/>
      </c>
      <c r="Z59" s="455" t="str">
        <f t="shared" si="4"/>
        <v/>
      </c>
      <c r="AA59" s="455" t="str">
        <f t="shared" si="4"/>
        <v/>
      </c>
      <c r="AB59" s="455" t="str">
        <f t="shared" si="4"/>
        <v/>
      </c>
      <c r="AC59" s="455" t="str">
        <f t="shared" si="4"/>
        <v/>
      </c>
      <c r="AD59" s="455" t="str">
        <f t="shared" si="4"/>
        <v/>
      </c>
      <c r="AE59" s="455" t="str">
        <f t="shared" si="4"/>
        <v/>
      </c>
      <c r="AF59" s="455" t="str">
        <f t="shared" si="4"/>
        <v/>
      </c>
      <c r="AG59" s="455" t="str">
        <f t="shared" si="4"/>
        <v/>
      </c>
      <c r="AH59" s="455" t="str">
        <f t="shared" si="4"/>
        <v/>
      </c>
      <c r="AI59" s="455" t="str">
        <f t="shared" si="5"/>
        <v/>
      </c>
      <c r="AJ59" s="455" t="str">
        <f t="shared" si="5"/>
        <v/>
      </c>
      <c r="AK59" s="455" t="str">
        <f t="shared" si="5"/>
        <v/>
      </c>
      <c r="AL59" s="455" t="str">
        <f t="shared" si="5"/>
        <v/>
      </c>
      <c r="AM59" s="455" t="str">
        <f t="shared" si="5"/>
        <v/>
      </c>
      <c r="AN59" s="455" t="str">
        <f t="shared" si="5"/>
        <v/>
      </c>
      <c r="AO59" s="455" t="str">
        <f t="shared" si="5"/>
        <v/>
      </c>
      <c r="AP59" s="455" t="str">
        <f t="shared" si="5"/>
        <v/>
      </c>
      <c r="AQ59" s="455" t="str">
        <f t="shared" si="5"/>
        <v/>
      </c>
      <c r="AR59" s="455" t="str">
        <f t="shared" si="5"/>
        <v/>
      </c>
      <c r="AS59" s="455" t="str">
        <f t="shared" si="5"/>
        <v/>
      </c>
      <c r="AT59" s="455" t="str">
        <f t="shared" si="5"/>
        <v/>
      </c>
      <c r="AU59" s="455" t="str">
        <f t="shared" si="5"/>
        <v/>
      </c>
      <c r="AV59" s="455" t="str">
        <f t="shared" si="5"/>
        <v/>
      </c>
      <c r="AW59" s="455" t="str">
        <f t="shared" si="5"/>
        <v/>
      </c>
      <c r="AX59" s="1031"/>
      <c r="AY59" s="1031"/>
      <c r="AZ59" s="1031"/>
      <c r="BA59" s="1031"/>
      <c r="BB59" s="1028"/>
      <c r="BC59" s="1028"/>
      <c r="BD59" s="1028"/>
      <c r="BE59" s="1028"/>
      <c r="BF59" s="1028"/>
      <c r="BG59" s="1028"/>
    </row>
    <row r="60" spans="1:59" s="435" customFormat="1" ht="20.25" customHeight="1" x14ac:dyDescent="0.3">
      <c r="A60" s="1034"/>
      <c r="B60" s="1035"/>
      <c r="C60" s="1035"/>
      <c r="D60" s="1035"/>
      <c r="E60" s="1035"/>
      <c r="F60" s="1035"/>
      <c r="G60" s="1035"/>
      <c r="H60" s="1035"/>
      <c r="I60" s="1035"/>
      <c r="J60" s="1041" t="s">
        <v>112</v>
      </c>
      <c r="K60" s="1042"/>
      <c r="L60" s="1042"/>
      <c r="M60" s="1042"/>
      <c r="N60" s="1042"/>
      <c r="O60" s="1042"/>
      <c r="P60" s="1042"/>
      <c r="Q60" s="1042"/>
      <c r="R60" s="1043"/>
      <c r="S60" s="497" t="str">
        <f t="shared" si="4"/>
        <v/>
      </c>
      <c r="T60" s="455" t="str">
        <f t="shared" si="4"/>
        <v/>
      </c>
      <c r="U60" s="455" t="str">
        <f t="shared" si="4"/>
        <v/>
      </c>
      <c r="V60" s="455" t="str">
        <f t="shared" si="4"/>
        <v/>
      </c>
      <c r="W60" s="455" t="str">
        <f t="shared" si="4"/>
        <v/>
      </c>
      <c r="X60" s="455" t="str">
        <f t="shared" si="4"/>
        <v/>
      </c>
      <c r="Y60" s="455" t="str">
        <f t="shared" si="4"/>
        <v/>
      </c>
      <c r="Z60" s="455" t="str">
        <f t="shared" si="4"/>
        <v/>
      </c>
      <c r="AA60" s="455" t="str">
        <f t="shared" si="4"/>
        <v/>
      </c>
      <c r="AB60" s="455" t="str">
        <f t="shared" si="4"/>
        <v/>
      </c>
      <c r="AC60" s="455" t="str">
        <f t="shared" si="4"/>
        <v/>
      </c>
      <c r="AD60" s="455" t="str">
        <f t="shared" si="4"/>
        <v/>
      </c>
      <c r="AE60" s="455" t="str">
        <f t="shared" si="4"/>
        <v/>
      </c>
      <c r="AF60" s="455" t="str">
        <f t="shared" si="4"/>
        <v/>
      </c>
      <c r="AG60" s="455" t="str">
        <f t="shared" si="4"/>
        <v/>
      </c>
      <c r="AH60" s="455" t="str">
        <f t="shared" si="4"/>
        <v/>
      </c>
      <c r="AI60" s="455" t="str">
        <f t="shared" si="5"/>
        <v/>
      </c>
      <c r="AJ60" s="455" t="str">
        <f t="shared" si="5"/>
        <v/>
      </c>
      <c r="AK60" s="455" t="str">
        <f t="shared" si="5"/>
        <v/>
      </c>
      <c r="AL60" s="455" t="str">
        <f t="shared" si="5"/>
        <v/>
      </c>
      <c r="AM60" s="455" t="str">
        <f t="shared" si="5"/>
        <v/>
      </c>
      <c r="AN60" s="455" t="str">
        <f t="shared" si="5"/>
        <v/>
      </c>
      <c r="AO60" s="455" t="str">
        <f t="shared" si="5"/>
        <v/>
      </c>
      <c r="AP60" s="455" t="str">
        <f t="shared" si="5"/>
        <v/>
      </c>
      <c r="AQ60" s="455" t="str">
        <f t="shared" si="5"/>
        <v/>
      </c>
      <c r="AR60" s="455" t="str">
        <f t="shared" si="5"/>
        <v/>
      </c>
      <c r="AS60" s="455" t="str">
        <f t="shared" si="5"/>
        <v/>
      </c>
      <c r="AT60" s="455" t="str">
        <f t="shared" si="5"/>
        <v/>
      </c>
      <c r="AU60" s="455" t="str">
        <f t="shared" si="5"/>
        <v/>
      </c>
      <c r="AV60" s="455" t="str">
        <f t="shared" si="5"/>
        <v/>
      </c>
      <c r="AW60" s="455" t="str">
        <f t="shared" si="5"/>
        <v/>
      </c>
      <c r="AX60" s="1031"/>
      <c r="AY60" s="1031"/>
      <c r="AZ60" s="1031"/>
      <c r="BA60" s="1031"/>
      <c r="BB60" s="1028"/>
      <c r="BC60" s="1028"/>
      <c r="BD60" s="1028"/>
      <c r="BE60" s="1028"/>
      <c r="BF60" s="1028"/>
      <c r="BG60" s="1028"/>
    </row>
    <row r="61" spans="1:59" s="435" customFormat="1" ht="20.25" customHeight="1" x14ac:dyDescent="0.3">
      <c r="A61" s="1034"/>
      <c r="B61" s="1035"/>
      <c r="C61" s="1035"/>
      <c r="D61" s="1035"/>
      <c r="E61" s="1035"/>
      <c r="F61" s="1035"/>
      <c r="G61" s="1035"/>
      <c r="H61" s="1035"/>
      <c r="I61" s="1035"/>
      <c r="J61" s="1041" t="s">
        <v>113</v>
      </c>
      <c r="K61" s="1042"/>
      <c r="L61" s="1042"/>
      <c r="M61" s="1042"/>
      <c r="N61" s="1042"/>
      <c r="O61" s="1042"/>
      <c r="P61" s="1042"/>
      <c r="Q61" s="1042"/>
      <c r="R61" s="1043"/>
      <c r="S61" s="497" t="str">
        <f t="shared" si="4"/>
        <v/>
      </c>
      <c r="T61" s="455" t="str">
        <f t="shared" si="4"/>
        <v/>
      </c>
      <c r="U61" s="455" t="str">
        <f t="shared" si="4"/>
        <v/>
      </c>
      <c r="V61" s="455" t="str">
        <f t="shared" si="4"/>
        <v/>
      </c>
      <c r="W61" s="455" t="str">
        <f t="shared" si="4"/>
        <v/>
      </c>
      <c r="X61" s="455" t="str">
        <f t="shared" si="4"/>
        <v/>
      </c>
      <c r="Y61" s="455" t="str">
        <f t="shared" si="4"/>
        <v/>
      </c>
      <c r="Z61" s="455" t="str">
        <f t="shared" si="4"/>
        <v/>
      </c>
      <c r="AA61" s="455" t="str">
        <f t="shared" si="4"/>
        <v/>
      </c>
      <c r="AB61" s="455" t="str">
        <f t="shared" si="4"/>
        <v/>
      </c>
      <c r="AC61" s="455" t="str">
        <f t="shared" si="4"/>
        <v/>
      </c>
      <c r="AD61" s="455" t="str">
        <f t="shared" si="4"/>
        <v/>
      </c>
      <c r="AE61" s="455" t="str">
        <f t="shared" si="4"/>
        <v/>
      </c>
      <c r="AF61" s="455" t="str">
        <f t="shared" si="4"/>
        <v/>
      </c>
      <c r="AG61" s="455" t="str">
        <f t="shared" si="4"/>
        <v/>
      </c>
      <c r="AH61" s="455" t="str">
        <f t="shared" si="4"/>
        <v/>
      </c>
      <c r="AI61" s="455" t="str">
        <f t="shared" si="5"/>
        <v/>
      </c>
      <c r="AJ61" s="455" t="str">
        <f t="shared" si="5"/>
        <v/>
      </c>
      <c r="AK61" s="455" t="str">
        <f t="shared" si="5"/>
        <v/>
      </c>
      <c r="AL61" s="455" t="str">
        <f t="shared" si="5"/>
        <v/>
      </c>
      <c r="AM61" s="455" t="str">
        <f t="shared" si="5"/>
        <v/>
      </c>
      <c r="AN61" s="455" t="str">
        <f t="shared" si="5"/>
        <v/>
      </c>
      <c r="AO61" s="455" t="str">
        <f t="shared" si="5"/>
        <v/>
      </c>
      <c r="AP61" s="455" t="str">
        <f t="shared" si="5"/>
        <v/>
      </c>
      <c r="AQ61" s="455" t="str">
        <f t="shared" si="5"/>
        <v/>
      </c>
      <c r="AR61" s="455" t="str">
        <f t="shared" si="5"/>
        <v/>
      </c>
      <c r="AS61" s="455" t="str">
        <f t="shared" si="5"/>
        <v/>
      </c>
      <c r="AT61" s="455" t="str">
        <f t="shared" si="5"/>
        <v/>
      </c>
      <c r="AU61" s="455" t="str">
        <f t="shared" si="5"/>
        <v/>
      </c>
      <c r="AV61" s="455" t="str">
        <f t="shared" si="5"/>
        <v/>
      </c>
      <c r="AW61" s="455" t="str">
        <f t="shared" si="5"/>
        <v/>
      </c>
      <c r="AX61" s="1031"/>
      <c r="AY61" s="1031"/>
      <c r="AZ61" s="1031"/>
      <c r="BA61" s="1031"/>
      <c r="BB61" s="1028"/>
      <c r="BC61" s="1028"/>
      <c r="BD61" s="1028"/>
      <c r="BE61" s="1028"/>
      <c r="BF61" s="1028"/>
      <c r="BG61" s="1028"/>
    </row>
    <row r="62" spans="1:59" s="435" customFormat="1" ht="20.25" customHeight="1" thickBot="1" x14ac:dyDescent="0.35">
      <c r="A62" s="1036"/>
      <c r="B62" s="1037"/>
      <c r="C62" s="1037"/>
      <c r="D62" s="1037"/>
      <c r="E62" s="1037"/>
      <c r="F62" s="1037"/>
      <c r="G62" s="1037"/>
      <c r="H62" s="1037"/>
      <c r="I62" s="1037"/>
      <c r="J62" s="1044"/>
      <c r="K62" s="1045"/>
      <c r="L62" s="1045"/>
      <c r="M62" s="1045"/>
      <c r="N62" s="1045"/>
      <c r="O62" s="1045"/>
      <c r="P62" s="1045"/>
      <c r="Q62" s="1045"/>
      <c r="R62" s="1046"/>
      <c r="S62" s="492" t="str">
        <f>IF($J62="","",IF(COUNTIFS($G$16:$G$51,$J62,S$16:S$51,"&gt;0")=0,"",COUNTIFS($G$16:$G$51,$J62,S$16:S$51,"&gt;0")))</f>
        <v/>
      </c>
      <c r="T62" s="493"/>
      <c r="U62" s="493"/>
      <c r="V62" s="493"/>
      <c r="W62" s="493"/>
      <c r="X62" s="493"/>
      <c r="Y62" s="493"/>
      <c r="Z62" s="493"/>
      <c r="AA62" s="493"/>
      <c r="AB62" s="493"/>
      <c r="AC62" s="493"/>
      <c r="AD62" s="493"/>
      <c r="AE62" s="493"/>
      <c r="AF62" s="493"/>
      <c r="AG62" s="493"/>
      <c r="AH62" s="493"/>
      <c r="AI62" s="493"/>
      <c r="AJ62" s="493"/>
      <c r="AK62" s="493"/>
      <c r="AL62" s="493"/>
      <c r="AM62" s="493"/>
      <c r="AN62" s="493"/>
      <c r="AO62" s="493"/>
      <c r="AP62" s="493"/>
      <c r="AQ62" s="493"/>
      <c r="AR62" s="493"/>
      <c r="AS62" s="493"/>
      <c r="AT62" s="493"/>
      <c r="AU62" s="493"/>
      <c r="AV62" s="493"/>
      <c r="AW62" s="493"/>
      <c r="AX62" s="1031"/>
      <c r="AY62" s="1031"/>
      <c r="AZ62" s="1031"/>
      <c r="BA62" s="1031"/>
      <c r="BB62" s="1028"/>
      <c r="BC62" s="1028"/>
      <c r="BD62" s="1028"/>
      <c r="BE62" s="1028"/>
      <c r="BF62" s="1028"/>
      <c r="BG62" s="1028"/>
    </row>
    <row r="63" spans="1:59" s="501" customFormat="1" ht="27" customHeight="1" x14ac:dyDescent="0.3">
      <c r="A63" s="499"/>
      <c r="B63" s="500" t="s">
        <v>599</v>
      </c>
      <c r="C63" s="499"/>
      <c r="D63" s="499"/>
      <c r="E63" s="499"/>
      <c r="F63" s="499"/>
      <c r="G63" s="499"/>
      <c r="H63" s="499"/>
      <c r="I63" s="499"/>
      <c r="J63" s="499"/>
      <c r="K63" s="499"/>
      <c r="L63" s="499"/>
      <c r="M63" s="499"/>
      <c r="N63" s="499"/>
      <c r="O63" s="499"/>
      <c r="P63" s="499"/>
      <c r="Q63" s="499"/>
      <c r="R63" s="499"/>
      <c r="S63" s="499"/>
      <c r="T63" s="499"/>
      <c r="U63" s="499"/>
      <c r="V63" s="499"/>
      <c r="W63" s="499"/>
      <c r="X63" s="499"/>
      <c r="Z63" s="502" t="s">
        <v>98</v>
      </c>
      <c r="AA63" s="502"/>
      <c r="AB63" s="503"/>
      <c r="AD63" s="504"/>
      <c r="AE63" s="504"/>
    </row>
    <row r="64" spans="1:59" s="501" customFormat="1" ht="27" customHeight="1" x14ac:dyDescent="0.25">
      <c r="A64" s="505">
        <v>1</v>
      </c>
      <c r="B64" s="505" t="s">
        <v>600</v>
      </c>
      <c r="E64" s="505"/>
      <c r="F64" s="506"/>
      <c r="G64" s="506"/>
      <c r="H64" s="505"/>
      <c r="I64" s="505"/>
      <c r="J64" s="506"/>
      <c r="K64" s="506"/>
      <c r="L64" s="506"/>
      <c r="M64" s="506"/>
      <c r="N64" s="506"/>
      <c r="O64" s="506"/>
      <c r="P64" s="506"/>
      <c r="Q64" s="506"/>
      <c r="R64" s="506"/>
      <c r="S64" s="506"/>
      <c r="T64" s="505"/>
      <c r="U64" s="505"/>
      <c r="V64" s="505"/>
      <c r="W64" s="505"/>
      <c r="X64" s="505"/>
      <c r="Z64" s="505"/>
      <c r="AA64" s="505"/>
      <c r="AB64" s="507" t="s">
        <v>601</v>
      </c>
      <c r="AD64" s="508"/>
      <c r="AE64" s="508"/>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row>
    <row r="65" spans="1:54" s="501" customFormat="1" ht="27" customHeight="1" x14ac:dyDescent="0.25">
      <c r="A65" s="505">
        <v>2</v>
      </c>
      <c r="B65" s="506" t="s">
        <v>602</v>
      </c>
      <c r="E65" s="505"/>
      <c r="F65" s="510"/>
      <c r="G65" s="510"/>
      <c r="H65" s="505"/>
      <c r="I65" s="505"/>
      <c r="J65" s="510"/>
      <c r="K65" s="510"/>
      <c r="L65" s="510"/>
      <c r="M65" s="510"/>
      <c r="N65" s="510"/>
      <c r="O65" s="510"/>
      <c r="P65" s="510"/>
      <c r="Q65" s="510"/>
      <c r="R65" s="510"/>
      <c r="S65" s="510"/>
      <c r="T65" s="505"/>
      <c r="U65" s="505"/>
      <c r="V65" s="505"/>
      <c r="W65" s="505"/>
      <c r="X65" s="505"/>
      <c r="Z65" s="505"/>
      <c r="AA65" s="505"/>
      <c r="AB65" s="511" t="s">
        <v>603</v>
      </c>
      <c r="AD65" s="512"/>
      <c r="AE65" s="512"/>
      <c r="AF65" s="513"/>
      <c r="AG65" s="513"/>
      <c r="AH65" s="513"/>
      <c r="AI65" s="513"/>
      <c r="AJ65" s="513"/>
      <c r="AK65" s="513"/>
      <c r="AL65" s="513"/>
      <c r="AM65" s="513"/>
      <c r="AN65" s="513"/>
      <c r="AO65" s="513"/>
      <c r="AP65" s="513"/>
      <c r="AQ65" s="513"/>
      <c r="AR65" s="513"/>
      <c r="AS65" s="513"/>
      <c r="AT65" s="513"/>
      <c r="AU65" s="513"/>
      <c r="AV65" s="513"/>
      <c r="AW65" s="513"/>
      <c r="AX65" s="513"/>
      <c r="AY65" s="513"/>
      <c r="AZ65" s="513"/>
      <c r="BA65" s="513"/>
      <c r="BB65" s="513"/>
    </row>
    <row r="66" spans="1:54" s="501" customFormat="1" ht="27" customHeight="1" x14ac:dyDescent="0.25">
      <c r="A66" s="505">
        <v>3</v>
      </c>
      <c r="B66" s="510" t="s">
        <v>604</v>
      </c>
      <c r="E66" s="505"/>
      <c r="F66" s="510"/>
      <c r="G66" s="510"/>
      <c r="H66" s="505"/>
      <c r="I66" s="505"/>
      <c r="J66" s="510"/>
      <c r="K66" s="510"/>
      <c r="L66" s="510"/>
      <c r="M66" s="510"/>
      <c r="N66" s="510"/>
      <c r="O66" s="510"/>
      <c r="P66" s="510"/>
      <c r="Q66" s="510"/>
      <c r="R66" s="505"/>
      <c r="S66" s="505"/>
      <c r="T66" s="505"/>
      <c r="U66" s="505"/>
      <c r="V66" s="505"/>
      <c r="W66" s="505"/>
      <c r="X66" s="505"/>
      <c r="Z66" s="505"/>
      <c r="AA66" s="505"/>
      <c r="AB66" s="511" t="s">
        <v>605</v>
      </c>
      <c r="AD66" s="512"/>
      <c r="AE66" s="512"/>
      <c r="AF66" s="513"/>
      <c r="AG66" s="513"/>
      <c r="AH66" s="513"/>
      <c r="AI66" s="513"/>
      <c r="AJ66" s="513"/>
      <c r="AK66" s="513"/>
      <c r="AL66" s="513"/>
      <c r="AM66" s="513"/>
      <c r="AN66" s="513"/>
      <c r="AO66" s="513"/>
      <c r="AP66" s="513"/>
      <c r="AQ66" s="513"/>
      <c r="AR66" s="513"/>
      <c r="AS66" s="513"/>
      <c r="AT66" s="513"/>
      <c r="AU66" s="513"/>
      <c r="AV66" s="513"/>
      <c r="AW66" s="513"/>
      <c r="AX66" s="513"/>
      <c r="AY66" s="513"/>
      <c r="AZ66" s="513"/>
      <c r="BA66" s="513"/>
      <c r="BB66" s="513"/>
    </row>
    <row r="67" spans="1:54" s="501" customFormat="1" ht="27" customHeight="1" x14ac:dyDescent="0.25">
      <c r="A67" s="505">
        <v>4</v>
      </c>
      <c r="B67" s="510" t="s">
        <v>606</v>
      </c>
      <c r="E67" s="505"/>
      <c r="G67" s="514"/>
      <c r="H67" s="505"/>
      <c r="I67" s="505"/>
      <c r="J67" s="514"/>
      <c r="K67" s="514"/>
      <c r="L67" s="514"/>
      <c r="M67" s="514"/>
      <c r="N67" s="514"/>
      <c r="O67" s="514"/>
      <c r="P67" s="514"/>
      <c r="Q67" s="514"/>
      <c r="R67" s="505"/>
      <c r="S67" s="505"/>
      <c r="T67" s="505"/>
      <c r="U67" s="505"/>
      <c r="V67" s="505"/>
      <c r="W67" s="505"/>
      <c r="X67" s="505"/>
      <c r="Z67" s="505"/>
      <c r="AA67" s="505"/>
      <c r="AB67" s="507" t="s">
        <v>99</v>
      </c>
      <c r="AD67" s="515"/>
      <c r="AE67" s="515"/>
      <c r="AF67" s="516"/>
      <c r="AG67" s="516"/>
      <c r="AH67" s="516"/>
      <c r="AI67" s="516"/>
      <c r="AJ67" s="516"/>
      <c r="AK67" s="516"/>
      <c r="AL67" s="516"/>
      <c r="AM67" s="516"/>
      <c r="AN67" s="516"/>
      <c r="AO67" s="516"/>
      <c r="AP67" s="516"/>
      <c r="AQ67" s="516"/>
      <c r="AR67" s="516"/>
      <c r="AS67" s="516"/>
      <c r="AT67" s="516"/>
      <c r="AU67" s="516"/>
      <c r="AV67" s="516"/>
      <c r="AW67" s="516"/>
      <c r="AX67" s="516"/>
      <c r="AY67" s="516"/>
      <c r="AZ67" s="516"/>
      <c r="BA67" s="516"/>
    </row>
    <row r="68" spans="1:54" s="501" customFormat="1" ht="27" customHeight="1" x14ac:dyDescent="0.25">
      <c r="A68" s="505"/>
      <c r="B68" s="505"/>
      <c r="E68" s="517" t="s">
        <v>607</v>
      </c>
      <c r="F68" s="510"/>
      <c r="G68" s="510"/>
      <c r="H68" s="505"/>
      <c r="I68" s="505"/>
      <c r="J68" s="510"/>
      <c r="K68" s="510"/>
      <c r="L68" s="510"/>
      <c r="M68" s="510"/>
      <c r="N68" s="510"/>
      <c r="O68" s="510"/>
      <c r="P68" s="510"/>
      <c r="Q68" s="510"/>
      <c r="R68" s="505"/>
      <c r="S68" s="505"/>
      <c r="T68" s="505"/>
      <c r="U68" s="505"/>
      <c r="V68" s="505"/>
      <c r="W68" s="505"/>
      <c r="X68" s="505"/>
      <c r="Z68" s="505"/>
      <c r="AA68" s="505"/>
      <c r="AB68" s="511" t="s">
        <v>608</v>
      </c>
      <c r="AD68" s="512"/>
      <c r="AE68" s="512"/>
      <c r="AF68" s="513"/>
      <c r="AG68" s="513"/>
      <c r="AH68" s="513"/>
      <c r="AI68" s="513"/>
      <c r="AJ68" s="513"/>
      <c r="AK68" s="513"/>
      <c r="AL68" s="513"/>
      <c r="AM68" s="513"/>
      <c r="AN68" s="513"/>
      <c r="AO68" s="513"/>
      <c r="AP68" s="513"/>
      <c r="AQ68" s="513"/>
      <c r="AR68" s="513"/>
      <c r="AS68" s="513"/>
      <c r="AT68" s="513"/>
      <c r="AU68" s="513"/>
      <c r="AV68" s="513"/>
      <c r="AW68" s="513"/>
      <c r="AX68" s="513"/>
      <c r="AY68" s="513"/>
      <c r="AZ68" s="513"/>
      <c r="BA68" s="513"/>
      <c r="BB68" s="513"/>
    </row>
    <row r="69" spans="1:54" s="501" customFormat="1" ht="27" customHeight="1" x14ac:dyDescent="0.25">
      <c r="A69" s="505">
        <v>5</v>
      </c>
      <c r="B69" s="510" t="s">
        <v>609</v>
      </c>
      <c r="E69" s="505"/>
      <c r="F69" s="505"/>
      <c r="G69" s="505"/>
      <c r="H69" s="505"/>
      <c r="I69" s="505"/>
      <c r="J69" s="518"/>
      <c r="K69" s="518"/>
      <c r="L69" s="518"/>
      <c r="M69" s="518"/>
      <c r="N69" s="518"/>
      <c r="O69" s="518"/>
      <c r="P69" s="518"/>
      <c r="Q69" s="518"/>
      <c r="R69" s="505"/>
      <c r="S69" s="505"/>
      <c r="T69" s="505"/>
      <c r="U69" s="505"/>
      <c r="V69" s="505"/>
      <c r="W69" s="505"/>
      <c r="X69" s="505"/>
      <c r="Z69" s="505"/>
      <c r="AA69" s="505"/>
      <c r="AB69" s="511" t="s">
        <v>610</v>
      </c>
      <c r="AD69" s="519"/>
      <c r="AE69" s="519"/>
      <c r="AF69" s="520"/>
      <c r="AG69" s="520"/>
      <c r="AH69" s="520"/>
      <c r="AI69" s="520"/>
      <c r="AJ69" s="520"/>
      <c r="AK69" s="520"/>
      <c r="AL69" s="520"/>
      <c r="AM69" s="520"/>
      <c r="AN69" s="520"/>
      <c r="AO69" s="520"/>
      <c r="AP69" s="520"/>
      <c r="AQ69" s="520"/>
      <c r="AR69" s="520"/>
      <c r="AS69" s="520"/>
      <c r="AT69" s="520"/>
      <c r="AU69" s="520"/>
      <c r="AV69" s="520"/>
      <c r="AW69" s="520"/>
      <c r="AX69" s="520"/>
      <c r="AY69" s="520"/>
      <c r="AZ69" s="520"/>
      <c r="BA69" s="520"/>
      <c r="BB69" s="521"/>
    </row>
    <row r="70" spans="1:54" s="501" customFormat="1" ht="27" customHeight="1" x14ac:dyDescent="0.25">
      <c r="A70" s="505"/>
      <c r="B70" s="505" t="s">
        <v>611</v>
      </c>
      <c r="E70" s="505"/>
      <c r="F70" s="518"/>
      <c r="G70" s="518"/>
      <c r="H70" s="505"/>
      <c r="I70" s="505"/>
      <c r="J70" s="522"/>
      <c r="K70" s="522"/>
      <c r="L70" s="522"/>
      <c r="M70" s="522"/>
      <c r="N70" s="522"/>
      <c r="O70" s="522"/>
      <c r="P70" s="522"/>
      <c r="Q70" s="522"/>
      <c r="R70" s="505"/>
      <c r="S70" s="505"/>
      <c r="T70" s="505"/>
      <c r="U70" s="505"/>
      <c r="V70" s="505"/>
      <c r="W70" s="505"/>
      <c r="X70" s="505"/>
      <c r="Z70" s="505"/>
      <c r="AA70" s="505"/>
      <c r="AB70" s="523" t="s">
        <v>97</v>
      </c>
      <c r="AD70" s="524"/>
      <c r="AE70" s="524"/>
      <c r="AF70" s="521"/>
      <c r="AG70" s="521"/>
      <c r="AH70" s="521"/>
      <c r="AI70" s="521"/>
      <c r="AJ70" s="521"/>
      <c r="AK70" s="521"/>
      <c r="AL70" s="521"/>
      <c r="AM70" s="521"/>
      <c r="AN70" s="521"/>
      <c r="AO70" s="521"/>
      <c r="AP70" s="521"/>
      <c r="AQ70" s="521"/>
      <c r="AR70" s="521"/>
      <c r="AS70" s="521"/>
      <c r="AT70" s="521"/>
      <c r="AU70" s="521"/>
      <c r="AV70" s="521"/>
      <c r="AW70" s="521"/>
      <c r="AX70" s="521"/>
      <c r="AY70" s="521"/>
      <c r="AZ70" s="521"/>
      <c r="BA70" s="521"/>
      <c r="BB70" s="521"/>
    </row>
    <row r="71" spans="1:54" s="501" customFormat="1" ht="27" customHeight="1" x14ac:dyDescent="0.25">
      <c r="A71" s="505">
        <v>6</v>
      </c>
      <c r="B71" s="510" t="s">
        <v>612</v>
      </c>
      <c r="E71" s="505"/>
      <c r="F71" s="522"/>
      <c r="G71" s="522"/>
      <c r="H71" s="505"/>
      <c r="I71" s="505"/>
      <c r="J71" s="510"/>
      <c r="K71" s="510"/>
      <c r="L71" s="510"/>
      <c r="M71" s="510"/>
      <c r="N71" s="510"/>
      <c r="O71" s="510"/>
      <c r="P71" s="510"/>
      <c r="Q71" s="510"/>
      <c r="R71" s="505"/>
      <c r="S71" s="505"/>
      <c r="T71" s="505"/>
      <c r="U71" s="505"/>
      <c r="V71" s="505"/>
      <c r="W71" s="505"/>
      <c r="X71" s="505"/>
      <c r="Z71" s="505"/>
      <c r="AA71" s="505"/>
      <c r="AB71" s="511" t="s">
        <v>613</v>
      </c>
      <c r="AD71" s="512"/>
      <c r="AE71" s="512"/>
      <c r="AF71" s="513"/>
      <c r="AG71" s="513"/>
      <c r="AH71" s="513"/>
      <c r="AI71" s="513"/>
      <c r="AJ71" s="513"/>
      <c r="AK71" s="513"/>
      <c r="AL71" s="513"/>
      <c r="AM71" s="513"/>
      <c r="AN71" s="513"/>
      <c r="AO71" s="513"/>
      <c r="AP71" s="513"/>
      <c r="AQ71" s="513"/>
      <c r="AR71" s="513"/>
      <c r="AS71" s="513"/>
      <c r="AT71" s="513"/>
      <c r="AU71" s="513"/>
      <c r="AV71" s="513"/>
      <c r="AW71" s="513"/>
      <c r="AX71" s="513"/>
      <c r="AY71" s="513"/>
      <c r="AZ71" s="513"/>
      <c r="BA71" s="513"/>
      <c r="BB71" s="521"/>
    </row>
    <row r="72" spans="1:54" ht="27" customHeight="1" x14ac:dyDescent="0.25">
      <c r="A72" s="505">
        <v>7</v>
      </c>
      <c r="B72" s="505" t="s">
        <v>614</v>
      </c>
      <c r="E72" s="505"/>
      <c r="F72" s="510"/>
      <c r="G72" s="510"/>
      <c r="H72" s="505"/>
      <c r="I72" s="505"/>
      <c r="J72" s="505"/>
      <c r="K72" s="505"/>
      <c r="L72" s="505"/>
      <c r="M72" s="505"/>
      <c r="N72" s="505"/>
      <c r="O72" s="505"/>
      <c r="P72" s="505"/>
      <c r="Q72" s="505"/>
      <c r="R72" s="505"/>
      <c r="S72" s="505"/>
      <c r="T72" s="505"/>
      <c r="U72" s="505"/>
      <c r="V72" s="505"/>
      <c r="W72" s="505"/>
      <c r="X72" s="505"/>
      <c r="Z72" s="505"/>
      <c r="AA72" s="505"/>
      <c r="AB72" s="510" t="s">
        <v>615</v>
      </c>
      <c r="AD72" s="526"/>
      <c r="AE72" s="526"/>
    </row>
    <row r="73" spans="1:54" ht="27" customHeight="1" x14ac:dyDescent="0.25">
      <c r="A73" s="505">
        <v>8</v>
      </c>
      <c r="B73" s="510" t="s">
        <v>616</v>
      </c>
      <c r="E73" s="505"/>
      <c r="F73" s="505"/>
      <c r="G73" s="505"/>
      <c r="H73" s="505"/>
      <c r="I73" s="505"/>
      <c r="J73" s="506"/>
      <c r="K73" s="506"/>
      <c r="L73" s="505"/>
      <c r="M73" s="505"/>
      <c r="N73" s="505"/>
      <c r="O73" s="505"/>
      <c r="P73" s="505"/>
      <c r="Q73" s="505"/>
      <c r="R73" s="505"/>
      <c r="S73" s="505"/>
      <c r="T73" s="505"/>
      <c r="U73" s="505"/>
      <c r="V73" s="505"/>
      <c r="W73" s="510"/>
      <c r="X73" s="505"/>
      <c r="Z73" s="505"/>
      <c r="AA73" s="505"/>
      <c r="AB73" s="510"/>
      <c r="AC73" s="505"/>
      <c r="AD73" s="526"/>
      <c r="AE73" s="526"/>
    </row>
    <row r="74" spans="1:54" ht="27" customHeight="1" x14ac:dyDescent="0.25">
      <c r="A74" s="505"/>
      <c r="B74" s="505"/>
      <c r="C74" s="505"/>
      <c r="D74" s="505"/>
      <c r="E74" s="505"/>
      <c r="F74" s="505"/>
      <c r="G74" s="505"/>
      <c r="H74" s="505"/>
      <c r="I74" s="505"/>
      <c r="J74" s="527"/>
      <c r="K74" s="527"/>
      <c r="L74" s="528"/>
      <c r="M74" s="528"/>
      <c r="N74" s="528"/>
      <c r="O74" s="528"/>
      <c r="P74" s="528"/>
      <c r="Q74" s="528"/>
      <c r="R74" s="528"/>
      <c r="S74" s="528"/>
      <c r="T74" s="528"/>
      <c r="U74" s="528"/>
      <c r="V74" s="528"/>
      <c r="W74" s="505"/>
      <c r="X74" s="505"/>
      <c r="Y74" s="505"/>
      <c r="Z74" s="505"/>
      <c r="AA74" s="505"/>
      <c r="AB74" s="505"/>
      <c r="AC74" s="505"/>
      <c r="AD74" s="529"/>
      <c r="AE74" s="529"/>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row>
    <row r="75" spans="1:54" ht="27" customHeight="1" x14ac:dyDescent="0.25">
      <c r="A75" s="530"/>
      <c r="B75" s="530"/>
      <c r="C75" s="530"/>
      <c r="D75" s="530"/>
      <c r="E75" s="530"/>
      <c r="F75" s="530"/>
      <c r="G75" s="530"/>
      <c r="H75" s="530"/>
      <c r="I75" s="530"/>
      <c r="J75" s="531"/>
      <c r="K75" s="531"/>
      <c r="L75" s="531"/>
      <c r="M75" s="531"/>
      <c r="N75" s="531"/>
      <c r="O75" s="531"/>
      <c r="P75" s="531"/>
      <c r="Q75" s="531"/>
      <c r="R75" s="531"/>
      <c r="S75" s="531"/>
      <c r="T75" s="531"/>
      <c r="U75" s="531"/>
      <c r="V75" s="531"/>
      <c r="W75" s="530"/>
      <c r="X75" s="532"/>
      <c r="Y75" s="532"/>
      <c r="Z75" s="532"/>
      <c r="AA75" s="532"/>
      <c r="AB75" s="532"/>
      <c r="AC75" s="532"/>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row>
    <row r="76" spans="1:54" ht="27" customHeight="1" x14ac:dyDescent="0.4">
      <c r="J76" s="172"/>
      <c r="K76" s="172"/>
      <c r="L76" s="116"/>
      <c r="M76" s="116"/>
      <c r="N76" s="116"/>
      <c r="O76" s="116"/>
      <c r="P76" s="116"/>
      <c r="Q76" s="116"/>
      <c r="R76" s="116"/>
      <c r="S76" s="116"/>
      <c r="T76" s="116"/>
      <c r="U76" s="116"/>
      <c r="V76" s="116"/>
      <c r="W76" s="116"/>
      <c r="X76" s="117"/>
      <c r="Y76" s="117"/>
      <c r="Z76" s="117"/>
      <c r="AA76" s="117"/>
      <c r="AB76" s="117"/>
      <c r="AC76" s="117"/>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row>
    <row r="77" spans="1:54" ht="28.5" customHeight="1" x14ac:dyDescent="0.4">
      <c r="J77" s="117"/>
      <c r="K77" s="117"/>
      <c r="L77" s="117"/>
      <c r="M77" s="117"/>
      <c r="N77" s="117"/>
      <c r="O77" s="117"/>
      <c r="P77" s="117"/>
      <c r="Q77" s="117"/>
      <c r="R77" s="117"/>
      <c r="S77" s="117"/>
      <c r="T77" s="117"/>
      <c r="U77" s="117"/>
      <c r="V77" s="117"/>
      <c r="W77" s="117"/>
      <c r="X77" s="116"/>
      <c r="Y77" s="116"/>
      <c r="Z77" s="116"/>
      <c r="AA77" s="116"/>
      <c r="AB77" s="116"/>
      <c r="AC77" s="116"/>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row>
    <row r="78" spans="1:54" ht="20.25" customHeight="1" x14ac:dyDescent="0.4">
      <c r="J78" s="173"/>
      <c r="K78" s="173"/>
      <c r="L78" s="173"/>
      <c r="M78" s="173"/>
      <c r="N78" s="173"/>
      <c r="O78" s="173"/>
      <c r="P78" s="173"/>
      <c r="Q78" s="173"/>
      <c r="R78" s="173"/>
      <c r="S78" s="173"/>
      <c r="T78" s="173"/>
      <c r="U78" s="173"/>
      <c r="V78" s="173"/>
      <c r="W78" s="116"/>
      <c r="X78" s="117"/>
      <c r="Y78" s="117"/>
      <c r="Z78" s="117"/>
      <c r="AA78" s="117"/>
      <c r="AB78" s="117"/>
      <c r="AC78" s="117"/>
      <c r="AD78" s="173"/>
      <c r="AE78" s="173"/>
      <c r="AF78" s="173"/>
      <c r="AG78" s="173"/>
      <c r="AH78" s="173"/>
      <c r="AI78" s="173"/>
      <c r="AJ78" s="173"/>
      <c r="AK78" s="173"/>
      <c r="AL78" s="173"/>
      <c r="AM78" s="173"/>
      <c r="AN78" s="173"/>
      <c r="AO78" s="173"/>
      <c r="AP78" s="173"/>
      <c r="AQ78" s="173"/>
      <c r="AR78" s="173"/>
      <c r="AS78" s="173"/>
      <c r="AT78" s="173"/>
      <c r="AU78" s="173"/>
      <c r="AV78" s="173"/>
      <c r="AW78" s="172"/>
      <c r="AX78" s="172"/>
      <c r="AY78" s="172"/>
      <c r="AZ78" s="172"/>
      <c r="BA78" s="173"/>
    </row>
    <row r="79" spans="1:54" ht="20.25" customHeight="1" x14ac:dyDescent="0.4">
      <c r="J79" s="117"/>
      <c r="K79" s="117"/>
      <c r="L79" s="117"/>
      <c r="M79" s="117"/>
      <c r="N79" s="117"/>
      <c r="O79" s="117"/>
      <c r="P79" s="117"/>
      <c r="Q79" s="117"/>
      <c r="R79" s="117"/>
      <c r="S79" s="117"/>
      <c r="T79" s="117"/>
      <c r="U79" s="117"/>
      <c r="V79" s="117"/>
      <c r="W79" s="117"/>
      <c r="X79" s="173"/>
      <c r="Y79" s="173"/>
      <c r="Z79" s="173"/>
      <c r="AA79" s="173"/>
      <c r="AB79" s="173"/>
      <c r="AC79" s="173"/>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row>
    <row r="80" spans="1:54" x14ac:dyDescent="0.4">
      <c r="W80" s="173"/>
      <c r="X80" s="117"/>
      <c r="Y80" s="117"/>
      <c r="Z80" s="117"/>
      <c r="AA80" s="117"/>
      <c r="AB80" s="117"/>
      <c r="AC80" s="117"/>
    </row>
    <row r="81" spans="23:23" ht="12" customHeight="1" x14ac:dyDescent="0.4">
      <c r="W81" s="117"/>
    </row>
    <row r="82" spans="23:23" ht="15.75" customHeight="1" x14ac:dyDescent="0.4"/>
    <row r="83" spans="23:23" ht="15.75" customHeight="1" x14ac:dyDescent="0.4"/>
    <row r="84" spans="23:23" ht="15.75" customHeight="1" x14ac:dyDescent="0.4"/>
    <row r="85" spans="23:23" ht="13.5" customHeight="1" x14ac:dyDescent="0.4"/>
    <row r="86" spans="23:23" ht="13.5" customHeight="1" x14ac:dyDescent="0.4"/>
    <row r="87" spans="23:23" ht="13.5" customHeight="1" x14ac:dyDescent="0.4"/>
    <row r="88" spans="23:23" ht="7.5" customHeight="1" x14ac:dyDescent="0.4"/>
    <row r="90" spans="23:23" ht="13.5" customHeight="1" x14ac:dyDescent="0.4"/>
    <row r="91" spans="23:23" ht="27" customHeight="1" x14ac:dyDescent="0.4"/>
    <row r="92" spans="23:23" ht="13.5" customHeight="1" x14ac:dyDescent="0.4"/>
    <row r="93" spans="23:23" ht="27.75" customHeight="1" x14ac:dyDescent="0.4"/>
    <row r="94" spans="23:23" ht="14.25" customHeight="1" x14ac:dyDescent="0.4"/>
    <row r="95" spans="23:23" ht="28.5" customHeight="1" x14ac:dyDescent="0.4"/>
  </sheetData>
  <mergeCells count="221">
    <mergeCell ref="AH1:AJ2"/>
    <mergeCell ref="AK1:AL2"/>
    <mergeCell ref="AN1:AR1"/>
    <mergeCell ref="AS1:BF1"/>
    <mergeCell ref="B2:S4"/>
    <mergeCell ref="AN2:AR2"/>
    <mergeCell ref="AS2:BF2"/>
    <mergeCell ref="BB4:BD4"/>
    <mergeCell ref="U1:V2"/>
    <mergeCell ref="W1:Y2"/>
    <mergeCell ref="Z1:AA2"/>
    <mergeCell ref="AB1:AB2"/>
    <mergeCell ref="AC1:AF2"/>
    <mergeCell ref="AG1:AG2"/>
    <mergeCell ref="A12:A15"/>
    <mergeCell ref="B12:F15"/>
    <mergeCell ref="H12:I15"/>
    <mergeCell ref="J12:O15"/>
    <mergeCell ref="P12:R15"/>
    <mergeCell ref="S12:Y12"/>
    <mergeCell ref="Z12:AF12"/>
    <mergeCell ref="BB5:BD5"/>
    <mergeCell ref="AX6:AY6"/>
    <mergeCell ref="BB6:BD6"/>
    <mergeCell ref="BB7:BD7"/>
    <mergeCell ref="BB8:BD8"/>
    <mergeCell ref="BB9:BD9"/>
    <mergeCell ref="AG12:AM12"/>
    <mergeCell ref="AN12:AT12"/>
    <mergeCell ref="AU12:AW12"/>
    <mergeCell ref="AX12:AY15"/>
    <mergeCell ref="AZ12:BA15"/>
    <mergeCell ref="BB12:BG15"/>
    <mergeCell ref="AU10:AW10"/>
    <mergeCell ref="AY10:AZ10"/>
    <mergeCell ref="BB10:BC10"/>
    <mergeCell ref="AZ16:BA16"/>
    <mergeCell ref="BB16:BG18"/>
    <mergeCell ref="P17:R17"/>
    <mergeCell ref="AX17:AY17"/>
    <mergeCell ref="AZ17:BA17"/>
    <mergeCell ref="P18:R18"/>
    <mergeCell ref="AX18:AY18"/>
    <mergeCell ref="AZ18:BA18"/>
    <mergeCell ref="A16:A18"/>
    <mergeCell ref="B16:F18"/>
    <mergeCell ref="H16:I18"/>
    <mergeCell ref="J16:O18"/>
    <mergeCell ref="P16:R16"/>
    <mergeCell ref="AX16:AY16"/>
    <mergeCell ref="AZ19:BA19"/>
    <mergeCell ref="BB19:BG21"/>
    <mergeCell ref="P20:R20"/>
    <mergeCell ref="AX20:AY20"/>
    <mergeCell ref="AZ20:BA20"/>
    <mergeCell ref="P21:R21"/>
    <mergeCell ref="AX21:AY21"/>
    <mergeCell ref="AZ21:BA21"/>
    <mergeCell ref="A19:A21"/>
    <mergeCell ref="B19:F21"/>
    <mergeCell ref="H19:I21"/>
    <mergeCell ref="J19:O21"/>
    <mergeCell ref="P19:R19"/>
    <mergeCell ref="AX19:AY19"/>
    <mergeCell ref="AZ22:BA22"/>
    <mergeCell ref="BB22:BG24"/>
    <mergeCell ref="P23:R23"/>
    <mergeCell ref="AX23:AY23"/>
    <mergeCell ref="AZ23:BA23"/>
    <mergeCell ref="P24:R24"/>
    <mergeCell ref="AX24:AY24"/>
    <mergeCell ref="AZ24:BA24"/>
    <mergeCell ref="A22:A24"/>
    <mergeCell ref="B22:F24"/>
    <mergeCell ref="H22:I24"/>
    <mergeCell ref="J22:O24"/>
    <mergeCell ref="P22:R22"/>
    <mergeCell ref="AX22:AY22"/>
    <mergeCell ref="AZ25:BA25"/>
    <mergeCell ref="BB25:BG27"/>
    <mergeCell ref="P26:R26"/>
    <mergeCell ref="AX26:AY26"/>
    <mergeCell ref="AZ26:BA26"/>
    <mergeCell ref="P27:R27"/>
    <mergeCell ref="AX27:AY27"/>
    <mergeCell ref="AZ27:BA27"/>
    <mergeCell ref="A25:A27"/>
    <mergeCell ref="B25:F27"/>
    <mergeCell ref="H25:I27"/>
    <mergeCell ref="J25:O27"/>
    <mergeCell ref="P25:R25"/>
    <mergeCell ref="AX25:AY25"/>
    <mergeCell ref="AZ28:BA28"/>
    <mergeCell ref="BB28:BG30"/>
    <mergeCell ref="P29:R29"/>
    <mergeCell ref="AX29:AY29"/>
    <mergeCell ref="AZ29:BA29"/>
    <mergeCell ref="P30:R30"/>
    <mergeCell ref="AX30:AY30"/>
    <mergeCell ref="AZ30:BA30"/>
    <mergeCell ref="A28:A30"/>
    <mergeCell ref="B28:F30"/>
    <mergeCell ref="H28:I30"/>
    <mergeCell ref="J28:O30"/>
    <mergeCell ref="P28:R28"/>
    <mergeCell ref="AX28:AY28"/>
    <mergeCell ref="AZ31:BA31"/>
    <mergeCell ref="BB31:BG33"/>
    <mergeCell ref="P32:R32"/>
    <mergeCell ref="AX32:AY32"/>
    <mergeCell ref="AZ32:BA32"/>
    <mergeCell ref="P33:R33"/>
    <mergeCell ref="AX33:AY33"/>
    <mergeCell ref="AZ33:BA33"/>
    <mergeCell ref="A31:A33"/>
    <mergeCell ref="B31:F33"/>
    <mergeCell ref="H31:I33"/>
    <mergeCell ref="J31:O33"/>
    <mergeCell ref="P31:R31"/>
    <mergeCell ref="AX31:AY31"/>
    <mergeCell ref="AZ34:BA34"/>
    <mergeCell ref="BB34:BG36"/>
    <mergeCell ref="P35:R35"/>
    <mergeCell ref="AX35:AY35"/>
    <mergeCell ref="AZ35:BA35"/>
    <mergeCell ref="P36:R36"/>
    <mergeCell ref="AX36:AY36"/>
    <mergeCell ref="AZ36:BA36"/>
    <mergeCell ref="A34:A36"/>
    <mergeCell ref="B34:F36"/>
    <mergeCell ref="H34:I36"/>
    <mergeCell ref="J34:O36"/>
    <mergeCell ref="P34:R34"/>
    <mergeCell ref="AX34:AY34"/>
    <mergeCell ref="AZ37:BA37"/>
    <mergeCell ref="BB37:BG39"/>
    <mergeCell ref="P38:R38"/>
    <mergeCell ref="AX38:AY38"/>
    <mergeCell ref="AZ38:BA38"/>
    <mergeCell ref="P39:R39"/>
    <mergeCell ref="AX39:AY39"/>
    <mergeCell ref="AZ39:BA39"/>
    <mergeCell ref="A37:A39"/>
    <mergeCell ref="B37:F39"/>
    <mergeCell ref="H37:I39"/>
    <mergeCell ref="J37:O39"/>
    <mergeCell ref="P37:R37"/>
    <mergeCell ref="AX37:AY37"/>
    <mergeCell ref="AZ40:BA40"/>
    <mergeCell ref="BB40:BG42"/>
    <mergeCell ref="P41:R41"/>
    <mergeCell ref="AX41:AY41"/>
    <mergeCell ref="AZ41:BA41"/>
    <mergeCell ref="P42:R42"/>
    <mergeCell ref="AX42:AY42"/>
    <mergeCell ref="AZ42:BA42"/>
    <mergeCell ref="A40:A42"/>
    <mergeCell ref="B40:F42"/>
    <mergeCell ref="H40:I42"/>
    <mergeCell ref="J40:O42"/>
    <mergeCell ref="P40:R40"/>
    <mergeCell ref="AX40:AY40"/>
    <mergeCell ref="AZ43:BA43"/>
    <mergeCell ref="BB43:BG45"/>
    <mergeCell ref="P44:R44"/>
    <mergeCell ref="AX44:AY44"/>
    <mergeCell ref="AZ44:BA44"/>
    <mergeCell ref="P45:R45"/>
    <mergeCell ref="AX45:AY45"/>
    <mergeCell ref="AZ45:BA45"/>
    <mergeCell ref="A43:A45"/>
    <mergeCell ref="B43:F45"/>
    <mergeCell ref="H43:I45"/>
    <mergeCell ref="J43:O45"/>
    <mergeCell ref="P43:R43"/>
    <mergeCell ref="AX43:AY43"/>
    <mergeCell ref="A46:A48"/>
    <mergeCell ref="B46:F48"/>
    <mergeCell ref="H46:I48"/>
    <mergeCell ref="J46:O48"/>
    <mergeCell ref="P46:R46"/>
    <mergeCell ref="AX46:AY46"/>
    <mergeCell ref="AZ49:BA49"/>
    <mergeCell ref="BB49:BG51"/>
    <mergeCell ref="P50:R50"/>
    <mergeCell ref="AX50:AY50"/>
    <mergeCell ref="J49:O51"/>
    <mergeCell ref="P49:R49"/>
    <mergeCell ref="AX49:AY49"/>
    <mergeCell ref="AZ46:BA46"/>
    <mergeCell ref="BB46:BG48"/>
    <mergeCell ref="P47:R47"/>
    <mergeCell ref="AX47:AY47"/>
    <mergeCell ref="AZ47:BA47"/>
    <mergeCell ref="P48:R48"/>
    <mergeCell ref="AX48:AY48"/>
    <mergeCell ref="AZ48:BA48"/>
    <mergeCell ref="AZ50:BA50"/>
    <mergeCell ref="P51:R51"/>
    <mergeCell ref="AX51:AY51"/>
    <mergeCell ref="AZ51:BA51"/>
    <mergeCell ref="E57:R57"/>
    <mergeCell ref="E53:R53"/>
    <mergeCell ref="AX53:AY53"/>
    <mergeCell ref="AZ53:BA53"/>
    <mergeCell ref="BB53:BG62"/>
    <mergeCell ref="E54:R54"/>
    <mergeCell ref="AX54:AY54"/>
    <mergeCell ref="AZ54:BA54"/>
    <mergeCell ref="E55:R55"/>
    <mergeCell ref="AX55:BA62"/>
    <mergeCell ref="E56:R56"/>
    <mergeCell ref="A58:I62"/>
    <mergeCell ref="J58:R58"/>
    <mergeCell ref="J59:R59"/>
    <mergeCell ref="J60:R60"/>
    <mergeCell ref="J61:R61"/>
    <mergeCell ref="J62:R62"/>
    <mergeCell ref="A49:A51"/>
    <mergeCell ref="B49:F51"/>
    <mergeCell ref="H49:I51"/>
  </mergeCells>
  <phoneticPr fontId="16"/>
  <dataValidations count="5">
    <dataValidation type="list" allowBlank="1" showInputMessage="1" showErrorMessage="1" sqref="BB4:BD4">
      <formula1>"４週,暦月"</formula1>
    </dataValidation>
    <dataValidation type="list" allowBlank="1" showInputMessage="1" showErrorMessage="1" sqref="BB5 BA6">
      <formula1>"予定,実績,予定・実績"</formula1>
    </dataValidation>
    <dataValidation type="list" allowBlank="1" showInputMessage="1" showErrorMessage="1" sqref="S16:AW16 S19:AW19 S49:AW49 S22:AW22 S25:AW25 S28:AW28 S31:AW31 S34:AW34 S37:AW37 S40:AW40 S43:AW43 S46:AW46">
      <formula1>"a,b,c,d,e,f,g,h,I,j,k,l,m,n,o,p,q,r,s,t,u,v,w,x,y,z,休,‐"</formula1>
    </dataValidation>
    <dataValidation type="list" allowBlank="1" showInputMessage="1" showErrorMessage="1" sqref="B16:F52">
      <formula1>"管理者,生活相談員,看護職員,介護職員,機能訓練指導員,－"</formula1>
    </dataValidation>
    <dataValidation type="list" allowBlank="1" showInputMessage="1" showErrorMessage="1" sqref="H16:I52">
      <formula1>"Ａ,Ｂ,Ｃ,Ｄ"</formula1>
    </dataValidation>
  </dataValidations>
  <printOptions horizontalCentered="1"/>
  <pageMargins left="0.39370078740157483" right="0.78740157480314965" top="0.38" bottom="0.23" header="0.28000000000000003" footer="0.28999999999999998"/>
  <pageSetup paperSize="9" scale="3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view="pageBreakPreview" zoomScale="65" zoomScaleNormal="55" zoomScaleSheetLayoutView="65" workbookViewId="0">
      <selection activeCell="H1" sqref="H1"/>
    </sheetView>
  </sheetViews>
  <sheetFormatPr defaultColWidth="9" defaultRowHeight="36" customHeight="1" x14ac:dyDescent="0.8"/>
  <cols>
    <col min="1" max="1" width="1.83203125" style="536" customWidth="1"/>
    <col min="2" max="2" width="6" style="536" customWidth="1"/>
    <col min="3" max="3" width="10.58203125" style="536" customWidth="1"/>
    <col min="4" max="4" width="3.5" style="536" customWidth="1"/>
    <col min="5" max="5" width="15.75" style="536" customWidth="1"/>
    <col min="6" max="6" width="3.5" style="536" customWidth="1"/>
    <col min="7" max="7" width="15.75" style="536" customWidth="1"/>
    <col min="8" max="8" width="3.5" style="536" customWidth="1"/>
    <col min="9" max="9" width="15.75" style="536" customWidth="1"/>
    <col min="10" max="10" width="3.5" style="536" customWidth="1"/>
    <col min="11" max="11" width="15.75" style="536" customWidth="1"/>
    <col min="12" max="12" width="3.5" style="536" customWidth="1"/>
    <col min="13" max="13" width="15.75" style="536" customWidth="1"/>
    <col min="14" max="14" width="3.5" style="536" customWidth="1"/>
    <col min="15" max="15" width="15.75" style="536" customWidth="1"/>
    <col min="16" max="16" width="3.5" style="536" customWidth="1"/>
    <col min="17" max="17" width="15.75" style="536" customWidth="1"/>
    <col min="18" max="18" width="3.5" style="536" customWidth="1"/>
    <col min="19" max="19" width="15.75" style="536" customWidth="1"/>
    <col min="20" max="20" width="3.5" style="536" customWidth="1"/>
    <col min="21" max="21" width="15.75" style="536" customWidth="1"/>
    <col min="22" max="22" width="3.33203125" style="536" customWidth="1"/>
    <col min="23" max="23" width="48.08203125" style="536" customWidth="1"/>
    <col min="24" max="16384" width="9" style="536"/>
  </cols>
  <sheetData>
    <row r="1" spans="2:23" s="535" customFormat="1" ht="26.25" customHeight="1" x14ac:dyDescent="0.8">
      <c r="B1" s="547" t="s">
        <v>617</v>
      </c>
    </row>
    <row r="2" spans="2:23" s="535" customFormat="1" ht="26.25" customHeight="1" x14ac:dyDescent="0.8">
      <c r="B2" s="535" t="s">
        <v>618</v>
      </c>
    </row>
    <row r="3" spans="2:23" s="535" customFormat="1" ht="26.25" customHeight="1" x14ac:dyDescent="0.8">
      <c r="B3" s="534" t="s">
        <v>619</v>
      </c>
      <c r="C3" s="534"/>
      <c r="D3" s="534"/>
      <c r="E3" s="534" t="s">
        <v>620</v>
      </c>
      <c r="F3" s="534"/>
      <c r="G3" s="534"/>
      <c r="H3" s="534"/>
      <c r="I3" s="534"/>
      <c r="J3" s="534"/>
      <c r="K3" s="534"/>
      <c r="L3" s="534"/>
      <c r="M3" s="534"/>
      <c r="N3" s="534"/>
      <c r="O3" s="534"/>
    </row>
    <row r="4" spans="2:23" ht="26.25" customHeight="1" x14ac:dyDescent="0.8">
      <c r="E4" s="1177" t="s">
        <v>621</v>
      </c>
      <c r="F4" s="1178"/>
      <c r="G4" s="1178"/>
      <c r="H4" s="1178"/>
      <c r="I4" s="1178"/>
      <c r="J4" s="1178"/>
      <c r="K4" s="1179"/>
      <c r="M4" s="1180" t="s">
        <v>622</v>
      </c>
      <c r="N4" s="1180"/>
      <c r="O4" s="1180"/>
      <c r="P4" s="537"/>
      <c r="Q4" s="1180" t="s">
        <v>623</v>
      </c>
      <c r="R4" s="1180"/>
      <c r="S4" s="1180"/>
      <c r="T4" s="1180"/>
      <c r="U4" s="1180"/>
      <c r="W4" s="1181" t="s">
        <v>624</v>
      </c>
    </row>
    <row r="5" spans="2:23" ht="26.25" customHeight="1" x14ac:dyDescent="0.8">
      <c r="B5" s="536" t="s">
        <v>577</v>
      </c>
      <c r="C5" s="536" t="s">
        <v>625</v>
      </c>
      <c r="E5" s="536" t="s">
        <v>626</v>
      </c>
      <c r="G5" s="536" t="s">
        <v>627</v>
      </c>
      <c r="I5" s="536" t="s">
        <v>628</v>
      </c>
      <c r="K5" s="536" t="s">
        <v>621</v>
      </c>
      <c r="M5" s="536" t="s">
        <v>629</v>
      </c>
      <c r="O5" s="536" t="s">
        <v>630</v>
      </c>
      <c r="Q5" s="536" t="s">
        <v>629</v>
      </c>
      <c r="S5" s="536" t="s">
        <v>630</v>
      </c>
      <c r="U5" s="536" t="s">
        <v>621</v>
      </c>
      <c r="W5" s="1181"/>
    </row>
    <row r="6" spans="2:23" ht="26.25" customHeight="1" x14ac:dyDescent="0.8">
      <c r="B6" s="536">
        <v>1</v>
      </c>
      <c r="C6" s="538" t="s">
        <v>631</v>
      </c>
      <c r="D6" s="536" t="s">
        <v>632</v>
      </c>
      <c r="E6" s="539">
        <v>0.375</v>
      </c>
      <c r="F6" s="536" t="s">
        <v>149</v>
      </c>
      <c r="G6" s="539">
        <v>0.75</v>
      </c>
      <c r="H6" s="536" t="s">
        <v>633</v>
      </c>
      <c r="I6" s="539">
        <v>4.1666666666666664E-2</v>
      </c>
      <c r="J6" s="536" t="s">
        <v>634</v>
      </c>
      <c r="K6" s="538">
        <f>(G6-E6-I6)*24</f>
        <v>8</v>
      </c>
      <c r="M6" s="539">
        <v>0.39583333333333331</v>
      </c>
      <c r="N6" s="536" t="s">
        <v>149</v>
      </c>
      <c r="O6" s="539">
        <v>0.6875</v>
      </c>
      <c r="Q6" s="540">
        <f>IF(E6&lt;M6,M6,E6)</f>
        <v>0.39583333333333331</v>
      </c>
      <c r="R6" s="536" t="s">
        <v>149</v>
      </c>
      <c r="S6" s="540">
        <f>IF(G6&gt;O6,O6,G6)</f>
        <v>0.6875</v>
      </c>
      <c r="U6" s="538">
        <f>(S6-Q6)*24</f>
        <v>7</v>
      </c>
      <c r="W6" s="541"/>
    </row>
    <row r="7" spans="2:23" ht="26.25" customHeight="1" x14ac:dyDescent="0.8">
      <c r="B7" s="536">
        <v>2</v>
      </c>
      <c r="C7" s="538" t="s">
        <v>635</v>
      </c>
      <c r="D7" s="536" t="s">
        <v>632</v>
      </c>
      <c r="E7" s="541"/>
      <c r="F7" s="536" t="s">
        <v>149</v>
      </c>
      <c r="G7" s="541"/>
      <c r="H7" s="536" t="s">
        <v>633</v>
      </c>
      <c r="I7" s="539">
        <v>0</v>
      </c>
      <c r="J7" s="536" t="s">
        <v>634</v>
      </c>
      <c r="K7" s="538">
        <f>(G7-E7-I7)*24</f>
        <v>0</v>
      </c>
      <c r="M7" s="541"/>
      <c r="N7" s="536" t="s">
        <v>149</v>
      </c>
      <c r="O7" s="541"/>
      <c r="Q7" s="540">
        <f t="shared" ref="Q7:Q35" si="0">IF(E7&lt;M7,M7,E7)</f>
        <v>0</v>
      </c>
      <c r="R7" s="536" t="s">
        <v>149</v>
      </c>
      <c r="S7" s="540">
        <f t="shared" ref="S7:S35" si="1">IF(G7&gt;O7,O7,G7)</f>
        <v>0</v>
      </c>
      <c r="U7" s="538">
        <f t="shared" ref="U7:U35" si="2">(S7-Q7)*24</f>
        <v>0</v>
      </c>
      <c r="W7" s="541"/>
    </row>
    <row r="8" spans="2:23" ht="26.25" customHeight="1" x14ac:dyDescent="0.8">
      <c r="B8" s="536">
        <v>3</v>
      </c>
      <c r="C8" s="538" t="s">
        <v>636</v>
      </c>
      <c r="D8" s="536" t="s">
        <v>632</v>
      </c>
      <c r="E8" s="541"/>
      <c r="F8" s="536" t="s">
        <v>149</v>
      </c>
      <c r="G8" s="541"/>
      <c r="H8" s="536" t="s">
        <v>633</v>
      </c>
      <c r="I8" s="539">
        <v>0</v>
      </c>
      <c r="J8" s="536" t="s">
        <v>634</v>
      </c>
      <c r="K8" s="538">
        <f t="shared" ref="K8:K35" si="3">(G8-E8-I8)*24</f>
        <v>0</v>
      </c>
      <c r="M8" s="541"/>
      <c r="N8" s="536" t="s">
        <v>149</v>
      </c>
      <c r="O8" s="541"/>
      <c r="Q8" s="540">
        <f t="shared" si="0"/>
        <v>0</v>
      </c>
      <c r="R8" s="536" t="s">
        <v>149</v>
      </c>
      <c r="S8" s="540">
        <f t="shared" si="1"/>
        <v>0</v>
      </c>
      <c r="U8" s="538">
        <f t="shared" si="2"/>
        <v>0</v>
      </c>
      <c r="W8" s="541"/>
    </row>
    <row r="9" spans="2:23" ht="26.25" customHeight="1" x14ac:dyDescent="0.8">
      <c r="B9" s="536">
        <v>4</v>
      </c>
      <c r="C9" s="538" t="s">
        <v>637</v>
      </c>
      <c r="D9" s="536" t="s">
        <v>632</v>
      </c>
      <c r="E9" s="541"/>
      <c r="F9" s="536" t="s">
        <v>149</v>
      </c>
      <c r="G9" s="541"/>
      <c r="H9" s="536" t="s">
        <v>633</v>
      </c>
      <c r="I9" s="539">
        <v>0</v>
      </c>
      <c r="J9" s="536" t="s">
        <v>634</v>
      </c>
      <c r="K9" s="538">
        <f t="shared" si="3"/>
        <v>0</v>
      </c>
      <c r="M9" s="541"/>
      <c r="N9" s="536" t="s">
        <v>149</v>
      </c>
      <c r="O9" s="541"/>
      <c r="Q9" s="540">
        <f t="shared" si="0"/>
        <v>0</v>
      </c>
      <c r="R9" s="536" t="s">
        <v>149</v>
      </c>
      <c r="S9" s="540">
        <f t="shared" si="1"/>
        <v>0</v>
      </c>
      <c r="U9" s="538">
        <f t="shared" si="2"/>
        <v>0</v>
      </c>
      <c r="W9" s="541"/>
    </row>
    <row r="10" spans="2:23" ht="26.25" customHeight="1" x14ac:dyDescent="0.8">
      <c r="B10" s="536">
        <v>5</v>
      </c>
      <c r="C10" s="538" t="s">
        <v>638</v>
      </c>
      <c r="D10" s="536" t="s">
        <v>632</v>
      </c>
      <c r="E10" s="541"/>
      <c r="F10" s="536" t="s">
        <v>149</v>
      </c>
      <c r="G10" s="541"/>
      <c r="H10" s="536" t="s">
        <v>633</v>
      </c>
      <c r="I10" s="539">
        <v>0</v>
      </c>
      <c r="J10" s="536" t="s">
        <v>634</v>
      </c>
      <c r="K10" s="538">
        <f t="shared" si="3"/>
        <v>0</v>
      </c>
      <c r="M10" s="541"/>
      <c r="N10" s="536" t="s">
        <v>149</v>
      </c>
      <c r="O10" s="541"/>
      <c r="Q10" s="540">
        <f t="shared" si="0"/>
        <v>0</v>
      </c>
      <c r="R10" s="536" t="s">
        <v>149</v>
      </c>
      <c r="S10" s="540">
        <f t="shared" si="1"/>
        <v>0</v>
      </c>
      <c r="U10" s="538">
        <f t="shared" si="2"/>
        <v>0</v>
      </c>
      <c r="W10" s="541"/>
    </row>
    <row r="11" spans="2:23" ht="26.25" customHeight="1" x14ac:dyDescent="0.8">
      <c r="B11" s="536">
        <v>6</v>
      </c>
      <c r="C11" s="538" t="s">
        <v>639</v>
      </c>
      <c r="D11" s="536" t="s">
        <v>632</v>
      </c>
      <c r="E11" s="541"/>
      <c r="F11" s="536" t="s">
        <v>149</v>
      </c>
      <c r="G11" s="541"/>
      <c r="H11" s="536" t="s">
        <v>633</v>
      </c>
      <c r="I11" s="539">
        <v>0</v>
      </c>
      <c r="J11" s="536" t="s">
        <v>634</v>
      </c>
      <c r="K11" s="538">
        <f t="shared" si="3"/>
        <v>0</v>
      </c>
      <c r="M11" s="541"/>
      <c r="N11" s="536" t="s">
        <v>149</v>
      </c>
      <c r="O11" s="541"/>
      <c r="Q11" s="540">
        <f t="shared" si="0"/>
        <v>0</v>
      </c>
      <c r="R11" s="536" t="s">
        <v>149</v>
      </c>
      <c r="S11" s="540">
        <f t="shared" si="1"/>
        <v>0</v>
      </c>
      <c r="U11" s="538">
        <f t="shared" si="2"/>
        <v>0</v>
      </c>
      <c r="W11" s="541"/>
    </row>
    <row r="12" spans="2:23" ht="26.25" customHeight="1" x14ac:dyDescent="0.8">
      <c r="B12" s="536">
        <v>7</v>
      </c>
      <c r="C12" s="538" t="s">
        <v>640</v>
      </c>
      <c r="D12" s="536" t="s">
        <v>632</v>
      </c>
      <c r="E12" s="541"/>
      <c r="F12" s="536" t="s">
        <v>149</v>
      </c>
      <c r="G12" s="541"/>
      <c r="H12" s="536" t="s">
        <v>633</v>
      </c>
      <c r="I12" s="539">
        <v>0</v>
      </c>
      <c r="J12" s="536" t="s">
        <v>634</v>
      </c>
      <c r="K12" s="538">
        <f t="shared" si="3"/>
        <v>0</v>
      </c>
      <c r="M12" s="541"/>
      <c r="N12" s="536" t="s">
        <v>149</v>
      </c>
      <c r="O12" s="541"/>
      <c r="Q12" s="540">
        <f t="shared" si="0"/>
        <v>0</v>
      </c>
      <c r="R12" s="536" t="s">
        <v>149</v>
      </c>
      <c r="S12" s="540">
        <f t="shared" si="1"/>
        <v>0</v>
      </c>
      <c r="U12" s="538">
        <f t="shared" si="2"/>
        <v>0</v>
      </c>
      <c r="W12" s="541"/>
    </row>
    <row r="13" spans="2:23" ht="26.25" customHeight="1" x14ac:dyDescent="0.8">
      <c r="B13" s="536">
        <v>8</v>
      </c>
      <c r="C13" s="538" t="s">
        <v>641</v>
      </c>
      <c r="D13" s="536" t="s">
        <v>632</v>
      </c>
      <c r="E13" s="541"/>
      <c r="F13" s="536" t="s">
        <v>149</v>
      </c>
      <c r="G13" s="541"/>
      <c r="H13" s="536" t="s">
        <v>633</v>
      </c>
      <c r="I13" s="539">
        <v>0</v>
      </c>
      <c r="J13" s="536" t="s">
        <v>634</v>
      </c>
      <c r="K13" s="538">
        <f t="shared" si="3"/>
        <v>0</v>
      </c>
      <c r="M13" s="541"/>
      <c r="N13" s="536" t="s">
        <v>149</v>
      </c>
      <c r="O13" s="541"/>
      <c r="Q13" s="540">
        <f t="shared" si="0"/>
        <v>0</v>
      </c>
      <c r="R13" s="536" t="s">
        <v>149</v>
      </c>
      <c r="S13" s="540">
        <f t="shared" si="1"/>
        <v>0</v>
      </c>
      <c r="U13" s="538">
        <f t="shared" si="2"/>
        <v>0</v>
      </c>
      <c r="W13" s="541"/>
    </row>
    <row r="14" spans="2:23" ht="26.25" customHeight="1" x14ac:dyDescent="0.8">
      <c r="B14" s="536">
        <v>9</v>
      </c>
      <c r="C14" s="538" t="s">
        <v>642</v>
      </c>
      <c r="D14" s="536" t="s">
        <v>632</v>
      </c>
      <c r="E14" s="541"/>
      <c r="F14" s="536" t="s">
        <v>149</v>
      </c>
      <c r="G14" s="541"/>
      <c r="H14" s="536" t="s">
        <v>633</v>
      </c>
      <c r="I14" s="539">
        <v>0</v>
      </c>
      <c r="J14" s="536" t="s">
        <v>634</v>
      </c>
      <c r="K14" s="538">
        <f t="shared" si="3"/>
        <v>0</v>
      </c>
      <c r="M14" s="541"/>
      <c r="N14" s="536" t="s">
        <v>149</v>
      </c>
      <c r="O14" s="541"/>
      <c r="Q14" s="540">
        <f t="shared" si="0"/>
        <v>0</v>
      </c>
      <c r="R14" s="536" t="s">
        <v>149</v>
      </c>
      <c r="S14" s="540">
        <f t="shared" si="1"/>
        <v>0</v>
      </c>
      <c r="U14" s="538">
        <f t="shared" si="2"/>
        <v>0</v>
      </c>
      <c r="W14" s="541"/>
    </row>
    <row r="15" spans="2:23" ht="26.25" customHeight="1" x14ac:dyDescent="0.8">
      <c r="B15" s="536">
        <v>10</v>
      </c>
      <c r="C15" s="538" t="s">
        <v>643</v>
      </c>
      <c r="D15" s="536" t="s">
        <v>632</v>
      </c>
      <c r="E15" s="541"/>
      <c r="F15" s="536" t="s">
        <v>149</v>
      </c>
      <c r="G15" s="541"/>
      <c r="H15" s="536" t="s">
        <v>633</v>
      </c>
      <c r="I15" s="539">
        <v>0</v>
      </c>
      <c r="J15" s="536" t="s">
        <v>634</v>
      </c>
      <c r="K15" s="538">
        <f t="shared" si="3"/>
        <v>0</v>
      </c>
      <c r="M15" s="541"/>
      <c r="N15" s="536" t="s">
        <v>149</v>
      </c>
      <c r="O15" s="541"/>
      <c r="Q15" s="540">
        <f t="shared" si="0"/>
        <v>0</v>
      </c>
      <c r="R15" s="536" t="s">
        <v>149</v>
      </c>
      <c r="S15" s="540">
        <f t="shared" si="1"/>
        <v>0</v>
      </c>
      <c r="U15" s="538">
        <f t="shared" si="2"/>
        <v>0</v>
      </c>
      <c r="W15" s="541"/>
    </row>
    <row r="16" spans="2:23" ht="26.25" customHeight="1" x14ac:dyDescent="0.8">
      <c r="B16" s="536">
        <v>11</v>
      </c>
      <c r="C16" s="538" t="s">
        <v>644</v>
      </c>
      <c r="D16" s="536" t="s">
        <v>632</v>
      </c>
      <c r="E16" s="541"/>
      <c r="F16" s="536" t="s">
        <v>149</v>
      </c>
      <c r="G16" s="541"/>
      <c r="H16" s="536" t="s">
        <v>633</v>
      </c>
      <c r="I16" s="539">
        <v>0</v>
      </c>
      <c r="J16" s="536" t="s">
        <v>634</v>
      </c>
      <c r="K16" s="538">
        <f t="shared" si="3"/>
        <v>0</v>
      </c>
      <c r="M16" s="541"/>
      <c r="N16" s="536" t="s">
        <v>149</v>
      </c>
      <c r="O16" s="541"/>
      <c r="Q16" s="540">
        <f t="shared" si="0"/>
        <v>0</v>
      </c>
      <c r="R16" s="536" t="s">
        <v>149</v>
      </c>
      <c r="S16" s="540">
        <f t="shared" si="1"/>
        <v>0</v>
      </c>
      <c r="U16" s="538">
        <f t="shared" si="2"/>
        <v>0</v>
      </c>
      <c r="W16" s="541"/>
    </row>
    <row r="17" spans="2:23" ht="26.25" customHeight="1" x14ac:dyDescent="0.8">
      <c r="B17" s="536">
        <v>12</v>
      </c>
      <c r="C17" s="538" t="s">
        <v>645</v>
      </c>
      <c r="D17" s="536" t="s">
        <v>632</v>
      </c>
      <c r="E17" s="541"/>
      <c r="F17" s="536" t="s">
        <v>149</v>
      </c>
      <c r="G17" s="541"/>
      <c r="H17" s="536" t="s">
        <v>633</v>
      </c>
      <c r="I17" s="539">
        <v>0</v>
      </c>
      <c r="J17" s="536" t="s">
        <v>634</v>
      </c>
      <c r="K17" s="538">
        <f t="shared" si="3"/>
        <v>0</v>
      </c>
      <c r="M17" s="541"/>
      <c r="N17" s="536" t="s">
        <v>149</v>
      </c>
      <c r="O17" s="541"/>
      <c r="Q17" s="540">
        <f t="shared" si="0"/>
        <v>0</v>
      </c>
      <c r="R17" s="536" t="s">
        <v>149</v>
      </c>
      <c r="S17" s="540">
        <f t="shared" si="1"/>
        <v>0</v>
      </c>
      <c r="U17" s="538">
        <f t="shared" si="2"/>
        <v>0</v>
      </c>
      <c r="W17" s="541"/>
    </row>
    <row r="18" spans="2:23" ht="26.25" customHeight="1" x14ac:dyDescent="0.8">
      <c r="B18" s="536">
        <v>13</v>
      </c>
      <c r="C18" s="538" t="s">
        <v>646</v>
      </c>
      <c r="D18" s="536" t="s">
        <v>632</v>
      </c>
      <c r="E18" s="541"/>
      <c r="F18" s="536" t="s">
        <v>149</v>
      </c>
      <c r="G18" s="541"/>
      <c r="H18" s="536" t="s">
        <v>633</v>
      </c>
      <c r="I18" s="539">
        <v>0</v>
      </c>
      <c r="J18" s="536" t="s">
        <v>634</v>
      </c>
      <c r="K18" s="538">
        <f t="shared" si="3"/>
        <v>0</v>
      </c>
      <c r="M18" s="541"/>
      <c r="N18" s="536" t="s">
        <v>149</v>
      </c>
      <c r="O18" s="541"/>
      <c r="Q18" s="540">
        <f t="shared" si="0"/>
        <v>0</v>
      </c>
      <c r="R18" s="536" t="s">
        <v>149</v>
      </c>
      <c r="S18" s="540">
        <f t="shared" si="1"/>
        <v>0</v>
      </c>
      <c r="U18" s="538">
        <f t="shared" si="2"/>
        <v>0</v>
      </c>
      <c r="W18" s="541"/>
    </row>
    <row r="19" spans="2:23" ht="26.25" customHeight="1" x14ac:dyDescent="0.8">
      <c r="B19" s="536">
        <v>14</v>
      </c>
      <c r="C19" s="538" t="s">
        <v>647</v>
      </c>
      <c r="D19" s="536" t="s">
        <v>632</v>
      </c>
      <c r="E19" s="541"/>
      <c r="F19" s="536" t="s">
        <v>149</v>
      </c>
      <c r="G19" s="541"/>
      <c r="H19" s="536" t="s">
        <v>633</v>
      </c>
      <c r="I19" s="539">
        <v>0</v>
      </c>
      <c r="J19" s="536" t="s">
        <v>634</v>
      </c>
      <c r="K19" s="538">
        <f t="shared" si="3"/>
        <v>0</v>
      </c>
      <c r="M19" s="541"/>
      <c r="N19" s="536" t="s">
        <v>149</v>
      </c>
      <c r="O19" s="541"/>
      <c r="Q19" s="540">
        <f t="shared" si="0"/>
        <v>0</v>
      </c>
      <c r="R19" s="536" t="s">
        <v>149</v>
      </c>
      <c r="S19" s="540">
        <f t="shared" si="1"/>
        <v>0</v>
      </c>
      <c r="U19" s="538">
        <f t="shared" si="2"/>
        <v>0</v>
      </c>
      <c r="W19" s="541"/>
    </row>
    <row r="20" spans="2:23" ht="26.25" customHeight="1" x14ac:dyDescent="0.8">
      <c r="B20" s="536">
        <v>15</v>
      </c>
      <c r="C20" s="538" t="s">
        <v>648</v>
      </c>
      <c r="D20" s="536" t="s">
        <v>632</v>
      </c>
      <c r="E20" s="541"/>
      <c r="F20" s="536" t="s">
        <v>149</v>
      </c>
      <c r="G20" s="541"/>
      <c r="H20" s="536" t="s">
        <v>633</v>
      </c>
      <c r="I20" s="539">
        <v>0</v>
      </c>
      <c r="J20" s="536" t="s">
        <v>634</v>
      </c>
      <c r="K20" s="538">
        <f t="shared" si="3"/>
        <v>0</v>
      </c>
      <c r="M20" s="541"/>
      <c r="N20" s="536" t="s">
        <v>149</v>
      </c>
      <c r="O20" s="541"/>
      <c r="Q20" s="540">
        <f t="shared" si="0"/>
        <v>0</v>
      </c>
      <c r="R20" s="536" t="s">
        <v>149</v>
      </c>
      <c r="S20" s="540">
        <f t="shared" si="1"/>
        <v>0</v>
      </c>
      <c r="U20" s="538">
        <f t="shared" si="2"/>
        <v>0</v>
      </c>
      <c r="W20" s="541"/>
    </row>
    <row r="21" spans="2:23" ht="26.25" customHeight="1" x14ac:dyDescent="0.8">
      <c r="B21" s="536">
        <v>16</v>
      </c>
      <c r="C21" s="538" t="s">
        <v>649</v>
      </c>
      <c r="D21" s="536" t="s">
        <v>632</v>
      </c>
      <c r="E21" s="541"/>
      <c r="F21" s="536" t="s">
        <v>149</v>
      </c>
      <c r="G21" s="541"/>
      <c r="H21" s="536" t="s">
        <v>633</v>
      </c>
      <c r="I21" s="539">
        <v>0</v>
      </c>
      <c r="J21" s="536" t="s">
        <v>634</v>
      </c>
      <c r="K21" s="538">
        <f t="shared" si="3"/>
        <v>0</v>
      </c>
      <c r="M21" s="541"/>
      <c r="N21" s="536" t="s">
        <v>149</v>
      </c>
      <c r="O21" s="541"/>
      <c r="Q21" s="540">
        <f t="shared" si="0"/>
        <v>0</v>
      </c>
      <c r="R21" s="536" t="s">
        <v>149</v>
      </c>
      <c r="S21" s="540">
        <f t="shared" si="1"/>
        <v>0</v>
      </c>
      <c r="U21" s="538">
        <f t="shared" si="2"/>
        <v>0</v>
      </c>
      <c r="W21" s="541"/>
    </row>
    <row r="22" spans="2:23" ht="26.25" customHeight="1" x14ac:dyDescent="0.8">
      <c r="B22" s="536">
        <v>17</v>
      </c>
      <c r="C22" s="538" t="s">
        <v>650</v>
      </c>
      <c r="D22" s="536" t="s">
        <v>632</v>
      </c>
      <c r="E22" s="541"/>
      <c r="F22" s="536" t="s">
        <v>149</v>
      </c>
      <c r="G22" s="541"/>
      <c r="H22" s="536" t="s">
        <v>633</v>
      </c>
      <c r="I22" s="539">
        <v>0</v>
      </c>
      <c r="J22" s="536" t="s">
        <v>634</v>
      </c>
      <c r="K22" s="538">
        <f t="shared" si="3"/>
        <v>0</v>
      </c>
      <c r="M22" s="541"/>
      <c r="N22" s="536" t="s">
        <v>149</v>
      </c>
      <c r="O22" s="541"/>
      <c r="Q22" s="540">
        <f t="shared" si="0"/>
        <v>0</v>
      </c>
      <c r="R22" s="536" t="s">
        <v>149</v>
      </c>
      <c r="S22" s="540">
        <f t="shared" si="1"/>
        <v>0</v>
      </c>
      <c r="U22" s="538">
        <f t="shared" si="2"/>
        <v>0</v>
      </c>
      <c r="W22" s="541"/>
    </row>
    <row r="23" spans="2:23" ht="26.25" customHeight="1" x14ac:dyDescent="0.8">
      <c r="B23" s="536">
        <v>18</v>
      </c>
      <c r="C23" s="538" t="s">
        <v>651</v>
      </c>
      <c r="D23" s="536" t="s">
        <v>632</v>
      </c>
      <c r="E23" s="541"/>
      <c r="F23" s="536" t="s">
        <v>149</v>
      </c>
      <c r="G23" s="541"/>
      <c r="H23" s="536" t="s">
        <v>633</v>
      </c>
      <c r="I23" s="539">
        <v>0</v>
      </c>
      <c r="J23" s="536" t="s">
        <v>634</v>
      </c>
      <c r="K23" s="538">
        <f t="shared" si="3"/>
        <v>0</v>
      </c>
      <c r="M23" s="541"/>
      <c r="N23" s="536" t="s">
        <v>149</v>
      </c>
      <c r="O23" s="541"/>
      <c r="Q23" s="540">
        <f t="shared" si="0"/>
        <v>0</v>
      </c>
      <c r="R23" s="536" t="s">
        <v>149</v>
      </c>
      <c r="S23" s="540">
        <f t="shared" si="1"/>
        <v>0</v>
      </c>
      <c r="U23" s="538">
        <f t="shared" si="2"/>
        <v>0</v>
      </c>
      <c r="W23" s="541"/>
    </row>
    <row r="24" spans="2:23" ht="26.25" customHeight="1" x14ac:dyDescent="0.8">
      <c r="B24" s="536">
        <v>19</v>
      </c>
      <c r="C24" s="538" t="s">
        <v>652</v>
      </c>
      <c r="D24" s="536" t="s">
        <v>632</v>
      </c>
      <c r="E24" s="541"/>
      <c r="F24" s="536" t="s">
        <v>149</v>
      </c>
      <c r="G24" s="541"/>
      <c r="H24" s="536" t="s">
        <v>633</v>
      </c>
      <c r="I24" s="539">
        <v>0</v>
      </c>
      <c r="J24" s="536" t="s">
        <v>634</v>
      </c>
      <c r="K24" s="538">
        <f t="shared" si="3"/>
        <v>0</v>
      </c>
      <c r="M24" s="541"/>
      <c r="N24" s="536" t="s">
        <v>149</v>
      </c>
      <c r="O24" s="541"/>
      <c r="Q24" s="540">
        <f t="shared" si="0"/>
        <v>0</v>
      </c>
      <c r="R24" s="536" t="s">
        <v>149</v>
      </c>
      <c r="S24" s="540">
        <f t="shared" si="1"/>
        <v>0</v>
      </c>
      <c r="U24" s="538">
        <f t="shared" si="2"/>
        <v>0</v>
      </c>
      <c r="W24" s="541"/>
    </row>
    <row r="25" spans="2:23" ht="26.25" customHeight="1" x14ac:dyDescent="0.8">
      <c r="B25" s="536">
        <v>20</v>
      </c>
      <c r="C25" s="538" t="s">
        <v>653</v>
      </c>
      <c r="D25" s="536" t="s">
        <v>632</v>
      </c>
      <c r="E25" s="541"/>
      <c r="F25" s="536" t="s">
        <v>149</v>
      </c>
      <c r="G25" s="541"/>
      <c r="H25" s="536" t="s">
        <v>633</v>
      </c>
      <c r="I25" s="539">
        <v>0</v>
      </c>
      <c r="J25" s="536" t="s">
        <v>634</v>
      </c>
      <c r="K25" s="538">
        <f t="shared" si="3"/>
        <v>0</v>
      </c>
      <c r="M25" s="541"/>
      <c r="N25" s="536" t="s">
        <v>149</v>
      </c>
      <c r="O25" s="541"/>
      <c r="Q25" s="540">
        <f t="shared" si="0"/>
        <v>0</v>
      </c>
      <c r="R25" s="536" t="s">
        <v>149</v>
      </c>
      <c r="S25" s="540">
        <f t="shared" si="1"/>
        <v>0</v>
      </c>
      <c r="U25" s="538">
        <f t="shared" si="2"/>
        <v>0</v>
      </c>
      <c r="W25" s="541"/>
    </row>
    <row r="26" spans="2:23" ht="26.25" customHeight="1" x14ac:dyDescent="0.8">
      <c r="B26" s="536">
        <v>21</v>
      </c>
      <c r="C26" s="538" t="s">
        <v>654</v>
      </c>
      <c r="D26" s="536" t="s">
        <v>632</v>
      </c>
      <c r="E26" s="541"/>
      <c r="F26" s="536" t="s">
        <v>149</v>
      </c>
      <c r="G26" s="541"/>
      <c r="H26" s="536" t="s">
        <v>633</v>
      </c>
      <c r="I26" s="541"/>
      <c r="J26" s="536" t="s">
        <v>634</v>
      </c>
      <c r="K26" s="538">
        <f t="shared" si="3"/>
        <v>0</v>
      </c>
      <c r="M26" s="541"/>
      <c r="N26" s="536" t="s">
        <v>149</v>
      </c>
      <c r="O26" s="541"/>
      <c r="Q26" s="540">
        <f t="shared" si="0"/>
        <v>0</v>
      </c>
      <c r="R26" s="536" t="s">
        <v>149</v>
      </c>
      <c r="S26" s="540">
        <f t="shared" si="1"/>
        <v>0</v>
      </c>
      <c r="U26" s="538">
        <f t="shared" si="2"/>
        <v>0</v>
      </c>
      <c r="W26" s="541"/>
    </row>
    <row r="27" spans="2:23" ht="26.25" customHeight="1" x14ac:dyDescent="0.8">
      <c r="B27" s="536">
        <v>22</v>
      </c>
      <c r="C27" s="538" t="s">
        <v>655</v>
      </c>
      <c r="D27" s="536" t="s">
        <v>632</v>
      </c>
      <c r="E27" s="541"/>
      <c r="F27" s="536" t="s">
        <v>149</v>
      </c>
      <c r="G27" s="541"/>
      <c r="H27" s="536" t="s">
        <v>633</v>
      </c>
      <c r="I27" s="541"/>
      <c r="J27" s="536" t="s">
        <v>634</v>
      </c>
      <c r="K27" s="538">
        <f t="shared" si="3"/>
        <v>0</v>
      </c>
      <c r="M27" s="541"/>
      <c r="N27" s="536" t="s">
        <v>149</v>
      </c>
      <c r="O27" s="541"/>
      <c r="Q27" s="540">
        <f t="shared" si="0"/>
        <v>0</v>
      </c>
      <c r="R27" s="536" t="s">
        <v>149</v>
      </c>
      <c r="S27" s="540">
        <f t="shared" si="1"/>
        <v>0</v>
      </c>
      <c r="U27" s="538">
        <f t="shared" si="2"/>
        <v>0</v>
      </c>
      <c r="W27" s="541"/>
    </row>
    <row r="28" spans="2:23" ht="26.25" customHeight="1" x14ac:dyDescent="0.8">
      <c r="B28" s="536">
        <v>23</v>
      </c>
      <c r="C28" s="538" t="s">
        <v>656</v>
      </c>
      <c r="D28" s="536" t="s">
        <v>632</v>
      </c>
      <c r="E28" s="541"/>
      <c r="F28" s="536" t="s">
        <v>149</v>
      </c>
      <c r="G28" s="541"/>
      <c r="H28" s="536" t="s">
        <v>633</v>
      </c>
      <c r="I28" s="541"/>
      <c r="J28" s="536" t="s">
        <v>634</v>
      </c>
      <c r="K28" s="538">
        <f t="shared" si="3"/>
        <v>0</v>
      </c>
      <c r="M28" s="541"/>
      <c r="N28" s="536" t="s">
        <v>149</v>
      </c>
      <c r="O28" s="541"/>
      <c r="Q28" s="540">
        <f t="shared" si="0"/>
        <v>0</v>
      </c>
      <c r="R28" s="536" t="s">
        <v>149</v>
      </c>
      <c r="S28" s="540">
        <f t="shared" si="1"/>
        <v>0</v>
      </c>
      <c r="U28" s="538">
        <f t="shared" si="2"/>
        <v>0</v>
      </c>
      <c r="W28" s="541"/>
    </row>
    <row r="29" spans="2:23" ht="26.25" customHeight="1" x14ac:dyDescent="0.8">
      <c r="B29" s="536">
        <v>24</v>
      </c>
      <c r="C29" s="538" t="s">
        <v>657</v>
      </c>
      <c r="D29" s="536" t="s">
        <v>632</v>
      </c>
      <c r="E29" s="541"/>
      <c r="F29" s="536" t="s">
        <v>149</v>
      </c>
      <c r="G29" s="541"/>
      <c r="H29" s="536" t="s">
        <v>633</v>
      </c>
      <c r="I29" s="541"/>
      <c r="J29" s="536" t="s">
        <v>634</v>
      </c>
      <c r="K29" s="538">
        <f t="shared" si="3"/>
        <v>0</v>
      </c>
      <c r="M29" s="541"/>
      <c r="N29" s="536" t="s">
        <v>149</v>
      </c>
      <c r="O29" s="541"/>
      <c r="Q29" s="540">
        <f t="shared" si="0"/>
        <v>0</v>
      </c>
      <c r="R29" s="536" t="s">
        <v>149</v>
      </c>
      <c r="S29" s="540">
        <f t="shared" si="1"/>
        <v>0</v>
      </c>
      <c r="U29" s="538">
        <f t="shared" si="2"/>
        <v>0</v>
      </c>
      <c r="W29" s="541"/>
    </row>
    <row r="30" spans="2:23" ht="26.25" customHeight="1" x14ac:dyDescent="0.8">
      <c r="B30" s="536">
        <v>25</v>
      </c>
      <c r="C30" s="538" t="s">
        <v>658</v>
      </c>
      <c r="D30" s="536" t="s">
        <v>632</v>
      </c>
      <c r="E30" s="541"/>
      <c r="F30" s="536" t="s">
        <v>149</v>
      </c>
      <c r="G30" s="541"/>
      <c r="H30" s="536" t="s">
        <v>633</v>
      </c>
      <c r="I30" s="541"/>
      <c r="J30" s="536" t="s">
        <v>634</v>
      </c>
      <c r="K30" s="538">
        <f t="shared" si="3"/>
        <v>0</v>
      </c>
      <c r="M30" s="541"/>
      <c r="N30" s="536" t="s">
        <v>149</v>
      </c>
      <c r="O30" s="541"/>
      <c r="Q30" s="540">
        <f t="shared" si="0"/>
        <v>0</v>
      </c>
      <c r="R30" s="536" t="s">
        <v>149</v>
      </c>
      <c r="S30" s="540">
        <f t="shared" si="1"/>
        <v>0</v>
      </c>
      <c r="U30" s="538">
        <f t="shared" si="2"/>
        <v>0</v>
      </c>
      <c r="W30" s="541"/>
    </row>
    <row r="31" spans="2:23" ht="26.25" customHeight="1" x14ac:dyDescent="0.8">
      <c r="B31" s="536">
        <v>26</v>
      </c>
      <c r="C31" s="538" t="s">
        <v>659</v>
      </c>
      <c r="D31" s="536" t="s">
        <v>632</v>
      </c>
      <c r="E31" s="541"/>
      <c r="F31" s="536" t="s">
        <v>149</v>
      </c>
      <c r="G31" s="541"/>
      <c r="H31" s="536" t="s">
        <v>633</v>
      </c>
      <c r="I31" s="541"/>
      <c r="J31" s="536" t="s">
        <v>634</v>
      </c>
      <c r="K31" s="538">
        <f t="shared" si="3"/>
        <v>0</v>
      </c>
      <c r="M31" s="541"/>
      <c r="N31" s="536" t="s">
        <v>149</v>
      </c>
      <c r="O31" s="541"/>
      <c r="Q31" s="540">
        <f t="shared" si="0"/>
        <v>0</v>
      </c>
      <c r="R31" s="536" t="s">
        <v>149</v>
      </c>
      <c r="S31" s="540">
        <f t="shared" si="1"/>
        <v>0</v>
      </c>
      <c r="U31" s="538">
        <f t="shared" si="2"/>
        <v>0</v>
      </c>
      <c r="W31" s="541"/>
    </row>
    <row r="32" spans="2:23" ht="26.25" customHeight="1" x14ac:dyDescent="0.8">
      <c r="B32" s="536">
        <v>27</v>
      </c>
      <c r="C32" s="538" t="s">
        <v>660</v>
      </c>
      <c r="D32" s="536" t="s">
        <v>632</v>
      </c>
      <c r="E32" s="541"/>
      <c r="F32" s="536" t="s">
        <v>149</v>
      </c>
      <c r="G32" s="541"/>
      <c r="H32" s="536" t="s">
        <v>633</v>
      </c>
      <c r="I32" s="541"/>
      <c r="J32" s="536" t="s">
        <v>634</v>
      </c>
      <c r="K32" s="538">
        <f t="shared" si="3"/>
        <v>0</v>
      </c>
      <c r="M32" s="541"/>
      <c r="N32" s="536" t="s">
        <v>149</v>
      </c>
      <c r="O32" s="541"/>
      <c r="Q32" s="540">
        <f t="shared" si="0"/>
        <v>0</v>
      </c>
      <c r="R32" s="536" t="s">
        <v>149</v>
      </c>
      <c r="S32" s="540">
        <f t="shared" si="1"/>
        <v>0</v>
      </c>
      <c r="U32" s="538">
        <f t="shared" si="2"/>
        <v>0</v>
      </c>
      <c r="W32" s="541" t="s">
        <v>38</v>
      </c>
    </row>
    <row r="33" spans="2:23" ht="26.25" customHeight="1" x14ac:dyDescent="0.8">
      <c r="B33" s="536">
        <v>28</v>
      </c>
      <c r="C33" s="538" t="s">
        <v>661</v>
      </c>
      <c r="D33" s="536" t="s">
        <v>632</v>
      </c>
      <c r="E33" s="541"/>
      <c r="F33" s="536" t="s">
        <v>149</v>
      </c>
      <c r="G33" s="541"/>
      <c r="H33" s="536" t="s">
        <v>633</v>
      </c>
      <c r="I33" s="541"/>
      <c r="J33" s="536" t="s">
        <v>634</v>
      </c>
      <c r="K33" s="538">
        <f t="shared" si="3"/>
        <v>0</v>
      </c>
      <c r="M33" s="541"/>
      <c r="N33" s="536" t="s">
        <v>149</v>
      </c>
      <c r="O33" s="541"/>
      <c r="Q33" s="540">
        <f t="shared" si="0"/>
        <v>0</v>
      </c>
      <c r="R33" s="536" t="s">
        <v>149</v>
      </c>
      <c r="S33" s="540">
        <f t="shared" si="1"/>
        <v>0</v>
      </c>
      <c r="U33" s="538">
        <f t="shared" si="2"/>
        <v>0</v>
      </c>
      <c r="W33" s="541"/>
    </row>
    <row r="34" spans="2:23" ht="26.25" customHeight="1" x14ac:dyDescent="0.8">
      <c r="B34" s="536">
        <v>29</v>
      </c>
      <c r="C34" s="538" t="s">
        <v>661</v>
      </c>
      <c r="D34" s="536" t="s">
        <v>632</v>
      </c>
      <c r="E34" s="541"/>
      <c r="F34" s="536" t="s">
        <v>149</v>
      </c>
      <c r="G34" s="541"/>
      <c r="H34" s="536" t="s">
        <v>633</v>
      </c>
      <c r="I34" s="541"/>
      <c r="J34" s="536" t="s">
        <v>634</v>
      </c>
      <c r="K34" s="538">
        <f t="shared" si="3"/>
        <v>0</v>
      </c>
      <c r="M34" s="541"/>
      <c r="N34" s="536" t="s">
        <v>149</v>
      </c>
      <c r="O34" s="541"/>
      <c r="Q34" s="540">
        <f t="shared" si="0"/>
        <v>0</v>
      </c>
      <c r="R34" s="536" t="s">
        <v>149</v>
      </c>
      <c r="S34" s="540">
        <f t="shared" si="1"/>
        <v>0</v>
      </c>
      <c r="U34" s="538">
        <f t="shared" si="2"/>
        <v>0</v>
      </c>
      <c r="W34" s="541"/>
    </row>
    <row r="35" spans="2:23" ht="26.25" customHeight="1" x14ac:dyDescent="0.8">
      <c r="B35" s="536">
        <v>30</v>
      </c>
      <c r="C35" s="538" t="s">
        <v>661</v>
      </c>
      <c r="D35" s="536" t="s">
        <v>632</v>
      </c>
      <c r="E35" s="541"/>
      <c r="F35" s="536" t="s">
        <v>149</v>
      </c>
      <c r="G35" s="541"/>
      <c r="H35" s="536" t="s">
        <v>633</v>
      </c>
      <c r="I35" s="541"/>
      <c r="J35" s="536" t="s">
        <v>634</v>
      </c>
      <c r="K35" s="538">
        <f t="shared" si="3"/>
        <v>0</v>
      </c>
      <c r="M35" s="541"/>
      <c r="N35" s="536" t="s">
        <v>149</v>
      </c>
      <c r="O35" s="541"/>
      <c r="Q35" s="540">
        <f t="shared" si="0"/>
        <v>0</v>
      </c>
      <c r="R35" s="536" t="s">
        <v>149</v>
      </c>
      <c r="S35" s="540">
        <f t="shared" si="1"/>
        <v>0</v>
      </c>
      <c r="U35" s="538">
        <f t="shared" si="2"/>
        <v>0</v>
      </c>
      <c r="W35" s="541"/>
    </row>
    <row r="36" spans="2:23" ht="26.25" customHeight="1" x14ac:dyDescent="0.8">
      <c r="G36" s="542"/>
    </row>
    <row r="37" spans="2:23" s="535" customFormat="1" ht="26.25" customHeight="1" x14ac:dyDescent="0.8">
      <c r="C37" s="535" t="s">
        <v>662</v>
      </c>
    </row>
    <row r="38" spans="2:23" s="535" customFormat="1" ht="26.25" customHeight="1" x14ac:dyDescent="0.8">
      <c r="C38" s="535" t="s">
        <v>663</v>
      </c>
    </row>
    <row r="39" spans="2:23" s="535" customFormat="1" ht="26.25" customHeight="1" x14ac:dyDescent="0.8">
      <c r="C39" s="535" t="s">
        <v>664</v>
      </c>
    </row>
    <row r="40" spans="2:23" s="535" customFormat="1" ht="26.25" customHeight="1" x14ac:dyDescent="0.8">
      <c r="C40" s="535" t="s">
        <v>665</v>
      </c>
    </row>
    <row r="41" spans="2:23" s="535" customFormat="1" ht="26.25" customHeight="1" x14ac:dyDescent="0.8">
      <c r="C41" s="535" t="s">
        <v>666</v>
      </c>
    </row>
    <row r="42" spans="2:23" s="535" customFormat="1" ht="26.25" customHeight="1" x14ac:dyDescent="0.8">
      <c r="C42" s="535" t="s">
        <v>667</v>
      </c>
    </row>
  </sheetData>
  <mergeCells count="4">
    <mergeCell ref="E4:K4"/>
    <mergeCell ref="M4:O4"/>
    <mergeCell ref="Q4:U4"/>
    <mergeCell ref="W4:W5"/>
  </mergeCells>
  <phoneticPr fontId="16"/>
  <pageMargins left="0.7" right="0.7" top="0.75" bottom="0.75" header="0.3" footer="0.3"/>
  <pageSetup paperSize="9" scale="4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95"/>
  <sheetViews>
    <sheetView view="pageBreakPreview" zoomScale="48" zoomScaleNormal="55" zoomScaleSheetLayoutView="48" workbookViewId="0"/>
  </sheetViews>
  <sheetFormatPr defaultRowHeight="28" x14ac:dyDescent="0.4"/>
  <cols>
    <col min="1" max="1" width="9" style="533"/>
    <col min="2" max="5" width="5.58203125" style="525" customWidth="1"/>
    <col min="6" max="6" width="4.25" style="525" customWidth="1"/>
    <col min="7" max="7" width="16.83203125" style="525" hidden="1" customWidth="1"/>
    <col min="8" max="60" width="5.58203125" style="525" customWidth="1"/>
    <col min="61" max="273" width="9" style="525"/>
    <col min="274" max="274" width="5.5" style="525" customWidth="1"/>
    <col min="275" max="275" width="7.58203125" style="525" customWidth="1"/>
    <col min="276" max="276" width="2.58203125" style="525" customWidth="1"/>
    <col min="277" max="277" width="5.58203125" style="525" customWidth="1"/>
    <col min="278" max="278" width="7.58203125" style="525" customWidth="1"/>
    <col min="279" max="306" width="2.58203125" style="525" customWidth="1"/>
    <col min="307" max="307" width="5.5" style="525" customWidth="1"/>
    <col min="308" max="308" width="8" style="525" customWidth="1"/>
    <col min="309" max="309" width="7.33203125" style="525" customWidth="1"/>
    <col min="310" max="529" width="9" style="525"/>
    <col min="530" max="530" width="5.5" style="525" customWidth="1"/>
    <col min="531" max="531" width="7.58203125" style="525" customWidth="1"/>
    <col min="532" max="532" width="2.58203125" style="525" customWidth="1"/>
    <col min="533" max="533" width="5.58203125" style="525" customWidth="1"/>
    <col min="534" max="534" width="7.58203125" style="525" customWidth="1"/>
    <col min="535" max="562" width="2.58203125" style="525" customWidth="1"/>
    <col min="563" max="563" width="5.5" style="525" customWidth="1"/>
    <col min="564" max="564" width="8" style="525" customWidth="1"/>
    <col min="565" max="565" width="7.33203125" style="525" customWidth="1"/>
    <col min="566" max="785" width="9" style="525"/>
    <col min="786" max="786" width="5.5" style="525" customWidth="1"/>
    <col min="787" max="787" width="7.58203125" style="525" customWidth="1"/>
    <col min="788" max="788" width="2.58203125" style="525" customWidth="1"/>
    <col min="789" max="789" width="5.58203125" style="525" customWidth="1"/>
    <col min="790" max="790" width="7.58203125" style="525" customWidth="1"/>
    <col min="791" max="818" width="2.58203125" style="525" customWidth="1"/>
    <col min="819" max="819" width="5.5" style="525" customWidth="1"/>
    <col min="820" max="820" width="8" style="525" customWidth="1"/>
    <col min="821" max="821" width="7.33203125" style="525" customWidth="1"/>
    <col min="822" max="1041" width="9" style="525"/>
    <col min="1042" max="1042" width="5.5" style="525" customWidth="1"/>
    <col min="1043" max="1043" width="7.58203125" style="525" customWidth="1"/>
    <col min="1044" max="1044" width="2.58203125" style="525" customWidth="1"/>
    <col min="1045" max="1045" width="5.58203125" style="525" customWidth="1"/>
    <col min="1046" max="1046" width="7.58203125" style="525" customWidth="1"/>
    <col min="1047" max="1074" width="2.58203125" style="525" customWidth="1"/>
    <col min="1075" max="1075" width="5.5" style="525" customWidth="1"/>
    <col min="1076" max="1076" width="8" style="525" customWidth="1"/>
    <col min="1077" max="1077" width="7.33203125" style="525" customWidth="1"/>
    <col min="1078" max="1297" width="9" style="525"/>
    <col min="1298" max="1298" width="5.5" style="525" customWidth="1"/>
    <col min="1299" max="1299" width="7.58203125" style="525" customWidth="1"/>
    <col min="1300" max="1300" width="2.58203125" style="525" customWidth="1"/>
    <col min="1301" max="1301" width="5.58203125" style="525" customWidth="1"/>
    <col min="1302" max="1302" width="7.58203125" style="525" customWidth="1"/>
    <col min="1303" max="1330" width="2.58203125" style="525" customWidth="1"/>
    <col min="1331" max="1331" width="5.5" style="525" customWidth="1"/>
    <col min="1332" max="1332" width="8" style="525" customWidth="1"/>
    <col min="1333" max="1333" width="7.33203125" style="525" customWidth="1"/>
    <col min="1334" max="1553" width="9" style="525"/>
    <col min="1554" max="1554" width="5.5" style="525" customWidth="1"/>
    <col min="1555" max="1555" width="7.58203125" style="525" customWidth="1"/>
    <col min="1556" max="1556" width="2.58203125" style="525" customWidth="1"/>
    <col min="1557" max="1557" width="5.58203125" style="525" customWidth="1"/>
    <col min="1558" max="1558" width="7.58203125" style="525" customWidth="1"/>
    <col min="1559" max="1586" width="2.58203125" style="525" customWidth="1"/>
    <col min="1587" max="1587" width="5.5" style="525" customWidth="1"/>
    <col min="1588" max="1588" width="8" style="525" customWidth="1"/>
    <col min="1589" max="1589" width="7.33203125" style="525" customWidth="1"/>
    <col min="1590" max="1809" width="9" style="525"/>
    <col min="1810" max="1810" width="5.5" style="525" customWidth="1"/>
    <col min="1811" max="1811" width="7.58203125" style="525" customWidth="1"/>
    <col min="1812" max="1812" width="2.58203125" style="525" customWidth="1"/>
    <col min="1813" max="1813" width="5.58203125" style="525" customWidth="1"/>
    <col min="1814" max="1814" width="7.58203125" style="525" customWidth="1"/>
    <col min="1815" max="1842" width="2.58203125" style="525" customWidth="1"/>
    <col min="1843" max="1843" width="5.5" style="525" customWidth="1"/>
    <col min="1844" max="1844" width="8" style="525" customWidth="1"/>
    <col min="1845" max="1845" width="7.33203125" style="525" customWidth="1"/>
    <col min="1846" max="2065" width="9" style="525"/>
    <col min="2066" max="2066" width="5.5" style="525" customWidth="1"/>
    <col min="2067" max="2067" width="7.58203125" style="525" customWidth="1"/>
    <col min="2068" max="2068" width="2.58203125" style="525" customWidth="1"/>
    <col min="2069" max="2069" width="5.58203125" style="525" customWidth="1"/>
    <col min="2070" max="2070" width="7.58203125" style="525" customWidth="1"/>
    <col min="2071" max="2098" width="2.58203125" style="525" customWidth="1"/>
    <col min="2099" max="2099" width="5.5" style="525" customWidth="1"/>
    <col min="2100" max="2100" width="8" style="525" customWidth="1"/>
    <col min="2101" max="2101" width="7.33203125" style="525" customWidth="1"/>
    <col min="2102" max="2321" width="9" style="525"/>
    <col min="2322" max="2322" width="5.5" style="525" customWidth="1"/>
    <col min="2323" max="2323" width="7.58203125" style="525" customWidth="1"/>
    <col min="2324" max="2324" width="2.58203125" style="525" customWidth="1"/>
    <col min="2325" max="2325" width="5.58203125" style="525" customWidth="1"/>
    <col min="2326" max="2326" width="7.58203125" style="525" customWidth="1"/>
    <col min="2327" max="2354" width="2.58203125" style="525" customWidth="1"/>
    <col min="2355" max="2355" width="5.5" style="525" customWidth="1"/>
    <col min="2356" max="2356" width="8" style="525" customWidth="1"/>
    <col min="2357" max="2357" width="7.33203125" style="525" customWidth="1"/>
    <col min="2358" max="2577" width="9" style="525"/>
    <col min="2578" max="2578" width="5.5" style="525" customWidth="1"/>
    <col min="2579" max="2579" width="7.58203125" style="525" customWidth="1"/>
    <col min="2580" max="2580" width="2.58203125" style="525" customWidth="1"/>
    <col min="2581" max="2581" width="5.58203125" style="525" customWidth="1"/>
    <col min="2582" max="2582" width="7.58203125" style="525" customWidth="1"/>
    <col min="2583" max="2610" width="2.58203125" style="525" customWidth="1"/>
    <col min="2611" max="2611" width="5.5" style="525" customWidth="1"/>
    <col min="2612" max="2612" width="8" style="525" customWidth="1"/>
    <col min="2613" max="2613" width="7.33203125" style="525" customWidth="1"/>
    <col min="2614" max="2833" width="9" style="525"/>
    <col min="2834" max="2834" width="5.5" style="525" customWidth="1"/>
    <col min="2835" max="2835" width="7.58203125" style="525" customWidth="1"/>
    <col min="2836" max="2836" width="2.58203125" style="525" customWidth="1"/>
    <col min="2837" max="2837" width="5.58203125" style="525" customWidth="1"/>
    <col min="2838" max="2838" width="7.58203125" style="525" customWidth="1"/>
    <col min="2839" max="2866" width="2.58203125" style="525" customWidth="1"/>
    <col min="2867" max="2867" width="5.5" style="525" customWidth="1"/>
    <col min="2868" max="2868" width="8" style="525" customWidth="1"/>
    <col min="2869" max="2869" width="7.33203125" style="525" customWidth="1"/>
    <col min="2870" max="3089" width="9" style="525"/>
    <col min="3090" max="3090" width="5.5" style="525" customWidth="1"/>
    <col min="3091" max="3091" width="7.58203125" style="525" customWidth="1"/>
    <col min="3092" max="3092" width="2.58203125" style="525" customWidth="1"/>
    <col min="3093" max="3093" width="5.58203125" style="525" customWidth="1"/>
    <col min="3094" max="3094" width="7.58203125" style="525" customWidth="1"/>
    <col min="3095" max="3122" width="2.58203125" style="525" customWidth="1"/>
    <col min="3123" max="3123" width="5.5" style="525" customWidth="1"/>
    <col min="3124" max="3124" width="8" style="525" customWidth="1"/>
    <col min="3125" max="3125" width="7.33203125" style="525" customWidth="1"/>
    <col min="3126" max="3345" width="9" style="525"/>
    <col min="3346" max="3346" width="5.5" style="525" customWidth="1"/>
    <col min="3347" max="3347" width="7.58203125" style="525" customWidth="1"/>
    <col min="3348" max="3348" width="2.58203125" style="525" customWidth="1"/>
    <col min="3349" max="3349" width="5.58203125" style="525" customWidth="1"/>
    <col min="3350" max="3350" width="7.58203125" style="525" customWidth="1"/>
    <col min="3351" max="3378" width="2.58203125" style="525" customWidth="1"/>
    <col min="3379" max="3379" width="5.5" style="525" customWidth="1"/>
    <col min="3380" max="3380" width="8" style="525" customWidth="1"/>
    <col min="3381" max="3381" width="7.33203125" style="525" customWidth="1"/>
    <col min="3382" max="3601" width="9" style="525"/>
    <col min="3602" max="3602" width="5.5" style="525" customWidth="1"/>
    <col min="3603" max="3603" width="7.58203125" style="525" customWidth="1"/>
    <col min="3604" max="3604" width="2.58203125" style="525" customWidth="1"/>
    <col min="3605" max="3605" width="5.58203125" style="525" customWidth="1"/>
    <col min="3606" max="3606" width="7.58203125" style="525" customWidth="1"/>
    <col min="3607" max="3634" width="2.58203125" style="525" customWidth="1"/>
    <col min="3635" max="3635" width="5.5" style="525" customWidth="1"/>
    <col min="3636" max="3636" width="8" style="525" customWidth="1"/>
    <col min="3637" max="3637" width="7.33203125" style="525" customWidth="1"/>
    <col min="3638" max="3857" width="9" style="525"/>
    <col min="3858" max="3858" width="5.5" style="525" customWidth="1"/>
    <col min="3859" max="3859" width="7.58203125" style="525" customWidth="1"/>
    <col min="3860" max="3860" width="2.58203125" style="525" customWidth="1"/>
    <col min="3861" max="3861" width="5.58203125" style="525" customWidth="1"/>
    <col min="3862" max="3862" width="7.58203125" style="525" customWidth="1"/>
    <col min="3863" max="3890" width="2.58203125" style="525" customWidth="1"/>
    <col min="3891" max="3891" width="5.5" style="525" customWidth="1"/>
    <col min="3892" max="3892" width="8" style="525" customWidth="1"/>
    <col min="3893" max="3893" width="7.33203125" style="525" customWidth="1"/>
    <col min="3894" max="4113" width="9" style="525"/>
    <col min="4114" max="4114" width="5.5" style="525" customWidth="1"/>
    <col min="4115" max="4115" width="7.58203125" style="525" customWidth="1"/>
    <col min="4116" max="4116" width="2.58203125" style="525" customWidth="1"/>
    <col min="4117" max="4117" width="5.58203125" style="525" customWidth="1"/>
    <col min="4118" max="4118" width="7.58203125" style="525" customWidth="1"/>
    <col min="4119" max="4146" width="2.58203125" style="525" customWidth="1"/>
    <col min="4147" max="4147" width="5.5" style="525" customWidth="1"/>
    <col min="4148" max="4148" width="8" style="525" customWidth="1"/>
    <col min="4149" max="4149" width="7.33203125" style="525" customWidth="1"/>
    <col min="4150" max="4369" width="9" style="525"/>
    <col min="4370" max="4370" width="5.5" style="525" customWidth="1"/>
    <col min="4371" max="4371" width="7.58203125" style="525" customWidth="1"/>
    <col min="4372" max="4372" width="2.58203125" style="525" customWidth="1"/>
    <col min="4373" max="4373" width="5.58203125" style="525" customWidth="1"/>
    <col min="4374" max="4374" width="7.58203125" style="525" customWidth="1"/>
    <col min="4375" max="4402" width="2.58203125" style="525" customWidth="1"/>
    <col min="4403" max="4403" width="5.5" style="525" customWidth="1"/>
    <col min="4404" max="4404" width="8" style="525" customWidth="1"/>
    <col min="4405" max="4405" width="7.33203125" style="525" customWidth="1"/>
    <col min="4406" max="4625" width="9" style="525"/>
    <col min="4626" max="4626" width="5.5" style="525" customWidth="1"/>
    <col min="4627" max="4627" width="7.58203125" style="525" customWidth="1"/>
    <col min="4628" max="4628" width="2.58203125" style="525" customWidth="1"/>
    <col min="4629" max="4629" width="5.58203125" style="525" customWidth="1"/>
    <col min="4630" max="4630" width="7.58203125" style="525" customWidth="1"/>
    <col min="4631" max="4658" width="2.58203125" style="525" customWidth="1"/>
    <col min="4659" max="4659" width="5.5" style="525" customWidth="1"/>
    <col min="4660" max="4660" width="8" style="525" customWidth="1"/>
    <col min="4661" max="4661" width="7.33203125" style="525" customWidth="1"/>
    <col min="4662" max="4881" width="9" style="525"/>
    <col min="4882" max="4882" width="5.5" style="525" customWidth="1"/>
    <col min="4883" max="4883" width="7.58203125" style="525" customWidth="1"/>
    <col min="4884" max="4884" width="2.58203125" style="525" customWidth="1"/>
    <col min="4885" max="4885" width="5.58203125" style="525" customWidth="1"/>
    <col min="4886" max="4886" width="7.58203125" style="525" customWidth="1"/>
    <col min="4887" max="4914" width="2.58203125" style="525" customWidth="1"/>
    <col min="4915" max="4915" width="5.5" style="525" customWidth="1"/>
    <col min="4916" max="4916" width="8" style="525" customWidth="1"/>
    <col min="4917" max="4917" width="7.33203125" style="525" customWidth="1"/>
    <col min="4918" max="5137" width="9" style="525"/>
    <col min="5138" max="5138" width="5.5" style="525" customWidth="1"/>
    <col min="5139" max="5139" width="7.58203125" style="525" customWidth="1"/>
    <col min="5140" max="5140" width="2.58203125" style="525" customWidth="1"/>
    <col min="5141" max="5141" width="5.58203125" style="525" customWidth="1"/>
    <col min="5142" max="5142" width="7.58203125" style="525" customWidth="1"/>
    <col min="5143" max="5170" width="2.58203125" style="525" customWidth="1"/>
    <col min="5171" max="5171" width="5.5" style="525" customWidth="1"/>
    <col min="5172" max="5172" width="8" style="525" customWidth="1"/>
    <col min="5173" max="5173" width="7.33203125" style="525" customWidth="1"/>
    <col min="5174" max="5393" width="9" style="525"/>
    <col min="5394" max="5394" width="5.5" style="525" customWidth="1"/>
    <col min="5395" max="5395" width="7.58203125" style="525" customWidth="1"/>
    <col min="5396" max="5396" width="2.58203125" style="525" customWidth="1"/>
    <col min="5397" max="5397" width="5.58203125" style="525" customWidth="1"/>
    <col min="5398" max="5398" width="7.58203125" style="525" customWidth="1"/>
    <col min="5399" max="5426" width="2.58203125" style="525" customWidth="1"/>
    <col min="5427" max="5427" width="5.5" style="525" customWidth="1"/>
    <col min="5428" max="5428" width="8" style="525" customWidth="1"/>
    <col min="5429" max="5429" width="7.33203125" style="525" customWidth="1"/>
    <col min="5430" max="5649" width="9" style="525"/>
    <col min="5650" max="5650" width="5.5" style="525" customWidth="1"/>
    <col min="5651" max="5651" width="7.58203125" style="525" customWidth="1"/>
    <col min="5652" max="5652" width="2.58203125" style="525" customWidth="1"/>
    <col min="5653" max="5653" width="5.58203125" style="525" customWidth="1"/>
    <col min="5654" max="5654" width="7.58203125" style="525" customWidth="1"/>
    <col min="5655" max="5682" width="2.58203125" style="525" customWidth="1"/>
    <col min="5683" max="5683" width="5.5" style="525" customWidth="1"/>
    <col min="5684" max="5684" width="8" style="525" customWidth="1"/>
    <col min="5685" max="5685" width="7.33203125" style="525" customWidth="1"/>
    <col min="5686" max="5905" width="9" style="525"/>
    <col min="5906" max="5906" width="5.5" style="525" customWidth="1"/>
    <col min="5907" max="5907" width="7.58203125" style="525" customWidth="1"/>
    <col min="5908" max="5908" width="2.58203125" style="525" customWidth="1"/>
    <col min="5909" max="5909" width="5.58203125" style="525" customWidth="1"/>
    <col min="5910" max="5910" width="7.58203125" style="525" customWidth="1"/>
    <col min="5911" max="5938" width="2.58203125" style="525" customWidth="1"/>
    <col min="5939" max="5939" width="5.5" style="525" customWidth="1"/>
    <col min="5940" max="5940" width="8" style="525" customWidth="1"/>
    <col min="5941" max="5941" width="7.33203125" style="525" customWidth="1"/>
    <col min="5942" max="6161" width="9" style="525"/>
    <col min="6162" max="6162" width="5.5" style="525" customWidth="1"/>
    <col min="6163" max="6163" width="7.58203125" style="525" customWidth="1"/>
    <col min="6164" max="6164" width="2.58203125" style="525" customWidth="1"/>
    <col min="6165" max="6165" width="5.58203125" style="525" customWidth="1"/>
    <col min="6166" max="6166" width="7.58203125" style="525" customWidth="1"/>
    <col min="6167" max="6194" width="2.58203125" style="525" customWidth="1"/>
    <col min="6195" max="6195" width="5.5" style="525" customWidth="1"/>
    <col min="6196" max="6196" width="8" style="525" customWidth="1"/>
    <col min="6197" max="6197" width="7.33203125" style="525" customWidth="1"/>
    <col min="6198" max="6417" width="9" style="525"/>
    <col min="6418" max="6418" width="5.5" style="525" customWidth="1"/>
    <col min="6419" max="6419" width="7.58203125" style="525" customWidth="1"/>
    <col min="6420" max="6420" width="2.58203125" style="525" customWidth="1"/>
    <col min="6421" max="6421" width="5.58203125" style="525" customWidth="1"/>
    <col min="6422" max="6422" width="7.58203125" style="525" customWidth="1"/>
    <col min="6423" max="6450" width="2.58203125" style="525" customWidth="1"/>
    <col min="6451" max="6451" width="5.5" style="525" customWidth="1"/>
    <col min="6452" max="6452" width="8" style="525" customWidth="1"/>
    <col min="6453" max="6453" width="7.33203125" style="525" customWidth="1"/>
    <col min="6454" max="6673" width="9" style="525"/>
    <col min="6674" max="6674" width="5.5" style="525" customWidth="1"/>
    <col min="6675" max="6675" width="7.58203125" style="525" customWidth="1"/>
    <col min="6676" max="6676" width="2.58203125" style="525" customWidth="1"/>
    <col min="6677" max="6677" width="5.58203125" style="525" customWidth="1"/>
    <col min="6678" max="6678" width="7.58203125" style="525" customWidth="1"/>
    <col min="6679" max="6706" width="2.58203125" style="525" customWidth="1"/>
    <col min="6707" max="6707" width="5.5" style="525" customWidth="1"/>
    <col min="6708" max="6708" width="8" style="525" customWidth="1"/>
    <col min="6709" max="6709" width="7.33203125" style="525" customWidth="1"/>
    <col min="6710" max="6929" width="9" style="525"/>
    <col min="6930" max="6930" width="5.5" style="525" customWidth="1"/>
    <col min="6931" max="6931" width="7.58203125" style="525" customWidth="1"/>
    <col min="6932" max="6932" width="2.58203125" style="525" customWidth="1"/>
    <col min="6933" max="6933" width="5.58203125" style="525" customWidth="1"/>
    <col min="6934" max="6934" width="7.58203125" style="525" customWidth="1"/>
    <col min="6935" max="6962" width="2.58203125" style="525" customWidth="1"/>
    <col min="6963" max="6963" width="5.5" style="525" customWidth="1"/>
    <col min="6964" max="6964" width="8" style="525" customWidth="1"/>
    <col min="6965" max="6965" width="7.33203125" style="525" customWidth="1"/>
    <col min="6966" max="7185" width="9" style="525"/>
    <col min="7186" max="7186" width="5.5" style="525" customWidth="1"/>
    <col min="7187" max="7187" width="7.58203125" style="525" customWidth="1"/>
    <col min="7188" max="7188" width="2.58203125" style="525" customWidth="1"/>
    <col min="7189" max="7189" width="5.58203125" style="525" customWidth="1"/>
    <col min="7190" max="7190" width="7.58203125" style="525" customWidth="1"/>
    <col min="7191" max="7218" width="2.58203125" style="525" customWidth="1"/>
    <col min="7219" max="7219" width="5.5" style="525" customWidth="1"/>
    <col min="7220" max="7220" width="8" style="525" customWidth="1"/>
    <col min="7221" max="7221" width="7.33203125" style="525" customWidth="1"/>
    <col min="7222" max="7441" width="9" style="525"/>
    <col min="7442" max="7442" width="5.5" style="525" customWidth="1"/>
    <col min="7443" max="7443" width="7.58203125" style="525" customWidth="1"/>
    <col min="7444" max="7444" width="2.58203125" style="525" customWidth="1"/>
    <col min="7445" max="7445" width="5.58203125" style="525" customWidth="1"/>
    <col min="7446" max="7446" width="7.58203125" style="525" customWidth="1"/>
    <col min="7447" max="7474" width="2.58203125" style="525" customWidth="1"/>
    <col min="7475" max="7475" width="5.5" style="525" customWidth="1"/>
    <col min="7476" max="7476" width="8" style="525" customWidth="1"/>
    <col min="7477" max="7477" width="7.33203125" style="525" customWidth="1"/>
    <col min="7478" max="7697" width="9" style="525"/>
    <col min="7698" max="7698" width="5.5" style="525" customWidth="1"/>
    <col min="7699" max="7699" width="7.58203125" style="525" customWidth="1"/>
    <col min="7700" max="7700" width="2.58203125" style="525" customWidth="1"/>
    <col min="7701" max="7701" width="5.58203125" style="525" customWidth="1"/>
    <col min="7702" max="7702" width="7.58203125" style="525" customWidth="1"/>
    <col min="7703" max="7730" width="2.58203125" style="525" customWidth="1"/>
    <col min="7731" max="7731" width="5.5" style="525" customWidth="1"/>
    <col min="7732" max="7732" width="8" style="525" customWidth="1"/>
    <col min="7733" max="7733" width="7.33203125" style="525" customWidth="1"/>
    <col min="7734" max="7953" width="9" style="525"/>
    <col min="7954" max="7954" width="5.5" style="525" customWidth="1"/>
    <col min="7955" max="7955" width="7.58203125" style="525" customWidth="1"/>
    <col min="7956" max="7956" width="2.58203125" style="525" customWidth="1"/>
    <col min="7957" max="7957" width="5.58203125" style="525" customWidth="1"/>
    <col min="7958" max="7958" width="7.58203125" style="525" customWidth="1"/>
    <col min="7959" max="7986" width="2.58203125" style="525" customWidth="1"/>
    <col min="7987" max="7987" width="5.5" style="525" customWidth="1"/>
    <col min="7988" max="7988" width="8" style="525" customWidth="1"/>
    <col min="7989" max="7989" width="7.33203125" style="525" customWidth="1"/>
    <col min="7990" max="8209" width="9" style="525"/>
    <col min="8210" max="8210" width="5.5" style="525" customWidth="1"/>
    <col min="8211" max="8211" width="7.58203125" style="525" customWidth="1"/>
    <col min="8212" max="8212" width="2.58203125" style="525" customWidth="1"/>
    <col min="8213" max="8213" width="5.58203125" style="525" customWidth="1"/>
    <col min="8214" max="8214" width="7.58203125" style="525" customWidth="1"/>
    <col min="8215" max="8242" width="2.58203125" style="525" customWidth="1"/>
    <col min="8243" max="8243" width="5.5" style="525" customWidth="1"/>
    <col min="8244" max="8244" width="8" style="525" customWidth="1"/>
    <col min="8245" max="8245" width="7.33203125" style="525" customWidth="1"/>
    <col min="8246" max="8465" width="9" style="525"/>
    <col min="8466" max="8466" width="5.5" style="525" customWidth="1"/>
    <col min="8467" max="8467" width="7.58203125" style="525" customWidth="1"/>
    <col min="8468" max="8468" width="2.58203125" style="525" customWidth="1"/>
    <col min="8469" max="8469" width="5.58203125" style="525" customWidth="1"/>
    <col min="8470" max="8470" width="7.58203125" style="525" customWidth="1"/>
    <col min="8471" max="8498" width="2.58203125" style="525" customWidth="1"/>
    <col min="8499" max="8499" width="5.5" style="525" customWidth="1"/>
    <col min="8500" max="8500" width="8" style="525" customWidth="1"/>
    <col min="8501" max="8501" width="7.33203125" style="525" customWidth="1"/>
    <col min="8502" max="8721" width="9" style="525"/>
    <col min="8722" max="8722" width="5.5" style="525" customWidth="1"/>
    <col min="8723" max="8723" width="7.58203125" style="525" customWidth="1"/>
    <col min="8724" max="8724" width="2.58203125" style="525" customWidth="1"/>
    <col min="8725" max="8725" width="5.58203125" style="525" customWidth="1"/>
    <col min="8726" max="8726" width="7.58203125" style="525" customWidth="1"/>
    <col min="8727" max="8754" width="2.58203125" style="525" customWidth="1"/>
    <col min="8755" max="8755" width="5.5" style="525" customWidth="1"/>
    <col min="8756" max="8756" width="8" style="525" customWidth="1"/>
    <col min="8757" max="8757" width="7.33203125" style="525" customWidth="1"/>
    <col min="8758" max="8977" width="9" style="525"/>
    <col min="8978" max="8978" width="5.5" style="525" customWidth="1"/>
    <col min="8979" max="8979" width="7.58203125" style="525" customWidth="1"/>
    <col min="8980" max="8980" width="2.58203125" style="525" customWidth="1"/>
    <col min="8981" max="8981" width="5.58203125" style="525" customWidth="1"/>
    <col min="8982" max="8982" width="7.58203125" style="525" customWidth="1"/>
    <col min="8983" max="9010" width="2.58203125" style="525" customWidth="1"/>
    <col min="9011" max="9011" width="5.5" style="525" customWidth="1"/>
    <col min="9012" max="9012" width="8" style="525" customWidth="1"/>
    <col min="9013" max="9013" width="7.33203125" style="525" customWidth="1"/>
    <col min="9014" max="9233" width="9" style="525"/>
    <col min="9234" max="9234" width="5.5" style="525" customWidth="1"/>
    <col min="9235" max="9235" width="7.58203125" style="525" customWidth="1"/>
    <col min="9236" max="9236" width="2.58203125" style="525" customWidth="1"/>
    <col min="9237" max="9237" width="5.58203125" style="525" customWidth="1"/>
    <col min="9238" max="9238" width="7.58203125" style="525" customWidth="1"/>
    <col min="9239" max="9266" width="2.58203125" style="525" customWidth="1"/>
    <col min="9267" max="9267" width="5.5" style="525" customWidth="1"/>
    <col min="9268" max="9268" width="8" style="525" customWidth="1"/>
    <col min="9269" max="9269" width="7.33203125" style="525" customWidth="1"/>
    <col min="9270" max="9489" width="9" style="525"/>
    <col min="9490" max="9490" width="5.5" style="525" customWidth="1"/>
    <col min="9491" max="9491" width="7.58203125" style="525" customWidth="1"/>
    <col min="9492" max="9492" width="2.58203125" style="525" customWidth="1"/>
    <col min="9493" max="9493" width="5.58203125" style="525" customWidth="1"/>
    <col min="9494" max="9494" width="7.58203125" style="525" customWidth="1"/>
    <col min="9495" max="9522" width="2.58203125" style="525" customWidth="1"/>
    <col min="9523" max="9523" width="5.5" style="525" customWidth="1"/>
    <col min="9524" max="9524" width="8" style="525" customWidth="1"/>
    <col min="9525" max="9525" width="7.33203125" style="525" customWidth="1"/>
    <col min="9526" max="9745" width="9" style="525"/>
    <col min="9746" max="9746" width="5.5" style="525" customWidth="1"/>
    <col min="9747" max="9747" width="7.58203125" style="525" customWidth="1"/>
    <col min="9748" max="9748" width="2.58203125" style="525" customWidth="1"/>
    <col min="9749" max="9749" width="5.58203125" style="525" customWidth="1"/>
    <col min="9750" max="9750" width="7.58203125" style="525" customWidth="1"/>
    <col min="9751" max="9778" width="2.58203125" style="525" customWidth="1"/>
    <col min="9779" max="9779" width="5.5" style="525" customWidth="1"/>
    <col min="9780" max="9780" width="8" style="525" customWidth="1"/>
    <col min="9781" max="9781" width="7.33203125" style="525" customWidth="1"/>
    <col min="9782" max="10001" width="9" style="525"/>
    <col min="10002" max="10002" width="5.5" style="525" customWidth="1"/>
    <col min="10003" max="10003" width="7.58203125" style="525" customWidth="1"/>
    <col min="10004" max="10004" width="2.58203125" style="525" customWidth="1"/>
    <col min="10005" max="10005" width="5.58203125" style="525" customWidth="1"/>
    <col min="10006" max="10006" width="7.58203125" style="525" customWidth="1"/>
    <col min="10007" max="10034" width="2.58203125" style="525" customWidth="1"/>
    <col min="10035" max="10035" width="5.5" style="525" customWidth="1"/>
    <col min="10036" max="10036" width="8" style="525" customWidth="1"/>
    <col min="10037" max="10037" width="7.33203125" style="525" customWidth="1"/>
    <col min="10038" max="10257" width="9" style="525"/>
    <col min="10258" max="10258" width="5.5" style="525" customWidth="1"/>
    <col min="10259" max="10259" width="7.58203125" style="525" customWidth="1"/>
    <col min="10260" max="10260" width="2.58203125" style="525" customWidth="1"/>
    <col min="10261" max="10261" width="5.58203125" style="525" customWidth="1"/>
    <col min="10262" max="10262" width="7.58203125" style="525" customWidth="1"/>
    <col min="10263" max="10290" width="2.58203125" style="525" customWidth="1"/>
    <col min="10291" max="10291" width="5.5" style="525" customWidth="1"/>
    <col min="10292" max="10292" width="8" style="525" customWidth="1"/>
    <col min="10293" max="10293" width="7.33203125" style="525" customWidth="1"/>
    <col min="10294" max="10513" width="9" style="525"/>
    <col min="10514" max="10514" width="5.5" style="525" customWidth="1"/>
    <col min="10515" max="10515" width="7.58203125" style="525" customWidth="1"/>
    <col min="10516" max="10516" width="2.58203125" style="525" customWidth="1"/>
    <col min="10517" max="10517" width="5.58203125" style="525" customWidth="1"/>
    <col min="10518" max="10518" width="7.58203125" style="525" customWidth="1"/>
    <col min="10519" max="10546" width="2.58203125" style="525" customWidth="1"/>
    <col min="10547" max="10547" width="5.5" style="525" customWidth="1"/>
    <col min="10548" max="10548" width="8" style="525" customWidth="1"/>
    <col min="10549" max="10549" width="7.33203125" style="525" customWidth="1"/>
    <col min="10550" max="10769" width="9" style="525"/>
    <col min="10770" max="10770" width="5.5" style="525" customWidth="1"/>
    <col min="10771" max="10771" width="7.58203125" style="525" customWidth="1"/>
    <col min="10772" max="10772" width="2.58203125" style="525" customWidth="1"/>
    <col min="10773" max="10773" width="5.58203125" style="525" customWidth="1"/>
    <col min="10774" max="10774" width="7.58203125" style="525" customWidth="1"/>
    <col min="10775" max="10802" width="2.58203125" style="525" customWidth="1"/>
    <col min="10803" max="10803" width="5.5" style="525" customWidth="1"/>
    <col min="10804" max="10804" width="8" style="525" customWidth="1"/>
    <col min="10805" max="10805" width="7.33203125" style="525" customWidth="1"/>
    <col min="10806" max="11025" width="9" style="525"/>
    <col min="11026" max="11026" width="5.5" style="525" customWidth="1"/>
    <col min="11027" max="11027" width="7.58203125" style="525" customWidth="1"/>
    <col min="11028" max="11028" width="2.58203125" style="525" customWidth="1"/>
    <col min="11029" max="11029" width="5.58203125" style="525" customWidth="1"/>
    <col min="11030" max="11030" width="7.58203125" style="525" customWidth="1"/>
    <col min="11031" max="11058" width="2.58203125" style="525" customWidth="1"/>
    <col min="11059" max="11059" width="5.5" style="525" customWidth="1"/>
    <col min="11060" max="11060" width="8" style="525" customWidth="1"/>
    <col min="11061" max="11061" width="7.33203125" style="525" customWidth="1"/>
    <col min="11062" max="11281" width="9" style="525"/>
    <col min="11282" max="11282" width="5.5" style="525" customWidth="1"/>
    <col min="11283" max="11283" width="7.58203125" style="525" customWidth="1"/>
    <col min="11284" max="11284" width="2.58203125" style="525" customWidth="1"/>
    <col min="11285" max="11285" width="5.58203125" style="525" customWidth="1"/>
    <col min="11286" max="11286" width="7.58203125" style="525" customWidth="1"/>
    <col min="11287" max="11314" width="2.58203125" style="525" customWidth="1"/>
    <col min="11315" max="11315" width="5.5" style="525" customWidth="1"/>
    <col min="11316" max="11316" width="8" style="525" customWidth="1"/>
    <col min="11317" max="11317" width="7.33203125" style="525" customWidth="1"/>
    <col min="11318" max="11537" width="9" style="525"/>
    <col min="11538" max="11538" width="5.5" style="525" customWidth="1"/>
    <col min="11539" max="11539" width="7.58203125" style="525" customWidth="1"/>
    <col min="11540" max="11540" width="2.58203125" style="525" customWidth="1"/>
    <col min="11541" max="11541" width="5.58203125" style="525" customWidth="1"/>
    <col min="11542" max="11542" width="7.58203125" style="525" customWidth="1"/>
    <col min="11543" max="11570" width="2.58203125" style="525" customWidth="1"/>
    <col min="11571" max="11571" width="5.5" style="525" customWidth="1"/>
    <col min="11572" max="11572" width="8" style="525" customWidth="1"/>
    <col min="11573" max="11573" width="7.33203125" style="525" customWidth="1"/>
    <col min="11574" max="11793" width="9" style="525"/>
    <col min="11794" max="11794" width="5.5" style="525" customWidth="1"/>
    <col min="11795" max="11795" width="7.58203125" style="525" customWidth="1"/>
    <col min="11796" max="11796" width="2.58203125" style="525" customWidth="1"/>
    <col min="11797" max="11797" width="5.58203125" style="525" customWidth="1"/>
    <col min="11798" max="11798" width="7.58203125" style="525" customWidth="1"/>
    <col min="11799" max="11826" width="2.58203125" style="525" customWidth="1"/>
    <col min="11827" max="11827" width="5.5" style="525" customWidth="1"/>
    <col min="11828" max="11828" width="8" style="525" customWidth="1"/>
    <col min="11829" max="11829" width="7.33203125" style="525" customWidth="1"/>
    <col min="11830" max="12049" width="9" style="525"/>
    <col min="12050" max="12050" width="5.5" style="525" customWidth="1"/>
    <col min="12051" max="12051" width="7.58203125" style="525" customWidth="1"/>
    <col min="12052" max="12052" width="2.58203125" style="525" customWidth="1"/>
    <col min="12053" max="12053" width="5.58203125" style="525" customWidth="1"/>
    <col min="12054" max="12054" width="7.58203125" style="525" customWidth="1"/>
    <col min="12055" max="12082" width="2.58203125" style="525" customWidth="1"/>
    <col min="12083" max="12083" width="5.5" style="525" customWidth="1"/>
    <col min="12084" max="12084" width="8" style="525" customWidth="1"/>
    <col min="12085" max="12085" width="7.33203125" style="525" customWidth="1"/>
    <col min="12086" max="12305" width="9" style="525"/>
    <col min="12306" max="12306" width="5.5" style="525" customWidth="1"/>
    <col min="12307" max="12307" width="7.58203125" style="525" customWidth="1"/>
    <col min="12308" max="12308" width="2.58203125" style="525" customWidth="1"/>
    <col min="12309" max="12309" width="5.58203125" style="525" customWidth="1"/>
    <col min="12310" max="12310" width="7.58203125" style="525" customWidth="1"/>
    <col min="12311" max="12338" width="2.58203125" style="525" customWidth="1"/>
    <col min="12339" max="12339" width="5.5" style="525" customWidth="1"/>
    <col min="12340" max="12340" width="8" style="525" customWidth="1"/>
    <col min="12341" max="12341" width="7.33203125" style="525" customWidth="1"/>
    <col min="12342" max="12561" width="9" style="525"/>
    <col min="12562" max="12562" width="5.5" style="525" customWidth="1"/>
    <col min="12563" max="12563" width="7.58203125" style="525" customWidth="1"/>
    <col min="12564" max="12564" width="2.58203125" style="525" customWidth="1"/>
    <col min="12565" max="12565" width="5.58203125" style="525" customWidth="1"/>
    <col min="12566" max="12566" width="7.58203125" style="525" customWidth="1"/>
    <col min="12567" max="12594" width="2.58203125" style="525" customWidth="1"/>
    <col min="12595" max="12595" width="5.5" style="525" customWidth="1"/>
    <col min="12596" max="12596" width="8" style="525" customWidth="1"/>
    <col min="12597" max="12597" width="7.33203125" style="525" customWidth="1"/>
    <col min="12598" max="12817" width="9" style="525"/>
    <col min="12818" max="12818" width="5.5" style="525" customWidth="1"/>
    <col min="12819" max="12819" width="7.58203125" style="525" customWidth="1"/>
    <col min="12820" max="12820" width="2.58203125" style="525" customWidth="1"/>
    <col min="12821" max="12821" width="5.58203125" style="525" customWidth="1"/>
    <col min="12822" max="12822" width="7.58203125" style="525" customWidth="1"/>
    <col min="12823" max="12850" width="2.58203125" style="525" customWidth="1"/>
    <col min="12851" max="12851" width="5.5" style="525" customWidth="1"/>
    <col min="12852" max="12852" width="8" style="525" customWidth="1"/>
    <col min="12853" max="12853" width="7.33203125" style="525" customWidth="1"/>
    <col min="12854" max="13073" width="9" style="525"/>
    <col min="13074" max="13074" width="5.5" style="525" customWidth="1"/>
    <col min="13075" max="13075" width="7.58203125" style="525" customWidth="1"/>
    <col min="13076" max="13076" width="2.58203125" style="525" customWidth="1"/>
    <col min="13077" max="13077" width="5.58203125" style="525" customWidth="1"/>
    <col min="13078" max="13078" width="7.58203125" style="525" customWidth="1"/>
    <col min="13079" max="13106" width="2.58203125" style="525" customWidth="1"/>
    <col min="13107" max="13107" width="5.5" style="525" customWidth="1"/>
    <col min="13108" max="13108" width="8" style="525" customWidth="1"/>
    <col min="13109" max="13109" width="7.33203125" style="525" customWidth="1"/>
    <col min="13110" max="13329" width="9" style="525"/>
    <col min="13330" max="13330" width="5.5" style="525" customWidth="1"/>
    <col min="13331" max="13331" width="7.58203125" style="525" customWidth="1"/>
    <col min="13332" max="13332" width="2.58203125" style="525" customWidth="1"/>
    <col min="13333" max="13333" width="5.58203125" style="525" customWidth="1"/>
    <col min="13334" max="13334" width="7.58203125" style="525" customWidth="1"/>
    <col min="13335" max="13362" width="2.58203125" style="525" customWidth="1"/>
    <col min="13363" max="13363" width="5.5" style="525" customWidth="1"/>
    <col min="13364" max="13364" width="8" style="525" customWidth="1"/>
    <col min="13365" max="13365" width="7.33203125" style="525" customWidth="1"/>
    <col min="13366" max="13585" width="9" style="525"/>
    <col min="13586" max="13586" width="5.5" style="525" customWidth="1"/>
    <col min="13587" max="13587" width="7.58203125" style="525" customWidth="1"/>
    <col min="13588" max="13588" width="2.58203125" style="525" customWidth="1"/>
    <col min="13589" max="13589" width="5.58203125" style="525" customWidth="1"/>
    <col min="13590" max="13590" width="7.58203125" style="525" customWidth="1"/>
    <col min="13591" max="13618" width="2.58203125" style="525" customWidth="1"/>
    <col min="13619" max="13619" width="5.5" style="525" customWidth="1"/>
    <col min="13620" max="13620" width="8" style="525" customWidth="1"/>
    <col min="13621" max="13621" width="7.33203125" style="525" customWidth="1"/>
    <col min="13622" max="13841" width="9" style="525"/>
    <col min="13842" max="13842" width="5.5" style="525" customWidth="1"/>
    <col min="13843" max="13843" width="7.58203125" style="525" customWidth="1"/>
    <col min="13844" max="13844" width="2.58203125" style="525" customWidth="1"/>
    <col min="13845" max="13845" width="5.58203125" style="525" customWidth="1"/>
    <col min="13846" max="13846" width="7.58203125" style="525" customWidth="1"/>
    <col min="13847" max="13874" width="2.58203125" style="525" customWidth="1"/>
    <col min="13875" max="13875" width="5.5" style="525" customWidth="1"/>
    <col min="13876" max="13876" width="8" style="525" customWidth="1"/>
    <col min="13877" max="13877" width="7.33203125" style="525" customWidth="1"/>
    <col min="13878" max="14097" width="9" style="525"/>
    <col min="14098" max="14098" width="5.5" style="525" customWidth="1"/>
    <col min="14099" max="14099" width="7.58203125" style="525" customWidth="1"/>
    <col min="14100" max="14100" width="2.58203125" style="525" customWidth="1"/>
    <col min="14101" max="14101" width="5.58203125" style="525" customWidth="1"/>
    <col min="14102" max="14102" width="7.58203125" style="525" customWidth="1"/>
    <col min="14103" max="14130" width="2.58203125" style="525" customWidth="1"/>
    <col min="14131" max="14131" width="5.5" style="525" customWidth="1"/>
    <col min="14132" max="14132" width="8" style="525" customWidth="1"/>
    <col min="14133" max="14133" width="7.33203125" style="525" customWidth="1"/>
    <col min="14134" max="14353" width="9" style="525"/>
    <col min="14354" max="14354" width="5.5" style="525" customWidth="1"/>
    <col min="14355" max="14355" width="7.58203125" style="525" customWidth="1"/>
    <col min="14356" max="14356" width="2.58203125" style="525" customWidth="1"/>
    <col min="14357" max="14357" width="5.58203125" style="525" customWidth="1"/>
    <col min="14358" max="14358" width="7.58203125" style="525" customWidth="1"/>
    <col min="14359" max="14386" width="2.58203125" style="525" customWidth="1"/>
    <col min="14387" max="14387" width="5.5" style="525" customWidth="1"/>
    <col min="14388" max="14388" width="8" style="525" customWidth="1"/>
    <col min="14389" max="14389" width="7.33203125" style="525" customWidth="1"/>
    <col min="14390" max="14609" width="9" style="525"/>
    <col min="14610" max="14610" width="5.5" style="525" customWidth="1"/>
    <col min="14611" max="14611" width="7.58203125" style="525" customWidth="1"/>
    <col min="14612" max="14612" width="2.58203125" style="525" customWidth="1"/>
    <col min="14613" max="14613" width="5.58203125" style="525" customWidth="1"/>
    <col min="14614" max="14614" width="7.58203125" style="525" customWidth="1"/>
    <col min="14615" max="14642" width="2.58203125" style="525" customWidth="1"/>
    <col min="14643" max="14643" width="5.5" style="525" customWidth="1"/>
    <col min="14644" max="14644" width="8" style="525" customWidth="1"/>
    <col min="14645" max="14645" width="7.33203125" style="525" customWidth="1"/>
    <col min="14646" max="14865" width="9" style="525"/>
    <col min="14866" max="14866" width="5.5" style="525" customWidth="1"/>
    <col min="14867" max="14867" width="7.58203125" style="525" customWidth="1"/>
    <col min="14868" max="14868" width="2.58203125" style="525" customWidth="1"/>
    <col min="14869" max="14869" width="5.58203125" style="525" customWidth="1"/>
    <col min="14870" max="14870" width="7.58203125" style="525" customWidth="1"/>
    <col min="14871" max="14898" width="2.58203125" style="525" customWidth="1"/>
    <col min="14899" max="14899" width="5.5" style="525" customWidth="1"/>
    <col min="14900" max="14900" width="8" style="525" customWidth="1"/>
    <col min="14901" max="14901" width="7.33203125" style="525" customWidth="1"/>
    <col min="14902" max="15121" width="9" style="525"/>
    <col min="15122" max="15122" width="5.5" style="525" customWidth="1"/>
    <col min="15123" max="15123" width="7.58203125" style="525" customWidth="1"/>
    <col min="15124" max="15124" width="2.58203125" style="525" customWidth="1"/>
    <col min="15125" max="15125" width="5.58203125" style="525" customWidth="1"/>
    <col min="15126" max="15126" width="7.58203125" style="525" customWidth="1"/>
    <col min="15127" max="15154" width="2.58203125" style="525" customWidth="1"/>
    <col min="15155" max="15155" width="5.5" style="525" customWidth="1"/>
    <col min="15156" max="15156" width="8" style="525" customWidth="1"/>
    <col min="15157" max="15157" width="7.33203125" style="525" customWidth="1"/>
    <col min="15158" max="15377" width="9" style="525"/>
    <col min="15378" max="15378" width="5.5" style="525" customWidth="1"/>
    <col min="15379" max="15379" width="7.58203125" style="525" customWidth="1"/>
    <col min="15380" max="15380" width="2.58203125" style="525" customWidth="1"/>
    <col min="15381" max="15381" width="5.58203125" style="525" customWidth="1"/>
    <col min="15382" max="15382" width="7.58203125" style="525" customWidth="1"/>
    <col min="15383" max="15410" width="2.58203125" style="525" customWidth="1"/>
    <col min="15411" max="15411" width="5.5" style="525" customWidth="1"/>
    <col min="15412" max="15412" width="8" style="525" customWidth="1"/>
    <col min="15413" max="15413" width="7.33203125" style="525" customWidth="1"/>
    <col min="15414" max="15633" width="9" style="525"/>
    <col min="15634" max="15634" width="5.5" style="525" customWidth="1"/>
    <col min="15635" max="15635" width="7.58203125" style="525" customWidth="1"/>
    <col min="15636" max="15636" width="2.58203125" style="525" customWidth="1"/>
    <col min="15637" max="15637" width="5.58203125" style="525" customWidth="1"/>
    <col min="15638" max="15638" width="7.58203125" style="525" customWidth="1"/>
    <col min="15639" max="15666" width="2.58203125" style="525" customWidth="1"/>
    <col min="15667" max="15667" width="5.5" style="525" customWidth="1"/>
    <col min="15668" max="15668" width="8" style="525" customWidth="1"/>
    <col min="15669" max="15669" width="7.33203125" style="525" customWidth="1"/>
    <col min="15670" max="15889" width="9" style="525"/>
    <col min="15890" max="15890" width="5.5" style="525" customWidth="1"/>
    <col min="15891" max="15891" width="7.58203125" style="525" customWidth="1"/>
    <col min="15892" max="15892" width="2.58203125" style="525" customWidth="1"/>
    <col min="15893" max="15893" width="5.58203125" style="525" customWidth="1"/>
    <col min="15894" max="15894" width="7.58203125" style="525" customWidth="1"/>
    <col min="15895" max="15922" width="2.58203125" style="525" customWidth="1"/>
    <col min="15923" max="15923" width="5.5" style="525" customWidth="1"/>
    <col min="15924" max="15924" width="8" style="525" customWidth="1"/>
    <col min="15925" max="15925" width="7.33203125" style="525" customWidth="1"/>
    <col min="15926" max="16145" width="9" style="525"/>
    <col min="16146" max="16146" width="5.5" style="525" customWidth="1"/>
    <col min="16147" max="16147" width="7.58203125" style="525" customWidth="1"/>
    <col min="16148" max="16148" width="2.58203125" style="525" customWidth="1"/>
    <col min="16149" max="16149" width="5.58203125" style="525" customWidth="1"/>
    <col min="16150" max="16150" width="7.58203125" style="525" customWidth="1"/>
    <col min="16151" max="16178" width="2.58203125" style="525" customWidth="1"/>
    <col min="16179" max="16179" width="5.5" style="525" customWidth="1"/>
    <col min="16180" max="16180" width="8" style="525" customWidth="1"/>
    <col min="16181" max="16181" width="7.33203125" style="525" customWidth="1"/>
    <col min="16182" max="16384" width="9" style="525"/>
  </cols>
  <sheetData>
    <row r="1" spans="1:59" s="435" customFormat="1" ht="20.25" customHeight="1" thickBot="1" x14ac:dyDescent="0.45">
      <c r="A1" s="433"/>
      <c r="B1" s="434" t="s">
        <v>559</v>
      </c>
      <c r="F1" s="436"/>
      <c r="G1" s="436"/>
      <c r="H1" s="436"/>
      <c r="I1" s="436"/>
      <c r="U1" s="1176" t="s">
        <v>560</v>
      </c>
      <c r="V1" s="1176"/>
      <c r="W1" s="1163">
        <v>3</v>
      </c>
      <c r="X1" s="1163"/>
      <c r="Y1" s="1163"/>
      <c r="Z1" s="1176" t="s">
        <v>25</v>
      </c>
      <c r="AA1" s="1176"/>
      <c r="AB1" s="1176" t="s">
        <v>668</v>
      </c>
      <c r="AC1" s="1163">
        <f>IF(W1=0,"",YEAR(DATE(2018+W1,1,1)))</f>
        <v>2021</v>
      </c>
      <c r="AD1" s="1163"/>
      <c r="AE1" s="1163"/>
      <c r="AF1" s="1163"/>
      <c r="AG1" s="1176" t="s">
        <v>669</v>
      </c>
      <c r="AH1" s="1163">
        <v>3</v>
      </c>
      <c r="AI1" s="1163"/>
      <c r="AJ1" s="1163"/>
      <c r="AK1" s="1164" t="s">
        <v>563</v>
      </c>
      <c r="AL1" s="1164"/>
      <c r="AM1" s="437"/>
      <c r="AN1" s="1165" t="s">
        <v>564</v>
      </c>
      <c r="AO1" s="1165"/>
      <c r="AP1" s="1165"/>
      <c r="AQ1" s="1165"/>
      <c r="AR1" s="1166"/>
      <c r="AS1" s="1167" t="s">
        <v>312</v>
      </c>
      <c r="AT1" s="1168"/>
      <c r="AU1" s="1168"/>
      <c r="AV1" s="1168"/>
      <c r="AW1" s="1168"/>
      <c r="AX1" s="1168"/>
      <c r="AY1" s="1168"/>
      <c r="AZ1" s="1168"/>
      <c r="BA1" s="1168"/>
      <c r="BB1" s="1168"/>
      <c r="BC1" s="1168"/>
      <c r="BD1" s="1168"/>
      <c r="BE1" s="1168"/>
      <c r="BF1" s="1169"/>
    </row>
    <row r="2" spans="1:59" s="435" customFormat="1" ht="20.25" customHeight="1" thickBot="1" x14ac:dyDescent="0.45">
      <c r="A2" s="433"/>
      <c r="B2" s="1170" t="s">
        <v>565</v>
      </c>
      <c r="C2" s="1170"/>
      <c r="D2" s="1170"/>
      <c r="E2" s="1170"/>
      <c r="F2" s="1170"/>
      <c r="G2" s="1170"/>
      <c r="H2" s="1170"/>
      <c r="I2" s="1170"/>
      <c r="J2" s="1170"/>
      <c r="K2" s="1170"/>
      <c r="L2" s="1170"/>
      <c r="M2" s="1170"/>
      <c r="N2" s="1170"/>
      <c r="O2" s="1170"/>
      <c r="P2" s="1170"/>
      <c r="Q2" s="1170"/>
      <c r="R2" s="1170"/>
      <c r="S2" s="1170"/>
      <c r="T2" s="438"/>
      <c r="U2" s="1176"/>
      <c r="V2" s="1176"/>
      <c r="W2" s="1163"/>
      <c r="X2" s="1163"/>
      <c r="Y2" s="1163"/>
      <c r="Z2" s="1176"/>
      <c r="AA2" s="1176"/>
      <c r="AB2" s="1176"/>
      <c r="AC2" s="1163"/>
      <c r="AD2" s="1163"/>
      <c r="AE2" s="1163"/>
      <c r="AF2" s="1163"/>
      <c r="AG2" s="1176"/>
      <c r="AH2" s="1163"/>
      <c r="AI2" s="1163"/>
      <c r="AJ2" s="1163"/>
      <c r="AK2" s="1164"/>
      <c r="AL2" s="1164"/>
      <c r="AM2" s="439"/>
      <c r="AN2" s="1171" t="s">
        <v>130</v>
      </c>
      <c r="AO2" s="1171"/>
      <c r="AP2" s="1171"/>
      <c r="AQ2" s="1171"/>
      <c r="AR2" s="1172"/>
      <c r="AS2" s="1173"/>
      <c r="AT2" s="1051"/>
      <c r="AU2" s="1051"/>
      <c r="AV2" s="1051"/>
      <c r="AW2" s="1051"/>
      <c r="AX2" s="1051"/>
      <c r="AY2" s="1051"/>
      <c r="AZ2" s="1051"/>
      <c r="BA2" s="1051"/>
      <c r="BB2" s="1051"/>
      <c r="BC2" s="1051"/>
      <c r="BD2" s="1051"/>
      <c r="BE2" s="1051"/>
      <c r="BF2" s="1174"/>
    </row>
    <row r="3" spans="1:59" s="435" customFormat="1" ht="20.25" customHeight="1" x14ac:dyDescent="0.4">
      <c r="A3" s="433"/>
      <c r="B3" s="1170"/>
      <c r="C3" s="1170"/>
      <c r="D3" s="1170"/>
      <c r="E3" s="1170"/>
      <c r="F3" s="1170"/>
      <c r="G3" s="1170"/>
      <c r="H3" s="1170"/>
      <c r="I3" s="1170"/>
      <c r="J3" s="1170"/>
      <c r="K3" s="1170"/>
      <c r="L3" s="1170"/>
      <c r="M3" s="1170"/>
      <c r="N3" s="1170"/>
      <c r="O3" s="1170"/>
      <c r="P3" s="1170"/>
      <c r="Q3" s="1170"/>
      <c r="R3" s="1170"/>
      <c r="S3" s="1170"/>
      <c r="T3" s="438"/>
      <c r="U3" s="438"/>
      <c r="V3" s="438"/>
      <c r="W3" s="438"/>
      <c r="Y3" s="440"/>
      <c r="Z3" s="440"/>
      <c r="AB3" s="440"/>
      <c r="AC3" s="440"/>
      <c r="AD3" s="439"/>
      <c r="AE3" s="439"/>
      <c r="AF3" s="439"/>
      <c r="AG3" s="439"/>
      <c r="AH3" s="439"/>
      <c r="AI3" s="439"/>
      <c r="AJ3" s="439"/>
      <c r="AK3" s="439"/>
      <c r="AL3" s="439"/>
      <c r="AM3" s="439"/>
      <c r="AN3" s="441"/>
      <c r="AO3" s="441"/>
      <c r="AP3" s="441"/>
      <c r="AQ3" s="441"/>
      <c r="AR3" s="441"/>
      <c r="AS3" s="442"/>
      <c r="AT3" s="442"/>
      <c r="AU3" s="442"/>
      <c r="AV3" s="442"/>
      <c r="AW3" s="442"/>
      <c r="AX3" s="442"/>
      <c r="AY3" s="442"/>
      <c r="AZ3" s="442"/>
      <c r="BA3" s="442"/>
      <c r="BB3" s="442"/>
      <c r="BC3" s="442"/>
      <c r="BD3" s="442"/>
      <c r="BE3" s="442"/>
      <c r="BF3" s="442"/>
    </row>
    <row r="4" spans="1:59" s="435" customFormat="1" ht="20.25" customHeight="1" x14ac:dyDescent="0.4">
      <c r="A4" s="433"/>
      <c r="B4" s="1170"/>
      <c r="C4" s="1170"/>
      <c r="D4" s="1170"/>
      <c r="E4" s="1170"/>
      <c r="F4" s="1170"/>
      <c r="G4" s="1170"/>
      <c r="H4" s="1170"/>
      <c r="I4" s="1170"/>
      <c r="J4" s="1170"/>
      <c r="K4" s="1170"/>
      <c r="L4" s="1170"/>
      <c r="M4" s="1170"/>
      <c r="N4" s="1170"/>
      <c r="O4" s="1170"/>
      <c r="P4" s="1170"/>
      <c r="Q4" s="1170"/>
      <c r="R4" s="1170"/>
      <c r="S4" s="1170"/>
      <c r="AD4" s="443"/>
      <c r="AE4" s="443"/>
      <c r="AF4" s="444"/>
      <c r="AG4" s="444"/>
      <c r="AH4" s="444"/>
      <c r="AI4" s="444"/>
      <c r="AJ4" s="444"/>
      <c r="AK4" s="444"/>
      <c r="AL4" s="444"/>
      <c r="AM4" s="445"/>
      <c r="AN4" s="445"/>
      <c r="AO4" s="445"/>
      <c r="AP4" s="445"/>
      <c r="AQ4" s="445"/>
      <c r="AR4" s="445"/>
      <c r="AS4" s="445"/>
      <c r="AT4" s="445"/>
      <c r="AU4" s="445"/>
      <c r="AV4" s="445"/>
      <c r="AW4" s="445"/>
      <c r="AX4" s="445"/>
      <c r="AY4" s="445"/>
      <c r="AZ4" s="445"/>
      <c r="BA4" s="446"/>
      <c r="BB4" s="1175" t="s">
        <v>566</v>
      </c>
      <c r="BC4" s="1175"/>
      <c r="BD4" s="1175"/>
      <c r="BE4" s="445"/>
      <c r="BF4" s="445"/>
      <c r="BG4" s="446"/>
    </row>
    <row r="5" spans="1:59" s="435" customFormat="1" ht="20.25" customHeight="1" x14ac:dyDescent="0.4">
      <c r="A5" s="433"/>
      <c r="Z5" s="446"/>
      <c r="AA5" s="446"/>
      <c r="AB5" s="446"/>
      <c r="AD5" s="443"/>
      <c r="AE5" s="443"/>
      <c r="AF5" s="447"/>
      <c r="AG5" s="447"/>
      <c r="AH5" s="447"/>
      <c r="AI5" s="447"/>
      <c r="AJ5" s="447"/>
      <c r="AK5" s="447"/>
      <c r="AL5" s="447"/>
      <c r="AM5" s="437"/>
      <c r="BB5" s="1133" t="s">
        <v>567</v>
      </c>
      <c r="BC5" s="1133"/>
      <c r="BD5" s="1133"/>
      <c r="BE5" s="437"/>
      <c r="BF5" s="437"/>
      <c r="BG5" s="446"/>
    </row>
    <row r="6" spans="1:59" s="435" customFormat="1" ht="20.25" customHeight="1" x14ac:dyDescent="0.3">
      <c r="A6" s="448"/>
      <c r="B6" s="449"/>
      <c r="E6" s="449"/>
      <c r="F6" s="449"/>
      <c r="G6" s="449"/>
      <c r="H6" s="449"/>
      <c r="I6" s="449"/>
      <c r="J6" s="449"/>
      <c r="K6" s="449"/>
      <c r="L6" s="449"/>
      <c r="M6" s="449"/>
      <c r="N6" s="449"/>
      <c r="O6" s="450"/>
      <c r="P6" s="450"/>
      <c r="Q6" s="450"/>
      <c r="R6" s="450"/>
      <c r="S6" s="450"/>
      <c r="T6" s="450"/>
      <c r="U6" s="450"/>
      <c r="V6" s="450"/>
      <c r="W6" s="437"/>
      <c r="X6" s="446"/>
      <c r="AD6" s="443"/>
      <c r="AE6" s="443"/>
      <c r="AF6" s="443"/>
      <c r="AG6" s="443"/>
      <c r="AH6" s="443"/>
      <c r="AI6" s="443"/>
      <c r="AJ6" s="443"/>
      <c r="AK6" s="443"/>
      <c r="AL6" s="437" t="s">
        <v>568</v>
      </c>
      <c r="AM6" s="437"/>
      <c r="AN6" s="437"/>
      <c r="AO6" s="437"/>
      <c r="AP6" s="437"/>
      <c r="AQ6" s="437"/>
      <c r="AR6" s="437"/>
      <c r="AS6" s="437"/>
      <c r="AT6" s="437"/>
      <c r="AU6" s="437"/>
      <c r="AV6" s="437"/>
      <c r="AW6" s="437"/>
      <c r="AX6" s="1134">
        <v>40</v>
      </c>
      <c r="AY6" s="1135"/>
      <c r="AZ6" s="446" t="s">
        <v>670</v>
      </c>
      <c r="BA6" s="437"/>
      <c r="BB6" s="1136">
        <v>160</v>
      </c>
      <c r="BC6" s="1136"/>
      <c r="BD6" s="1136"/>
      <c r="BE6" s="437" t="s">
        <v>570</v>
      </c>
      <c r="BF6" s="437"/>
      <c r="BG6" s="446"/>
    </row>
    <row r="7" spans="1:59" s="435" customFormat="1" ht="20.25" customHeight="1" x14ac:dyDescent="0.4">
      <c r="A7" s="433"/>
      <c r="AL7" s="439"/>
      <c r="AM7" s="439"/>
      <c r="AN7" s="439"/>
      <c r="AO7" s="439"/>
      <c r="AP7" s="439"/>
      <c r="AQ7" s="439"/>
      <c r="AR7" s="439"/>
      <c r="AS7" s="439"/>
      <c r="AT7" s="439"/>
      <c r="AU7" s="439"/>
      <c r="AV7" s="439"/>
      <c r="AW7" s="439"/>
      <c r="AY7" s="439"/>
      <c r="AZ7" s="439"/>
      <c r="BA7" s="443" t="s">
        <v>571</v>
      </c>
      <c r="BB7" s="1137">
        <f>DAY(EOMONTH(DATE(AC1,AH1,1),0))</f>
        <v>31</v>
      </c>
      <c r="BC7" s="1138"/>
      <c r="BD7" s="1139"/>
      <c r="BE7" s="439"/>
      <c r="BF7" s="439"/>
    </row>
    <row r="8" spans="1:59" s="435" customFormat="1" ht="20.25" customHeight="1" x14ac:dyDescent="0.4">
      <c r="A8" s="433"/>
      <c r="AL8" s="439"/>
      <c r="AM8" s="439"/>
      <c r="AN8" s="439"/>
      <c r="AO8" s="439"/>
      <c r="AP8" s="439"/>
      <c r="AQ8" s="439"/>
      <c r="AR8" s="439"/>
      <c r="AS8" s="439"/>
      <c r="AT8" s="439"/>
      <c r="AU8" s="439"/>
      <c r="AV8" s="439"/>
      <c r="AW8" s="439"/>
      <c r="AY8" s="439"/>
      <c r="AZ8" s="439"/>
      <c r="BA8" s="443" t="s">
        <v>572</v>
      </c>
      <c r="BB8" s="1140">
        <v>2</v>
      </c>
      <c r="BC8" s="1141"/>
      <c r="BD8" s="1142"/>
      <c r="BE8" s="439" t="s">
        <v>28</v>
      </c>
      <c r="BF8" s="439"/>
    </row>
    <row r="9" spans="1:59" s="435" customFormat="1" ht="20.25" customHeight="1" x14ac:dyDescent="0.4">
      <c r="A9" s="433"/>
      <c r="AL9" s="439"/>
      <c r="AM9" s="439"/>
      <c r="AN9" s="439"/>
      <c r="AO9" s="439"/>
      <c r="AP9" s="439"/>
      <c r="AQ9" s="439"/>
      <c r="AR9" s="439"/>
      <c r="AS9" s="439"/>
      <c r="AT9" s="439"/>
      <c r="AU9" s="439"/>
      <c r="AV9" s="439"/>
      <c r="AW9" s="439"/>
      <c r="AY9" s="439"/>
      <c r="AZ9" s="439"/>
      <c r="BA9" s="439"/>
      <c r="BB9" s="1140">
        <v>1</v>
      </c>
      <c r="BC9" s="1141"/>
      <c r="BD9" s="1142"/>
      <c r="BE9" s="439" t="s">
        <v>573</v>
      </c>
      <c r="BF9" s="439"/>
    </row>
    <row r="10" spans="1:59" s="435" customFormat="1" ht="20.25" customHeight="1" x14ac:dyDescent="0.4">
      <c r="A10" s="433"/>
      <c r="AL10" s="439"/>
      <c r="AM10" s="439"/>
      <c r="AN10" s="439"/>
      <c r="AO10" s="439"/>
      <c r="AP10" s="439"/>
      <c r="AQ10" s="439"/>
      <c r="AR10" s="439"/>
      <c r="AS10" s="439"/>
      <c r="AT10" s="451" t="s">
        <v>574</v>
      </c>
      <c r="AU10" s="1158">
        <v>0.36458333333333331</v>
      </c>
      <c r="AV10" s="1159"/>
      <c r="AW10" s="1160"/>
      <c r="AX10" s="452" t="s">
        <v>142</v>
      </c>
      <c r="AY10" s="1158">
        <v>0.51041666666666663</v>
      </c>
      <c r="AZ10" s="1160"/>
      <c r="BA10" s="453"/>
      <c r="BB10" s="1161">
        <f>(AY10-AU10)*24</f>
        <v>3.4999999999999996</v>
      </c>
      <c r="BC10" s="1162"/>
      <c r="BD10" s="440"/>
      <c r="BE10" s="443" t="s">
        <v>576</v>
      </c>
      <c r="BF10" s="439"/>
    </row>
    <row r="11" spans="1:59" s="435" customFormat="1" ht="20.25" customHeight="1" thickBot="1" x14ac:dyDescent="0.45">
      <c r="A11" s="433"/>
      <c r="AL11" s="439"/>
      <c r="AM11" s="439"/>
      <c r="AN11" s="439"/>
      <c r="AO11" s="439"/>
      <c r="AP11" s="439"/>
      <c r="AQ11" s="439"/>
      <c r="AR11" s="439"/>
      <c r="AS11" s="439"/>
      <c r="AT11" s="451"/>
      <c r="AU11" s="451"/>
      <c r="AV11" s="451"/>
      <c r="AW11" s="451"/>
      <c r="AX11" s="451"/>
      <c r="AY11" s="451"/>
      <c r="AZ11" s="451"/>
      <c r="BA11" s="451"/>
      <c r="BB11" s="440"/>
      <c r="BC11" s="440"/>
      <c r="BD11" s="440"/>
      <c r="BE11" s="439"/>
      <c r="BF11" s="439"/>
    </row>
    <row r="12" spans="1:59" s="435" customFormat="1" ht="20.25" customHeight="1" thickBot="1" x14ac:dyDescent="0.35">
      <c r="A12" s="1112" t="s">
        <v>577</v>
      </c>
      <c r="B12" s="1113" t="s">
        <v>578</v>
      </c>
      <c r="C12" s="1039"/>
      <c r="D12" s="1039"/>
      <c r="E12" s="1039"/>
      <c r="F12" s="1039"/>
      <c r="G12" s="454"/>
      <c r="H12" s="1117" t="s">
        <v>579</v>
      </c>
      <c r="I12" s="1117"/>
      <c r="J12" s="1039" t="s">
        <v>158</v>
      </c>
      <c r="K12" s="1039"/>
      <c r="L12" s="1039"/>
      <c r="M12" s="1039"/>
      <c r="N12" s="1039"/>
      <c r="O12" s="1040"/>
      <c r="P12" s="1120"/>
      <c r="Q12" s="1121"/>
      <c r="R12" s="1122"/>
      <c r="S12" s="1129" t="s">
        <v>580</v>
      </c>
      <c r="T12" s="1130"/>
      <c r="U12" s="1130"/>
      <c r="V12" s="1130"/>
      <c r="W12" s="1130"/>
      <c r="X12" s="1130"/>
      <c r="Y12" s="1131"/>
      <c r="Z12" s="1129" t="s">
        <v>581</v>
      </c>
      <c r="AA12" s="1130"/>
      <c r="AB12" s="1130"/>
      <c r="AC12" s="1130"/>
      <c r="AD12" s="1130"/>
      <c r="AE12" s="1130"/>
      <c r="AF12" s="1132"/>
      <c r="AG12" s="1143" t="s">
        <v>582</v>
      </c>
      <c r="AH12" s="1130"/>
      <c r="AI12" s="1130"/>
      <c r="AJ12" s="1130"/>
      <c r="AK12" s="1130"/>
      <c r="AL12" s="1130"/>
      <c r="AM12" s="1131"/>
      <c r="AN12" s="1143" t="s">
        <v>583</v>
      </c>
      <c r="AO12" s="1130"/>
      <c r="AP12" s="1130"/>
      <c r="AQ12" s="1130"/>
      <c r="AR12" s="1130"/>
      <c r="AS12" s="1130"/>
      <c r="AT12" s="1132"/>
      <c r="AU12" s="1143" t="str">
        <f>IF(BB4="４週","","第５週")</f>
        <v/>
      </c>
      <c r="AV12" s="1130"/>
      <c r="AW12" s="1131"/>
      <c r="AX12" s="1144" t="str">
        <f>IF(BB8="４週","1～4週目の勤務時間数合計","1か月の勤務時間数合計")</f>
        <v>1か月の勤務時間数合計</v>
      </c>
      <c r="AY12" s="1145"/>
      <c r="AZ12" s="1150" t="s">
        <v>584</v>
      </c>
      <c r="BA12" s="1151"/>
      <c r="BB12" s="1033" t="s">
        <v>585</v>
      </c>
      <c r="BC12" s="1033"/>
      <c r="BD12" s="1033"/>
      <c r="BE12" s="1033"/>
      <c r="BF12" s="1033"/>
      <c r="BG12" s="1156"/>
    </row>
    <row r="13" spans="1:59" s="435" customFormat="1" ht="20.25" customHeight="1" x14ac:dyDescent="0.3">
      <c r="A13" s="1047"/>
      <c r="B13" s="1114"/>
      <c r="C13" s="1042"/>
      <c r="D13" s="1042"/>
      <c r="E13" s="1042"/>
      <c r="F13" s="1042"/>
      <c r="G13" s="455"/>
      <c r="H13" s="1026"/>
      <c r="I13" s="1026"/>
      <c r="J13" s="1042"/>
      <c r="K13" s="1042"/>
      <c r="L13" s="1042"/>
      <c r="M13" s="1042"/>
      <c r="N13" s="1042"/>
      <c r="O13" s="1043"/>
      <c r="P13" s="1123"/>
      <c r="Q13" s="1124"/>
      <c r="R13" s="1125"/>
      <c r="S13" s="456">
        <f>DAY(DATE($W$1,$AC$1,1))</f>
        <v>1</v>
      </c>
      <c r="T13" s="457">
        <f>DAY(DATE($W$1,$AC$1,2))</f>
        <v>2</v>
      </c>
      <c r="U13" s="457">
        <f>DAY(DATE($W$1,$AC$1,3))</f>
        <v>3</v>
      </c>
      <c r="V13" s="457">
        <f>DAY(DATE($W$1,$AC$1,4))</f>
        <v>4</v>
      </c>
      <c r="W13" s="457">
        <f>DAY(DATE($W$1,$AC$1,5))</f>
        <v>5</v>
      </c>
      <c r="X13" s="457">
        <f>DAY(DATE($W$1,$AC$1,6))</f>
        <v>6</v>
      </c>
      <c r="Y13" s="458">
        <f>DAY(DATE($W$1,$AC$1,7))</f>
        <v>7</v>
      </c>
      <c r="Z13" s="456">
        <f>DAY(DATE($W$1,$AC$1,8))</f>
        <v>8</v>
      </c>
      <c r="AA13" s="457">
        <f>DAY(DATE($W$1,$AC$1,9))</f>
        <v>9</v>
      </c>
      <c r="AB13" s="457">
        <f>DAY(DATE($W$1,$AC$1,10))</f>
        <v>10</v>
      </c>
      <c r="AC13" s="457">
        <f>DAY(DATE($W$1,$AC$1,11))</f>
        <v>11</v>
      </c>
      <c r="AD13" s="457">
        <f>DAY(DATE($W$1,$AC$1,12))</f>
        <v>12</v>
      </c>
      <c r="AE13" s="457">
        <f>DAY(DATE($W$1,$AC$1,13))</f>
        <v>13</v>
      </c>
      <c r="AF13" s="459">
        <f>DAY(DATE($W$1,$AC$1,14))</f>
        <v>14</v>
      </c>
      <c r="AG13" s="460">
        <f>DAY(DATE($W$1,$AC$1,15))</f>
        <v>15</v>
      </c>
      <c r="AH13" s="457">
        <f>DAY(DATE($W$1,$AC$1,16))</f>
        <v>16</v>
      </c>
      <c r="AI13" s="457">
        <f>DAY(DATE($W$1,$AC$1,17))</f>
        <v>17</v>
      </c>
      <c r="AJ13" s="457">
        <f>DAY(DATE($W$1,$AC$1,18))</f>
        <v>18</v>
      </c>
      <c r="AK13" s="457">
        <f>DAY(DATE($W$1,$AC$1,19))</f>
        <v>19</v>
      </c>
      <c r="AL13" s="457">
        <f>DAY(DATE($W$1,$AC$1,20))</f>
        <v>20</v>
      </c>
      <c r="AM13" s="458">
        <f>DAY(DATE($W$1,$AC$1,21))</f>
        <v>21</v>
      </c>
      <c r="AN13" s="460">
        <f>DAY(DATE($W$1,$AC$1,22))</f>
        <v>22</v>
      </c>
      <c r="AO13" s="457">
        <f>DAY(DATE($W$1,$AC$1,23))</f>
        <v>23</v>
      </c>
      <c r="AP13" s="457">
        <f>DAY(DATE($W$1,$AC$1,24))</f>
        <v>24</v>
      </c>
      <c r="AQ13" s="457">
        <f>DAY(DATE($W$1,$AC$1,25))</f>
        <v>25</v>
      </c>
      <c r="AR13" s="457">
        <f>DAY(DATE($W$1,$AC$1,26))</f>
        <v>26</v>
      </c>
      <c r="AS13" s="457">
        <f>DAY(DATE($W$1,$AC$1,27))</f>
        <v>27</v>
      </c>
      <c r="AT13" s="458">
        <f>DAY(DATE($W$1,$AC$1,28))</f>
        <v>28</v>
      </c>
      <c r="AU13" s="456" t="str">
        <f>IF(BB4="暦月",IF(DAY(DATE($W$1,$AC$1,29))=29,29,""),"")</f>
        <v/>
      </c>
      <c r="AV13" s="457" t="str">
        <f>IF(BB4="暦月",IF(DAY(DATE($W$1,$AC$1,30))=30,30,""),"")</f>
        <v/>
      </c>
      <c r="AW13" s="458" t="str">
        <f>IF(BB4="暦月",IF(DAY(DATE($AC$1,$AH$1,31))=31,31,""),"")</f>
        <v/>
      </c>
      <c r="AX13" s="1146"/>
      <c r="AY13" s="1147"/>
      <c r="AZ13" s="1152"/>
      <c r="BA13" s="1153"/>
      <c r="BB13" s="1035"/>
      <c r="BC13" s="1035"/>
      <c r="BD13" s="1035"/>
      <c r="BE13" s="1035"/>
      <c r="BF13" s="1035"/>
      <c r="BG13" s="1157"/>
    </row>
    <row r="14" spans="1:59" s="435" customFormat="1" ht="0.75" customHeight="1" thickBot="1" x14ac:dyDescent="0.35">
      <c r="A14" s="1047"/>
      <c r="B14" s="1114"/>
      <c r="C14" s="1042"/>
      <c r="D14" s="1042"/>
      <c r="E14" s="1042"/>
      <c r="F14" s="1042"/>
      <c r="G14" s="455"/>
      <c r="H14" s="1026"/>
      <c r="I14" s="1026"/>
      <c r="J14" s="1042"/>
      <c r="K14" s="1042"/>
      <c r="L14" s="1042"/>
      <c r="M14" s="1042"/>
      <c r="N14" s="1042"/>
      <c r="O14" s="1043"/>
      <c r="P14" s="1123"/>
      <c r="Q14" s="1124"/>
      <c r="R14" s="1125"/>
      <c r="S14" s="461">
        <f>WEEKDAY(DATE($AC$1,$AH$1,1))</f>
        <v>2</v>
      </c>
      <c r="T14" s="462">
        <f>WEEKDAY(DATE($AC$1,$AH$1,2))</f>
        <v>3</v>
      </c>
      <c r="U14" s="462">
        <f>WEEKDAY(DATE($AC$1,$AH$1,3))</f>
        <v>4</v>
      </c>
      <c r="V14" s="462">
        <f>WEEKDAY(DATE($AC$1,$AH$1,4))</f>
        <v>5</v>
      </c>
      <c r="W14" s="462">
        <f>WEEKDAY(DATE($AC$1,$AH$1,5))</f>
        <v>6</v>
      </c>
      <c r="X14" s="462">
        <f>WEEKDAY(DATE($AC$1,$AH$1,6))</f>
        <v>7</v>
      </c>
      <c r="Y14" s="463">
        <f>WEEKDAY(DATE($AC$1,$AH$1,7))</f>
        <v>1</v>
      </c>
      <c r="Z14" s="461">
        <f>WEEKDAY(DATE($AC$1,$AH$1,8))</f>
        <v>2</v>
      </c>
      <c r="AA14" s="462">
        <f>WEEKDAY(DATE($AC$1,$AH$1,9))</f>
        <v>3</v>
      </c>
      <c r="AB14" s="462">
        <f>WEEKDAY(DATE($AC$1,$AH$1,10))</f>
        <v>4</v>
      </c>
      <c r="AC14" s="462">
        <f>WEEKDAY(DATE($AC$1,$AH$1,11))</f>
        <v>5</v>
      </c>
      <c r="AD14" s="462">
        <f>WEEKDAY(DATE($AC$1,$AH$1,12))</f>
        <v>6</v>
      </c>
      <c r="AE14" s="462">
        <f>WEEKDAY(DATE($AC$1,$AH$1,13))</f>
        <v>7</v>
      </c>
      <c r="AF14" s="464">
        <f>WEEKDAY(DATE($AC$1,$AH$1,14))</f>
        <v>1</v>
      </c>
      <c r="AG14" s="465">
        <f>WEEKDAY(DATE($AC$1,$AH$1,15))</f>
        <v>2</v>
      </c>
      <c r="AH14" s="462">
        <f>WEEKDAY(DATE($AC$1,$AH$1,16))</f>
        <v>3</v>
      </c>
      <c r="AI14" s="462">
        <f>WEEKDAY(DATE($AC$1,$AH$1,17))</f>
        <v>4</v>
      </c>
      <c r="AJ14" s="462">
        <f>WEEKDAY(DATE($AC$1,$AH$1,18))</f>
        <v>5</v>
      </c>
      <c r="AK14" s="462">
        <f>WEEKDAY(DATE($AC$1,$AH$1,19))</f>
        <v>6</v>
      </c>
      <c r="AL14" s="462">
        <f>WEEKDAY(DATE($AC$1,$AH$1,20))</f>
        <v>7</v>
      </c>
      <c r="AM14" s="463">
        <f>WEEKDAY(DATE($AC$1,$AH$1,21))</f>
        <v>1</v>
      </c>
      <c r="AN14" s="465">
        <f>WEEKDAY(DATE($AC$1,$AH$1,22))</f>
        <v>2</v>
      </c>
      <c r="AO14" s="462">
        <f>WEEKDAY(DATE($AC$1,$AH$1,23))</f>
        <v>3</v>
      </c>
      <c r="AP14" s="462">
        <f>WEEKDAY(DATE($AC$1,$AH$1,24))</f>
        <v>4</v>
      </c>
      <c r="AQ14" s="462">
        <f>WEEKDAY(DATE($AC$1,$AH$1,25))</f>
        <v>5</v>
      </c>
      <c r="AR14" s="462">
        <f>WEEKDAY(DATE($AC$1,$AH$1,26))</f>
        <v>6</v>
      </c>
      <c r="AS14" s="462">
        <f>WEEKDAY(DATE($AC$1,$AH$1,27))</f>
        <v>7</v>
      </c>
      <c r="AT14" s="463">
        <f>WEEKDAY(DATE($AC$1,$AH$1,28))</f>
        <v>1</v>
      </c>
      <c r="AU14" s="461">
        <f>IF(AU13=29,WEEKDAY(DATE($AC$1,$AH$1,29)),0)</f>
        <v>0</v>
      </c>
      <c r="AV14" s="462">
        <f>IF(AV13=30,WEEKDAY(DATE($AC$1,$AH$1,30)),0)</f>
        <v>0</v>
      </c>
      <c r="AW14" s="463">
        <f>IF(AW13=31,WEEKDAY(DATE($AC$1,$AH$1,31)),0)</f>
        <v>0</v>
      </c>
      <c r="AX14" s="1148"/>
      <c r="AY14" s="1149"/>
      <c r="AZ14" s="1154"/>
      <c r="BA14" s="1155"/>
      <c r="BB14" s="1035"/>
      <c r="BC14" s="1035"/>
      <c r="BD14" s="1035"/>
      <c r="BE14" s="1035"/>
      <c r="BF14" s="1035"/>
      <c r="BG14" s="1157"/>
    </row>
    <row r="15" spans="1:59" s="435" customFormat="1" ht="39.75" customHeight="1" thickBot="1" x14ac:dyDescent="0.35">
      <c r="A15" s="1048"/>
      <c r="B15" s="1115"/>
      <c r="C15" s="1116"/>
      <c r="D15" s="1116"/>
      <c r="E15" s="1116"/>
      <c r="F15" s="1116"/>
      <c r="G15" s="466"/>
      <c r="H15" s="1118"/>
      <c r="I15" s="1118"/>
      <c r="J15" s="1116"/>
      <c r="K15" s="1116"/>
      <c r="L15" s="1116"/>
      <c r="M15" s="1116"/>
      <c r="N15" s="1116"/>
      <c r="O15" s="1119"/>
      <c r="P15" s="1126"/>
      <c r="Q15" s="1127"/>
      <c r="R15" s="1128"/>
      <c r="S15" s="467" t="str">
        <f>IF(S14=1,"日",IF(S14=2,"月",IF(S14=3,"火",IF(S14=4,"水",IF(S14=5,"木",IF(S14=6,"金","土"))))))</f>
        <v>月</v>
      </c>
      <c r="T15" s="468" t="str">
        <f t="shared" ref="T15:AT15" si="0">IF(T14=1,"日",IF(T14=2,"月",IF(T14=3,"火",IF(T14=4,"水",IF(T14=5,"木",IF(T14=6,"金","土"))))))</f>
        <v>火</v>
      </c>
      <c r="U15" s="468" t="str">
        <f t="shared" si="0"/>
        <v>水</v>
      </c>
      <c r="V15" s="468" t="str">
        <f t="shared" si="0"/>
        <v>木</v>
      </c>
      <c r="W15" s="468" t="str">
        <f t="shared" si="0"/>
        <v>金</v>
      </c>
      <c r="X15" s="468" t="str">
        <f t="shared" si="0"/>
        <v>土</v>
      </c>
      <c r="Y15" s="469" t="str">
        <f t="shared" si="0"/>
        <v>日</v>
      </c>
      <c r="Z15" s="470" t="str">
        <f t="shared" si="0"/>
        <v>月</v>
      </c>
      <c r="AA15" s="468" t="str">
        <f t="shared" si="0"/>
        <v>火</v>
      </c>
      <c r="AB15" s="468" t="str">
        <f t="shared" si="0"/>
        <v>水</v>
      </c>
      <c r="AC15" s="468" t="str">
        <f t="shared" si="0"/>
        <v>木</v>
      </c>
      <c r="AD15" s="468" t="str">
        <f t="shared" si="0"/>
        <v>金</v>
      </c>
      <c r="AE15" s="468" t="str">
        <f t="shared" si="0"/>
        <v>土</v>
      </c>
      <c r="AF15" s="471" t="str">
        <f t="shared" si="0"/>
        <v>日</v>
      </c>
      <c r="AG15" s="467" t="str">
        <f t="shared" si="0"/>
        <v>月</v>
      </c>
      <c r="AH15" s="468" t="str">
        <f t="shared" si="0"/>
        <v>火</v>
      </c>
      <c r="AI15" s="468" t="str">
        <f t="shared" si="0"/>
        <v>水</v>
      </c>
      <c r="AJ15" s="468" t="str">
        <f t="shared" si="0"/>
        <v>木</v>
      </c>
      <c r="AK15" s="468" t="str">
        <f t="shared" si="0"/>
        <v>金</v>
      </c>
      <c r="AL15" s="468" t="str">
        <f t="shared" si="0"/>
        <v>土</v>
      </c>
      <c r="AM15" s="469" t="str">
        <f t="shared" si="0"/>
        <v>日</v>
      </c>
      <c r="AN15" s="467" t="str">
        <f t="shared" si="0"/>
        <v>月</v>
      </c>
      <c r="AO15" s="468" t="str">
        <f t="shared" si="0"/>
        <v>火</v>
      </c>
      <c r="AP15" s="468" t="str">
        <f t="shared" si="0"/>
        <v>水</v>
      </c>
      <c r="AQ15" s="468" t="str">
        <f t="shared" si="0"/>
        <v>木</v>
      </c>
      <c r="AR15" s="468" t="str">
        <f t="shared" si="0"/>
        <v>金</v>
      </c>
      <c r="AS15" s="468" t="str">
        <f t="shared" si="0"/>
        <v>土</v>
      </c>
      <c r="AT15" s="469" t="str">
        <f t="shared" si="0"/>
        <v>日</v>
      </c>
      <c r="AU15" s="467" t="str">
        <f>IF(AU14=1,"日",IF(AU14=2,"月",IF(AU14=3,"火",IF(AU14=4,"水",IF(AU14=5,"木",IF(AU14=6,"金",IF(AU14=0,"","土")))))))</f>
        <v/>
      </c>
      <c r="AV15" s="468" t="str">
        <f>IF(AV14=1,"日",IF(AV14=2,"月",IF(AV14=3,"火",IF(AV14=4,"水",IF(AV14=5,"木",IF(AV14=6,"金",IF(AV14=0,"","土")))))))</f>
        <v/>
      </c>
      <c r="AW15" s="469" t="str">
        <f>IF(AW14=1,"日",IF(AW14=2,"月",IF(AW14=3,"火",IF(AW14=4,"水",IF(AW14=5,"木",IF(AW14=6,"金",IF(AW14=0,"","土")))))))</f>
        <v/>
      </c>
      <c r="AX15" s="1148"/>
      <c r="AY15" s="1149"/>
      <c r="AZ15" s="1154"/>
      <c r="BA15" s="1155"/>
      <c r="BB15" s="1035"/>
      <c r="BC15" s="1035"/>
      <c r="BD15" s="1035"/>
      <c r="BE15" s="1035"/>
      <c r="BF15" s="1035"/>
      <c r="BG15" s="1157"/>
    </row>
    <row r="16" spans="1:59" s="435" customFormat="1" ht="20.25" customHeight="1" x14ac:dyDescent="0.3">
      <c r="A16" s="1104">
        <v>1</v>
      </c>
      <c r="B16" s="1110" t="s">
        <v>671</v>
      </c>
      <c r="C16" s="1110"/>
      <c r="D16" s="1110"/>
      <c r="E16" s="1110"/>
      <c r="F16" s="1196"/>
      <c r="G16" s="543"/>
      <c r="H16" s="1197" t="s">
        <v>672</v>
      </c>
      <c r="I16" s="1198"/>
      <c r="J16" s="1199" t="s">
        <v>673</v>
      </c>
      <c r="K16" s="1105"/>
      <c r="L16" s="1105"/>
      <c r="M16" s="1105"/>
      <c r="N16" s="1105"/>
      <c r="O16" s="1200"/>
      <c r="P16" s="1067" t="s">
        <v>674</v>
      </c>
      <c r="Q16" s="1068"/>
      <c r="R16" s="1069"/>
      <c r="S16" s="473" t="s">
        <v>631</v>
      </c>
      <c r="T16" s="474" t="s">
        <v>675</v>
      </c>
      <c r="U16" s="474" t="s">
        <v>676</v>
      </c>
      <c r="V16" s="474" t="s">
        <v>677</v>
      </c>
      <c r="W16" s="474" t="s">
        <v>675</v>
      </c>
      <c r="X16" s="474"/>
      <c r="Y16" s="474"/>
      <c r="Z16" s="474" t="s">
        <v>677</v>
      </c>
      <c r="AA16" s="474" t="s">
        <v>676</v>
      </c>
      <c r="AB16" s="474" t="s">
        <v>676</v>
      </c>
      <c r="AC16" s="474" t="s">
        <v>675</v>
      </c>
      <c r="AD16" s="474" t="s">
        <v>676</v>
      </c>
      <c r="AE16" s="474"/>
      <c r="AF16" s="474"/>
      <c r="AG16" s="474" t="s">
        <v>676</v>
      </c>
      <c r="AH16" s="474" t="s">
        <v>676</v>
      </c>
      <c r="AI16" s="474" t="s">
        <v>678</v>
      </c>
      <c r="AJ16" s="474" t="s">
        <v>677</v>
      </c>
      <c r="AK16" s="474" t="s">
        <v>677</v>
      </c>
      <c r="AL16" s="474"/>
      <c r="AM16" s="474"/>
      <c r="AN16" s="474" t="s">
        <v>676</v>
      </c>
      <c r="AO16" s="474" t="s">
        <v>675</v>
      </c>
      <c r="AP16" s="474" t="s">
        <v>675</v>
      </c>
      <c r="AQ16" s="474" t="s">
        <v>676</v>
      </c>
      <c r="AR16" s="474" t="s">
        <v>675</v>
      </c>
      <c r="AS16" s="474"/>
      <c r="AT16" s="474"/>
      <c r="AU16" s="474"/>
      <c r="AV16" s="474"/>
      <c r="AW16" s="474"/>
      <c r="AX16" s="1070"/>
      <c r="AY16" s="1071"/>
      <c r="AZ16" s="1072"/>
      <c r="BA16" s="1073"/>
      <c r="BB16" s="1074" t="s">
        <v>679</v>
      </c>
      <c r="BC16" s="1074"/>
      <c r="BD16" s="1074"/>
      <c r="BE16" s="1074"/>
      <c r="BF16" s="1074"/>
      <c r="BG16" s="1075"/>
    </row>
    <row r="17" spans="1:59" s="435" customFormat="1" ht="20.25" customHeight="1" x14ac:dyDescent="0.3">
      <c r="A17" s="1047"/>
      <c r="B17" s="1062"/>
      <c r="C17" s="1062"/>
      <c r="D17" s="1062"/>
      <c r="E17" s="1062"/>
      <c r="F17" s="1182"/>
      <c r="G17" s="544"/>
      <c r="H17" s="1184"/>
      <c r="I17" s="1185"/>
      <c r="J17" s="1191"/>
      <c r="K17" s="1049"/>
      <c r="L17" s="1049"/>
      <c r="M17" s="1049"/>
      <c r="N17" s="1049"/>
      <c r="O17" s="1192"/>
      <c r="P17" s="1080" t="s">
        <v>680</v>
      </c>
      <c r="Q17" s="1081"/>
      <c r="R17" s="1082"/>
      <c r="S17" s="477">
        <f>IF(S16="","",VLOOKUP(S16,'シフト記号表（記載例）'!$C$6:$K$35,9,FALSE))</f>
        <v>0.49999999999999956</v>
      </c>
      <c r="T17" s="477">
        <f>IF(T16="","",VLOOKUP(T16,'シフト記号表（記載例）'!$C$6:$K$35,9,FALSE))</f>
        <v>0.49999999999999956</v>
      </c>
      <c r="U17" s="477">
        <f>IF(U16="","",VLOOKUP(U16,'シフト記号表（記載例）'!$C$6:$K$35,9,FALSE))</f>
        <v>0.49999999999999956</v>
      </c>
      <c r="V17" s="477">
        <f>IF(V16="","",VLOOKUP(V16,'シフト記号表（記載例）'!$C$6:$K$35,9,FALSE))</f>
        <v>0.49999999999999956</v>
      </c>
      <c r="W17" s="477">
        <f>IF(W16="","",VLOOKUP(W16,'シフト記号表（記載例）'!$C$6:$K$35,9,FALSE))</f>
        <v>0.49999999999999956</v>
      </c>
      <c r="X17" s="477" t="str">
        <f>IF(X16="","",VLOOKUP(X16,'シフト記号表（記載例）'!$C$6:$K$35,9,FALSE))</f>
        <v/>
      </c>
      <c r="Y17" s="477" t="str">
        <f>IF(Y16="","",VLOOKUP(Y16,'シフト記号表（記載例）'!$C$6:$K$35,9,FALSE))</f>
        <v/>
      </c>
      <c r="Z17" s="477">
        <f>IF(Z16="","",VLOOKUP(Z16,'シフト記号表（記載例）'!$C$6:$K$35,9,FALSE))</f>
        <v>0.49999999999999956</v>
      </c>
      <c r="AA17" s="477">
        <f>IF(AA16="","",VLOOKUP(AA16,'シフト記号表（記載例）'!$C$6:$K$35,9,FALSE))</f>
        <v>0.49999999999999956</v>
      </c>
      <c r="AB17" s="477">
        <f>IF(AB16="","",VLOOKUP(AB16,'シフト記号表（記載例）'!$C$6:$K$35,9,FALSE))</f>
        <v>0.49999999999999956</v>
      </c>
      <c r="AC17" s="477">
        <f>IF(AC16="","",VLOOKUP(AC16,'シフト記号表（記載例）'!$C$6:$K$35,9,FALSE))</f>
        <v>0.49999999999999956</v>
      </c>
      <c r="AD17" s="477">
        <f>IF(AD16="","",VLOOKUP(AD16,'シフト記号表（記載例）'!$C$6:$K$35,9,FALSE))</f>
        <v>0.49999999999999956</v>
      </c>
      <c r="AE17" s="477" t="str">
        <f>IF(AE16="","",VLOOKUP(AE16,'シフト記号表（記載例）'!$C$6:$K$35,9,FALSE))</f>
        <v/>
      </c>
      <c r="AF17" s="477" t="str">
        <f>IF(AF16="","",VLOOKUP(AF16,'シフト記号表（記載例）'!$C$6:$K$35,9,FALSE))</f>
        <v/>
      </c>
      <c r="AG17" s="477">
        <f>IF(AG16="","",VLOOKUP(AG16,'シフト記号表（記載例）'!$C$6:$K$35,9,FALSE))</f>
        <v>0.49999999999999956</v>
      </c>
      <c r="AH17" s="477">
        <f>IF(AH16="","",VLOOKUP(AH16,'シフト記号表（記載例）'!$C$6:$K$35,9,FALSE))</f>
        <v>0.49999999999999956</v>
      </c>
      <c r="AI17" s="477">
        <f>IF(AI16="","",VLOOKUP(AI16,'シフト記号表（記載例）'!$C$6:$K$35,9,FALSE))</f>
        <v>0.49999999999999956</v>
      </c>
      <c r="AJ17" s="477">
        <f>IF(AJ16="","",VLOOKUP(AJ16,'シフト記号表（記載例）'!$C$6:$K$35,9,FALSE))</f>
        <v>0.49999999999999956</v>
      </c>
      <c r="AK17" s="477">
        <f>IF(AK16="","",VLOOKUP(AK16,'シフト記号表（記載例）'!$C$6:$K$35,9,FALSE))</f>
        <v>0.49999999999999956</v>
      </c>
      <c r="AL17" s="477" t="str">
        <f>IF(AL16="","",VLOOKUP(AL16,'シフト記号表（記載例）'!$C$6:$K$35,9,FALSE))</f>
        <v/>
      </c>
      <c r="AM17" s="477" t="str">
        <f>IF(AM16="","",VLOOKUP(AM16,'シフト記号表（記載例）'!$C$6:$K$35,9,FALSE))</f>
        <v/>
      </c>
      <c r="AN17" s="477">
        <f>IF(AN16="","",VLOOKUP(AN16,'シフト記号表（記載例）'!$C$6:$K$35,9,FALSE))</f>
        <v>0.49999999999999956</v>
      </c>
      <c r="AO17" s="477">
        <f>IF(AO16="","",VLOOKUP(AO16,'シフト記号表（記載例）'!$C$6:$K$35,9,FALSE))</f>
        <v>0.49999999999999956</v>
      </c>
      <c r="AP17" s="477">
        <f>IF(AP16="","",VLOOKUP(AP16,'シフト記号表（記載例）'!$C$6:$K$35,9,FALSE))</f>
        <v>0.49999999999999956</v>
      </c>
      <c r="AQ17" s="477">
        <f>IF(AQ16="","",VLOOKUP(AQ16,'シフト記号表（記載例）'!$C$6:$K$35,9,FALSE))</f>
        <v>0.49999999999999956</v>
      </c>
      <c r="AR17" s="477">
        <f>IF(AR16="","",VLOOKUP(AR16,'シフト記号表（記載例）'!$C$6:$K$35,9,FALSE))</f>
        <v>0.49999999999999956</v>
      </c>
      <c r="AS17" s="477" t="str">
        <f>IF(AS16="","",VLOOKUP(AS16,'シフト記号表（記載例）'!$C$6:$K$35,9,FALSE))</f>
        <v/>
      </c>
      <c r="AT17" s="477" t="str">
        <f>IF(AT16="","",VLOOKUP(AT16,'シフト記号表（記載例）'!$C$6:$K$35,9,FALSE))</f>
        <v/>
      </c>
      <c r="AU17" s="477" t="str">
        <f>IF(AU16="","",VLOOKUP(AU16,'シフト記号表（記載例）'!$C$6:$K$35,9,FALSE))</f>
        <v/>
      </c>
      <c r="AV17" s="477" t="str">
        <f>IF(AV16="","",VLOOKUP(AV16,'シフト記号表（記載例）'!$C$6:$K$35,9,FALSE))</f>
        <v/>
      </c>
      <c r="AW17" s="477" t="str">
        <f>IF(AW16="","",VLOOKUP(AW16,'シフト記号表（記載例）'!$C$6:$K$35,9,FALSE))</f>
        <v/>
      </c>
      <c r="AX17" s="1083">
        <f>IF($BB$4="４週",SUM(S17:AT17),IF($BB$4="暦月",SUM(S17:AW17),""))</f>
        <v>9.9999999999999964</v>
      </c>
      <c r="AY17" s="1084"/>
      <c r="AZ17" s="1090">
        <f>IF($BB$4="４週",AX17/4,IF($BB$4="暦月",AX17/($BB$7/7),""))</f>
        <v>2.4999999999999991</v>
      </c>
      <c r="BA17" s="1091"/>
      <c r="BB17" s="1076"/>
      <c r="BC17" s="1076"/>
      <c r="BD17" s="1076"/>
      <c r="BE17" s="1076"/>
      <c r="BF17" s="1076"/>
      <c r="BG17" s="1077"/>
    </row>
    <row r="18" spans="1:59" s="435" customFormat="1" ht="20.25" customHeight="1" thickBot="1" x14ac:dyDescent="0.35">
      <c r="A18" s="1047"/>
      <c r="B18" s="1065"/>
      <c r="C18" s="1065"/>
      <c r="D18" s="1065"/>
      <c r="E18" s="1065"/>
      <c r="F18" s="1188"/>
      <c r="G18" s="545" t="str">
        <f>B16</f>
        <v>管理者</v>
      </c>
      <c r="H18" s="1189"/>
      <c r="I18" s="1190"/>
      <c r="J18" s="1193"/>
      <c r="K18" s="1057"/>
      <c r="L18" s="1057"/>
      <c r="M18" s="1057"/>
      <c r="N18" s="1057"/>
      <c r="O18" s="1194"/>
      <c r="P18" s="1092" t="s">
        <v>588</v>
      </c>
      <c r="Q18" s="1093"/>
      <c r="R18" s="1094"/>
      <c r="S18" s="479">
        <f>IF(S16="","",VLOOKUP(S16,'シフト記号表（記載例）'!$C$6:$U$35,19,FALSE))</f>
        <v>0.25000000000000044</v>
      </c>
      <c r="T18" s="479">
        <f>IF(T16="","",VLOOKUP(T16,'シフト記号表（記載例）'!$C$6:$U$35,19,FALSE))</f>
        <v>0.25000000000000044</v>
      </c>
      <c r="U18" s="479">
        <f>IF(U16="","",VLOOKUP(U16,'シフト記号表（記載例）'!$C$6:$U$35,19,FALSE))</f>
        <v>0.25000000000000044</v>
      </c>
      <c r="V18" s="479">
        <f>IF(V16="","",VLOOKUP(V16,'シフト記号表（記載例）'!$C$6:$U$35,19,FALSE))</f>
        <v>0.25000000000000044</v>
      </c>
      <c r="W18" s="479">
        <f>IF(W16="","",VLOOKUP(W16,'シフト記号表（記載例）'!$C$6:$U$35,19,FALSE))</f>
        <v>0.25000000000000044</v>
      </c>
      <c r="X18" s="479" t="str">
        <f>IF(X16="","",VLOOKUP(X16,'シフト記号表（記載例）'!$C$6:$U$35,19,FALSE))</f>
        <v/>
      </c>
      <c r="Y18" s="479" t="str">
        <f>IF(Y16="","",VLOOKUP(Y16,'シフト記号表（記載例）'!$C$6:$U$35,19,FALSE))</f>
        <v/>
      </c>
      <c r="Z18" s="479">
        <f>IF(Z16="","",VLOOKUP(Z16,'シフト記号表（記載例）'!$C$6:$U$35,19,FALSE))</f>
        <v>0.25000000000000044</v>
      </c>
      <c r="AA18" s="479">
        <f>IF(AA16="","",VLOOKUP(AA16,'シフト記号表（記載例）'!$C$6:$U$35,19,FALSE))</f>
        <v>0.25000000000000044</v>
      </c>
      <c r="AB18" s="479">
        <f>IF(AB16="","",VLOOKUP(AB16,'シフト記号表（記載例）'!$C$6:$U$35,19,FALSE))</f>
        <v>0.25000000000000044</v>
      </c>
      <c r="AC18" s="479">
        <f>IF(AC16="","",VLOOKUP(AC16,'シフト記号表（記載例）'!$C$6:$U$35,19,FALSE))</f>
        <v>0.25000000000000044</v>
      </c>
      <c r="AD18" s="479">
        <f>IF(AD16="","",VLOOKUP(AD16,'シフト記号表（記載例）'!$C$6:$U$35,19,FALSE))</f>
        <v>0.25000000000000044</v>
      </c>
      <c r="AE18" s="479" t="str">
        <f>IF(AE16="","",VLOOKUP(AE16,'シフト記号表（記載例）'!$C$6:$U$35,19,FALSE))</f>
        <v/>
      </c>
      <c r="AF18" s="479" t="str">
        <f>IF(AF16="","",VLOOKUP(AF16,'シフト記号表（記載例）'!$C$6:$U$35,19,FALSE))</f>
        <v/>
      </c>
      <c r="AG18" s="479">
        <f>IF(AG16="","",VLOOKUP(AG16,'シフト記号表（記載例）'!$C$6:$U$35,19,FALSE))</f>
        <v>0.25000000000000044</v>
      </c>
      <c r="AH18" s="479">
        <f>IF(AH16="","",VLOOKUP(AH16,'シフト記号表（記載例）'!$C$6:$U$35,19,FALSE))</f>
        <v>0.25000000000000044</v>
      </c>
      <c r="AI18" s="479">
        <f>IF(AI16="","",VLOOKUP(AI16,'シフト記号表（記載例）'!$C$6:$U$35,19,FALSE))</f>
        <v>0.25000000000000044</v>
      </c>
      <c r="AJ18" s="479">
        <f>IF(AJ16="","",VLOOKUP(AJ16,'シフト記号表（記載例）'!$C$6:$U$35,19,FALSE))</f>
        <v>0.25000000000000044</v>
      </c>
      <c r="AK18" s="479">
        <f>IF(AK16="","",VLOOKUP(AK16,'シフト記号表（記載例）'!$C$6:$U$35,19,FALSE))</f>
        <v>0.25000000000000044</v>
      </c>
      <c r="AL18" s="479" t="str">
        <f>IF(AL16="","",VLOOKUP(AL16,'シフト記号表（記載例）'!$C$6:$U$35,19,FALSE))</f>
        <v/>
      </c>
      <c r="AM18" s="479" t="str">
        <f>IF(AM16="","",VLOOKUP(AM16,'シフト記号表（記載例）'!$C$6:$U$35,19,FALSE))</f>
        <v/>
      </c>
      <c r="AN18" s="479">
        <f>IF(AN16="","",VLOOKUP(AN16,'シフト記号表（記載例）'!$C$6:$U$35,19,FALSE))</f>
        <v>0.25000000000000044</v>
      </c>
      <c r="AO18" s="479">
        <f>IF(AO16="","",VLOOKUP(AO16,'シフト記号表（記載例）'!$C$6:$U$35,19,FALSE))</f>
        <v>0.25000000000000044</v>
      </c>
      <c r="AP18" s="479">
        <f>IF(AP16="","",VLOOKUP(AP16,'シフト記号表（記載例）'!$C$6:$U$35,19,FALSE))</f>
        <v>0.25000000000000044</v>
      </c>
      <c r="AQ18" s="479">
        <f>IF(AQ16="","",VLOOKUP(AQ16,'シフト記号表（記載例）'!$C$6:$U$35,19,FALSE))</f>
        <v>0.25000000000000044</v>
      </c>
      <c r="AR18" s="479">
        <f>IF(AR16="","",VLOOKUP(AR16,'シフト記号表（記載例）'!$C$6:$U$35,19,FALSE))</f>
        <v>0.25000000000000044</v>
      </c>
      <c r="AS18" s="479" t="str">
        <f>IF(AS16="","",VLOOKUP(AS16,'シフト記号表（記載例）'!$C$6:$U$35,19,FALSE))</f>
        <v/>
      </c>
      <c r="AT18" s="479" t="str">
        <f>IF(AT16="","",VLOOKUP(AT16,'シフト記号表（記載例）'!$C$6:$U$35,19,FALSE))</f>
        <v/>
      </c>
      <c r="AU18" s="479" t="str">
        <f>IF(AU16="","",VLOOKUP(AU16,'シフト記号表（記載例）'!$C$6:$U$35,19,FALSE))</f>
        <v/>
      </c>
      <c r="AV18" s="479" t="str">
        <f>IF(AV16="","",VLOOKUP(AV16,'シフト記号表（記載例）'!$C$6:$U$35,19,FALSE))</f>
        <v/>
      </c>
      <c r="AW18" s="479" t="str">
        <f>IF(AW16="","",VLOOKUP(AW16,'シフト記号表（記載例）'!$C$6:$U$35,19,FALSE))</f>
        <v/>
      </c>
      <c r="AX18" s="1095">
        <f>IF($BB$4="４週",SUM(S18:AT18),IF($BB$4="暦月",SUM(S18:AW18),""))</f>
        <v>5.0000000000000071</v>
      </c>
      <c r="AY18" s="1096"/>
      <c r="AZ18" s="1097">
        <f>IF($BB$4="４週",AX18/4,IF($BB$4="暦月",AX18/($BB$7/7),""))</f>
        <v>1.2500000000000018</v>
      </c>
      <c r="BA18" s="1098"/>
      <c r="BB18" s="1088"/>
      <c r="BC18" s="1088"/>
      <c r="BD18" s="1088"/>
      <c r="BE18" s="1088"/>
      <c r="BF18" s="1088"/>
      <c r="BG18" s="1089"/>
    </row>
    <row r="19" spans="1:59" s="435" customFormat="1" ht="20.25" customHeight="1" x14ac:dyDescent="0.3">
      <c r="A19" s="1047">
        <v>2</v>
      </c>
      <c r="B19" s="1062" t="s">
        <v>110</v>
      </c>
      <c r="C19" s="1062"/>
      <c r="D19" s="1062"/>
      <c r="E19" s="1062"/>
      <c r="F19" s="1182"/>
      <c r="G19" s="544"/>
      <c r="H19" s="1184" t="s">
        <v>672</v>
      </c>
      <c r="I19" s="1185"/>
      <c r="J19" s="1191" t="s">
        <v>673</v>
      </c>
      <c r="K19" s="1049"/>
      <c r="L19" s="1049"/>
      <c r="M19" s="1049"/>
      <c r="N19" s="1049"/>
      <c r="O19" s="1192"/>
      <c r="P19" s="1067" t="s">
        <v>681</v>
      </c>
      <c r="Q19" s="1068"/>
      <c r="R19" s="1069"/>
      <c r="S19" s="473" t="s">
        <v>635</v>
      </c>
      <c r="T19" s="473" t="s">
        <v>682</v>
      </c>
      <c r="U19" s="473" t="s">
        <v>683</v>
      </c>
      <c r="V19" s="473" t="s">
        <v>684</v>
      </c>
      <c r="W19" s="473" t="s">
        <v>685</v>
      </c>
      <c r="X19" s="473"/>
      <c r="Y19" s="473"/>
      <c r="Z19" s="473" t="s">
        <v>682</v>
      </c>
      <c r="AA19" s="473" t="s">
        <v>684</v>
      </c>
      <c r="AB19" s="473" t="s">
        <v>686</v>
      </c>
      <c r="AC19" s="473" t="s">
        <v>685</v>
      </c>
      <c r="AD19" s="473" t="s">
        <v>685</v>
      </c>
      <c r="AE19" s="473"/>
      <c r="AF19" s="473"/>
      <c r="AG19" s="473" t="s">
        <v>682</v>
      </c>
      <c r="AH19" s="473" t="s">
        <v>683</v>
      </c>
      <c r="AI19" s="473" t="s">
        <v>684</v>
      </c>
      <c r="AJ19" s="473" t="s">
        <v>684</v>
      </c>
      <c r="AK19" s="473" t="s">
        <v>685</v>
      </c>
      <c r="AL19" s="473"/>
      <c r="AM19" s="473"/>
      <c r="AN19" s="473" t="s">
        <v>685</v>
      </c>
      <c r="AO19" s="473" t="s">
        <v>686</v>
      </c>
      <c r="AP19" s="473" t="s">
        <v>683</v>
      </c>
      <c r="AQ19" s="473" t="s">
        <v>683</v>
      </c>
      <c r="AR19" s="473" t="s">
        <v>684</v>
      </c>
      <c r="AS19" s="473"/>
      <c r="AT19" s="473"/>
      <c r="AU19" s="473"/>
      <c r="AV19" s="473"/>
      <c r="AW19" s="473"/>
      <c r="AX19" s="1070"/>
      <c r="AY19" s="1071"/>
      <c r="AZ19" s="1072"/>
      <c r="BA19" s="1073"/>
      <c r="BB19" s="1074" t="s">
        <v>687</v>
      </c>
      <c r="BC19" s="1074"/>
      <c r="BD19" s="1074"/>
      <c r="BE19" s="1074"/>
      <c r="BF19" s="1074"/>
      <c r="BG19" s="1075"/>
    </row>
    <row r="20" spans="1:59" s="435" customFormat="1" ht="20.25" customHeight="1" x14ac:dyDescent="0.3">
      <c r="A20" s="1047"/>
      <c r="B20" s="1062"/>
      <c r="C20" s="1062"/>
      <c r="D20" s="1062"/>
      <c r="E20" s="1062"/>
      <c r="F20" s="1182"/>
      <c r="G20" s="544"/>
      <c r="H20" s="1184"/>
      <c r="I20" s="1185"/>
      <c r="J20" s="1191"/>
      <c r="K20" s="1049"/>
      <c r="L20" s="1049"/>
      <c r="M20" s="1049"/>
      <c r="N20" s="1049"/>
      <c r="O20" s="1192"/>
      <c r="P20" s="1080" t="s">
        <v>688</v>
      </c>
      <c r="Q20" s="1081"/>
      <c r="R20" s="1082"/>
      <c r="S20" s="477">
        <f>IF(S19="","",VLOOKUP(S19,'シフト記号表（記載例）'!$C$6:$K$35,9,FALSE))</f>
        <v>3.5000000000000009</v>
      </c>
      <c r="T20" s="477">
        <f>IF(T19="","",VLOOKUP(T19,'シフト記号表（記載例）'!$C$6:$K$35,9,FALSE))</f>
        <v>3.5000000000000009</v>
      </c>
      <c r="U20" s="477">
        <f>IF(U19="","",VLOOKUP(U19,'シフト記号表（記載例）'!$C$6:$K$35,9,FALSE))</f>
        <v>3.5000000000000009</v>
      </c>
      <c r="V20" s="477">
        <f>IF(V19="","",VLOOKUP(V19,'シフト記号表（記載例）'!$C$6:$K$35,9,FALSE))</f>
        <v>3.5000000000000009</v>
      </c>
      <c r="W20" s="477">
        <f>IF(W19="","",VLOOKUP(W19,'シフト記号表（記載例）'!$C$6:$K$35,9,FALSE))</f>
        <v>3.5000000000000009</v>
      </c>
      <c r="X20" s="477" t="str">
        <f>IF(X19="","",VLOOKUP(X19,'シフト記号表（記載例）'!$C$6:$K$35,9,FALSE))</f>
        <v/>
      </c>
      <c r="Y20" s="477" t="str">
        <f>IF(Y19="","",VLOOKUP(Y19,'シフト記号表（記載例）'!$C$6:$K$35,9,FALSE))</f>
        <v/>
      </c>
      <c r="Z20" s="477">
        <f>IF(Z19="","",VLOOKUP(Z19,'シフト記号表（記載例）'!$C$6:$K$35,9,FALSE))</f>
        <v>3.5000000000000009</v>
      </c>
      <c r="AA20" s="477">
        <f>IF(AA19="","",VLOOKUP(AA19,'シフト記号表（記載例）'!$C$6:$K$35,9,FALSE))</f>
        <v>3.5000000000000009</v>
      </c>
      <c r="AB20" s="477">
        <f>IF(AB19="","",VLOOKUP(AB19,'シフト記号表（記載例）'!$C$6:$K$35,9,FALSE))</f>
        <v>3.5000000000000009</v>
      </c>
      <c r="AC20" s="477">
        <f>IF(AC19="","",VLOOKUP(AC19,'シフト記号表（記載例）'!$C$6:$K$35,9,FALSE))</f>
        <v>3.5000000000000009</v>
      </c>
      <c r="AD20" s="477">
        <f>IF(AD19="","",VLOOKUP(AD19,'シフト記号表（記載例）'!$C$6:$K$35,9,FALSE))</f>
        <v>3.5000000000000009</v>
      </c>
      <c r="AE20" s="477" t="str">
        <f>IF(AE19="","",VLOOKUP(AE19,'シフト記号表（記載例）'!$C$6:$K$35,9,FALSE))</f>
        <v/>
      </c>
      <c r="AF20" s="477" t="str">
        <f>IF(AF19="","",VLOOKUP(AF19,'シフト記号表（記載例）'!$C$6:$K$35,9,FALSE))</f>
        <v/>
      </c>
      <c r="AG20" s="477">
        <f>IF(AG19="","",VLOOKUP(AG19,'シフト記号表（記載例）'!$C$6:$K$35,9,FALSE))</f>
        <v>3.5000000000000009</v>
      </c>
      <c r="AH20" s="477">
        <f>IF(AH19="","",VLOOKUP(AH19,'シフト記号表（記載例）'!$C$6:$K$35,9,FALSE))</f>
        <v>3.5000000000000009</v>
      </c>
      <c r="AI20" s="477">
        <f>IF(AI19="","",VLOOKUP(AI19,'シフト記号表（記載例）'!$C$6:$K$35,9,FALSE))</f>
        <v>3.5000000000000009</v>
      </c>
      <c r="AJ20" s="477">
        <f>IF(AJ19="","",VLOOKUP(AJ19,'シフト記号表（記載例）'!$C$6:$K$35,9,FALSE))</f>
        <v>3.5000000000000009</v>
      </c>
      <c r="AK20" s="477">
        <f>IF(AK19="","",VLOOKUP(AK19,'シフト記号表（記載例）'!$C$6:$K$35,9,FALSE))</f>
        <v>3.5000000000000009</v>
      </c>
      <c r="AL20" s="477" t="str">
        <f>IF(AL19="","",VLOOKUP(AL19,'シフト記号表（記載例）'!$C$6:$K$35,9,FALSE))</f>
        <v/>
      </c>
      <c r="AM20" s="477" t="str">
        <f>IF(AM19="","",VLOOKUP(AM19,'シフト記号表（記載例）'!$C$6:$K$35,9,FALSE))</f>
        <v/>
      </c>
      <c r="AN20" s="477">
        <f>IF(AN19="","",VLOOKUP(AN19,'シフト記号表（記載例）'!$C$6:$K$35,9,FALSE))</f>
        <v>3.5000000000000009</v>
      </c>
      <c r="AO20" s="477">
        <f>IF(AO19="","",VLOOKUP(AO19,'シフト記号表（記載例）'!$C$6:$K$35,9,FALSE))</f>
        <v>3.5000000000000009</v>
      </c>
      <c r="AP20" s="477">
        <f>IF(AP19="","",VLOOKUP(AP19,'シフト記号表（記載例）'!$C$6:$K$35,9,FALSE))</f>
        <v>3.5000000000000009</v>
      </c>
      <c r="AQ20" s="477">
        <f>IF(AQ19="","",VLOOKUP(AQ19,'シフト記号表（記載例）'!$C$6:$K$35,9,FALSE))</f>
        <v>3.5000000000000009</v>
      </c>
      <c r="AR20" s="477">
        <f>IF(AR19="","",VLOOKUP(AR19,'シフト記号表（記載例）'!$C$6:$K$35,9,FALSE))</f>
        <v>3.5000000000000009</v>
      </c>
      <c r="AS20" s="477" t="str">
        <f>IF(AS19="","",VLOOKUP(AS19,'シフト記号表（記載例）'!$C$6:$K$35,9,FALSE))</f>
        <v/>
      </c>
      <c r="AT20" s="477" t="str">
        <f>IF(AT19="","",VLOOKUP(AT19,'シフト記号表（記載例）'!$C$6:$K$35,9,FALSE))</f>
        <v/>
      </c>
      <c r="AU20" s="477" t="str">
        <f>IF(AU19="","",VLOOKUP(AU19,'シフト記号表（記載例）'!$C$6:$K$35,9,FALSE))</f>
        <v/>
      </c>
      <c r="AV20" s="477" t="str">
        <f>IF(AV19="","",VLOOKUP(AV19,'シフト記号表（記載例）'!$C$6:$K$35,9,FALSE))</f>
        <v/>
      </c>
      <c r="AW20" s="477" t="str">
        <f>IF(AW19="","",VLOOKUP(AW19,'シフト記号表（記載例）'!$C$6:$K$35,9,FALSE))</f>
        <v/>
      </c>
      <c r="AX20" s="1083">
        <f>IF($BB$4="４週",SUM(S20:AT20),IF($BB$4="暦月",SUM(S20:AW20),""))</f>
        <v>70.000000000000014</v>
      </c>
      <c r="AY20" s="1084"/>
      <c r="AZ20" s="1090">
        <f>IF($BB$4="４週",AX20/4,IF($BB$4="暦月",AX20/($BB$7/7),""))</f>
        <v>17.500000000000004</v>
      </c>
      <c r="BA20" s="1091"/>
      <c r="BB20" s="1076"/>
      <c r="BC20" s="1076"/>
      <c r="BD20" s="1076"/>
      <c r="BE20" s="1076"/>
      <c r="BF20" s="1076"/>
      <c r="BG20" s="1077"/>
    </row>
    <row r="21" spans="1:59" s="435" customFormat="1" ht="20.25" customHeight="1" thickBot="1" x14ac:dyDescent="0.35">
      <c r="A21" s="1047"/>
      <c r="B21" s="1065"/>
      <c r="C21" s="1065"/>
      <c r="D21" s="1065"/>
      <c r="E21" s="1065"/>
      <c r="F21" s="1188"/>
      <c r="G21" s="545" t="str">
        <f>B19</f>
        <v>生活相談員</v>
      </c>
      <c r="H21" s="1189"/>
      <c r="I21" s="1190"/>
      <c r="J21" s="1193"/>
      <c r="K21" s="1057"/>
      <c r="L21" s="1057"/>
      <c r="M21" s="1057"/>
      <c r="N21" s="1057"/>
      <c r="O21" s="1194"/>
      <c r="P21" s="1092" t="s">
        <v>689</v>
      </c>
      <c r="Q21" s="1093"/>
      <c r="R21" s="1094"/>
      <c r="S21" s="479">
        <f>IF(S19="","",VLOOKUP(S19,'シフト記号表（記載例）'!$C$6:$U$35,19,FALSE))</f>
        <v>3.2499999999999991</v>
      </c>
      <c r="T21" s="479">
        <f>IF(T19="","",VLOOKUP(T19,'シフト記号表（記載例）'!$C$6:$U$35,19,FALSE))</f>
        <v>3.2499999999999991</v>
      </c>
      <c r="U21" s="479">
        <f>IF(U19="","",VLOOKUP(U19,'シフト記号表（記載例）'!$C$6:$U$35,19,FALSE))</f>
        <v>3.2499999999999991</v>
      </c>
      <c r="V21" s="479">
        <f>IF(V19="","",VLOOKUP(V19,'シフト記号表（記載例）'!$C$6:$U$35,19,FALSE))</f>
        <v>3.2499999999999991</v>
      </c>
      <c r="W21" s="479">
        <f>IF(W19="","",VLOOKUP(W19,'シフト記号表（記載例）'!$C$6:$U$35,19,FALSE))</f>
        <v>3.2499999999999991</v>
      </c>
      <c r="X21" s="479" t="str">
        <f>IF(X19="","",VLOOKUP(X19,'シフト記号表（記載例）'!$C$6:$U$35,19,FALSE))</f>
        <v/>
      </c>
      <c r="Y21" s="479" t="str">
        <f>IF(Y19="","",VLOOKUP(Y19,'シフト記号表（記載例）'!$C$6:$U$35,19,FALSE))</f>
        <v/>
      </c>
      <c r="Z21" s="479">
        <f>IF(Z19="","",VLOOKUP(Z19,'シフト記号表（記載例）'!$C$6:$U$35,19,FALSE))</f>
        <v>3.2499999999999991</v>
      </c>
      <c r="AA21" s="479">
        <f>IF(AA19="","",VLOOKUP(AA19,'シフト記号表（記載例）'!$C$6:$U$35,19,FALSE))</f>
        <v>3.2499999999999991</v>
      </c>
      <c r="AB21" s="479">
        <f>IF(AB19="","",VLOOKUP(AB19,'シフト記号表（記載例）'!$C$6:$U$35,19,FALSE))</f>
        <v>3.2499999999999991</v>
      </c>
      <c r="AC21" s="479">
        <f>IF(AC19="","",VLOOKUP(AC19,'シフト記号表（記載例）'!$C$6:$U$35,19,FALSE))</f>
        <v>3.2499999999999991</v>
      </c>
      <c r="AD21" s="479">
        <f>IF(AD19="","",VLOOKUP(AD19,'シフト記号表（記載例）'!$C$6:$U$35,19,FALSE))</f>
        <v>3.2499999999999991</v>
      </c>
      <c r="AE21" s="479" t="str">
        <f>IF(AE19="","",VLOOKUP(AE19,'シフト記号表（記載例）'!$C$6:$U$35,19,FALSE))</f>
        <v/>
      </c>
      <c r="AF21" s="479" t="str">
        <f>IF(AF19="","",VLOOKUP(AF19,'シフト記号表（記載例）'!$C$6:$U$35,19,FALSE))</f>
        <v/>
      </c>
      <c r="AG21" s="479">
        <f>IF(AG19="","",VLOOKUP(AG19,'シフト記号表（記載例）'!$C$6:$U$35,19,FALSE))</f>
        <v>3.2499999999999991</v>
      </c>
      <c r="AH21" s="479">
        <f>IF(AH19="","",VLOOKUP(AH19,'シフト記号表（記載例）'!$C$6:$U$35,19,FALSE))</f>
        <v>3.2499999999999991</v>
      </c>
      <c r="AI21" s="479">
        <f>IF(AI19="","",VLOOKUP(AI19,'シフト記号表（記載例）'!$C$6:$U$35,19,FALSE))</f>
        <v>3.2499999999999991</v>
      </c>
      <c r="AJ21" s="479">
        <f>IF(AJ19="","",VLOOKUP(AJ19,'シフト記号表（記載例）'!$C$6:$U$35,19,FALSE))</f>
        <v>3.2499999999999991</v>
      </c>
      <c r="AK21" s="479">
        <f>IF(AK19="","",VLOOKUP(AK19,'シフト記号表（記載例）'!$C$6:$U$35,19,FALSE))</f>
        <v>3.2499999999999991</v>
      </c>
      <c r="AL21" s="479" t="str">
        <f>IF(AL19="","",VLOOKUP(AL19,'シフト記号表（記載例）'!$C$6:$U$35,19,FALSE))</f>
        <v/>
      </c>
      <c r="AM21" s="479" t="str">
        <f>IF(AM19="","",VLOOKUP(AM19,'シフト記号表（記載例）'!$C$6:$U$35,19,FALSE))</f>
        <v/>
      </c>
      <c r="AN21" s="479">
        <f>IF(AN19="","",VLOOKUP(AN19,'シフト記号表（記載例）'!$C$6:$U$35,19,FALSE))</f>
        <v>3.2499999999999991</v>
      </c>
      <c r="AO21" s="479">
        <f>IF(AO19="","",VLOOKUP(AO19,'シフト記号表（記載例）'!$C$6:$U$35,19,FALSE))</f>
        <v>3.2499999999999991</v>
      </c>
      <c r="AP21" s="479">
        <f>IF(AP19="","",VLOOKUP(AP19,'シフト記号表（記載例）'!$C$6:$U$35,19,FALSE))</f>
        <v>3.2499999999999991</v>
      </c>
      <c r="AQ21" s="479">
        <f>IF(AQ19="","",VLOOKUP(AQ19,'シフト記号表（記載例）'!$C$6:$U$35,19,FALSE))</f>
        <v>3.2499999999999991</v>
      </c>
      <c r="AR21" s="479">
        <f>IF(AR19="","",VLOOKUP(AR19,'シフト記号表（記載例）'!$C$6:$U$35,19,FALSE))</f>
        <v>3.2499999999999991</v>
      </c>
      <c r="AS21" s="479" t="str">
        <f>IF(AS19="","",VLOOKUP(AS19,'シフト記号表（記載例）'!$C$6:$U$35,19,FALSE))</f>
        <v/>
      </c>
      <c r="AT21" s="479" t="str">
        <f>IF(AT19="","",VLOOKUP(AT19,'シフト記号表（記載例）'!$C$6:$U$35,19,FALSE))</f>
        <v/>
      </c>
      <c r="AU21" s="479" t="str">
        <f>IF(AU19="","",VLOOKUP(AU19,'シフト記号表（記載例）'!$C$6:$U$35,19,FALSE))</f>
        <v/>
      </c>
      <c r="AV21" s="479" t="str">
        <f>IF(AV19="","",VLOOKUP(AV19,'シフト記号表（記載例）'!$C$6:$U$35,19,FALSE))</f>
        <v/>
      </c>
      <c r="AW21" s="479" t="str">
        <f>IF(AW19="","",VLOOKUP(AW19,'シフト記号表（記載例）'!$C$6:$U$35,19,FALSE))</f>
        <v/>
      </c>
      <c r="AX21" s="1095">
        <f>IF($BB$4="４週",SUM(S21:AT21),IF($BB$4="暦月",SUM(S21:AW21),""))</f>
        <v>64.999999999999986</v>
      </c>
      <c r="AY21" s="1096"/>
      <c r="AZ21" s="1097">
        <f>IF($BB$4="４週",AX21/4,IF($BB$4="暦月",AX21/($BB$7/7),""))</f>
        <v>16.249999999999996</v>
      </c>
      <c r="BA21" s="1098"/>
      <c r="BB21" s="1088"/>
      <c r="BC21" s="1088"/>
      <c r="BD21" s="1088"/>
      <c r="BE21" s="1088"/>
      <c r="BF21" s="1088"/>
      <c r="BG21" s="1089"/>
    </row>
    <row r="22" spans="1:59" s="435" customFormat="1" ht="20.25" customHeight="1" x14ac:dyDescent="0.3">
      <c r="A22" s="1047">
        <v>3</v>
      </c>
      <c r="B22" s="1062" t="s">
        <v>111</v>
      </c>
      <c r="C22" s="1062"/>
      <c r="D22" s="1062"/>
      <c r="E22" s="1062"/>
      <c r="F22" s="1182"/>
      <c r="G22" s="544"/>
      <c r="H22" s="1184" t="s">
        <v>672</v>
      </c>
      <c r="I22" s="1185"/>
      <c r="J22" s="1191" t="s">
        <v>690</v>
      </c>
      <c r="K22" s="1049"/>
      <c r="L22" s="1049"/>
      <c r="M22" s="1049"/>
      <c r="N22" s="1049"/>
      <c r="O22" s="1192"/>
      <c r="P22" s="1067" t="s">
        <v>691</v>
      </c>
      <c r="Q22" s="1068"/>
      <c r="R22" s="1069"/>
      <c r="S22" s="473" t="s">
        <v>692</v>
      </c>
      <c r="T22" s="473" t="s">
        <v>692</v>
      </c>
      <c r="U22" s="473" t="s">
        <v>693</v>
      </c>
      <c r="V22" s="473" t="s">
        <v>694</v>
      </c>
      <c r="W22" s="473" t="s">
        <v>692</v>
      </c>
      <c r="X22" s="473"/>
      <c r="Y22" s="473"/>
      <c r="Z22" s="473" t="s">
        <v>694</v>
      </c>
      <c r="AA22" s="473" t="s">
        <v>695</v>
      </c>
      <c r="AB22" s="473" t="s">
        <v>693</v>
      </c>
      <c r="AC22" s="473" t="s">
        <v>694</v>
      </c>
      <c r="AD22" s="473" t="s">
        <v>694</v>
      </c>
      <c r="AE22" s="473"/>
      <c r="AF22" s="473"/>
      <c r="AG22" s="473" t="s">
        <v>692</v>
      </c>
      <c r="AH22" s="473" t="s">
        <v>695</v>
      </c>
      <c r="AI22" s="473" t="s">
        <v>692</v>
      </c>
      <c r="AJ22" s="473" t="s">
        <v>693</v>
      </c>
      <c r="AK22" s="473" t="s">
        <v>692</v>
      </c>
      <c r="AL22" s="473"/>
      <c r="AM22" s="473"/>
      <c r="AN22" s="473" t="s">
        <v>694</v>
      </c>
      <c r="AO22" s="473" t="s">
        <v>695</v>
      </c>
      <c r="AP22" s="473" t="s">
        <v>694</v>
      </c>
      <c r="AQ22" s="473" t="s">
        <v>692</v>
      </c>
      <c r="AR22" s="473" t="s">
        <v>692</v>
      </c>
      <c r="AS22" s="473"/>
      <c r="AT22" s="473"/>
      <c r="AU22" s="473"/>
      <c r="AV22" s="473"/>
      <c r="AW22" s="473"/>
      <c r="AX22" s="1070"/>
      <c r="AY22" s="1071"/>
      <c r="AZ22" s="1072"/>
      <c r="BA22" s="1073"/>
      <c r="BB22" s="1074" t="s">
        <v>696</v>
      </c>
      <c r="BC22" s="1074"/>
      <c r="BD22" s="1074"/>
      <c r="BE22" s="1074"/>
      <c r="BF22" s="1074"/>
      <c r="BG22" s="1075"/>
    </row>
    <row r="23" spans="1:59" s="435" customFormat="1" ht="20.25" customHeight="1" x14ac:dyDescent="0.3">
      <c r="A23" s="1047"/>
      <c r="B23" s="1062"/>
      <c r="C23" s="1062"/>
      <c r="D23" s="1062"/>
      <c r="E23" s="1062"/>
      <c r="F23" s="1182"/>
      <c r="G23" s="544"/>
      <c r="H23" s="1184"/>
      <c r="I23" s="1185"/>
      <c r="J23" s="1191"/>
      <c r="K23" s="1049"/>
      <c r="L23" s="1049"/>
      <c r="M23" s="1049"/>
      <c r="N23" s="1049"/>
      <c r="O23" s="1192"/>
      <c r="P23" s="1080" t="s">
        <v>697</v>
      </c>
      <c r="Q23" s="1081"/>
      <c r="R23" s="1082"/>
      <c r="S23" s="477">
        <f>IF(S22="","",VLOOKUP(S22,'シフト記号表（記載例）'!$C$6:$K$35,9,FALSE))</f>
        <v>1.9999999999999996</v>
      </c>
      <c r="T23" s="477">
        <f>IF(T22="","",VLOOKUP(T22,'シフト記号表（記載例）'!$C$6:$K$35,9,FALSE))</f>
        <v>1.9999999999999996</v>
      </c>
      <c r="U23" s="477">
        <f>IF(U22="","",VLOOKUP(U22,'シフト記号表（記載例）'!$C$6:$K$35,9,FALSE))</f>
        <v>1.9999999999999996</v>
      </c>
      <c r="V23" s="477">
        <f>IF(V22="","",VLOOKUP(V22,'シフト記号表（記載例）'!$C$6:$K$35,9,FALSE))</f>
        <v>1.9999999999999996</v>
      </c>
      <c r="W23" s="477">
        <f>IF(W22="","",VLOOKUP(W22,'シフト記号表（記載例）'!$C$6:$K$35,9,FALSE))</f>
        <v>1.9999999999999996</v>
      </c>
      <c r="X23" s="477" t="str">
        <f>IF(X22="","",VLOOKUP(X22,'シフト記号表（記載例）'!$C$6:$K$35,9,FALSE))</f>
        <v/>
      </c>
      <c r="Y23" s="477" t="str">
        <f>IF(Y22="","",VLOOKUP(Y22,'シフト記号表（記載例）'!$C$6:$K$35,9,FALSE))</f>
        <v/>
      </c>
      <c r="Z23" s="477">
        <f>IF(Z22="","",VLOOKUP(Z22,'シフト記号表（記載例）'!$C$6:$K$35,9,FALSE))</f>
        <v>1.9999999999999996</v>
      </c>
      <c r="AA23" s="477">
        <f>IF(AA22="","",VLOOKUP(AA22,'シフト記号表（記載例）'!$C$6:$K$35,9,FALSE))</f>
        <v>1.9999999999999996</v>
      </c>
      <c r="AB23" s="477">
        <f>IF(AB22="","",VLOOKUP(AB22,'シフト記号表（記載例）'!$C$6:$K$35,9,FALSE))</f>
        <v>1.9999999999999996</v>
      </c>
      <c r="AC23" s="477">
        <f>IF(AC22="","",VLOOKUP(AC22,'シフト記号表（記載例）'!$C$6:$K$35,9,FALSE))</f>
        <v>1.9999999999999996</v>
      </c>
      <c r="AD23" s="477">
        <f>IF(AD22="","",VLOOKUP(AD22,'シフト記号表（記載例）'!$C$6:$K$35,9,FALSE))</f>
        <v>1.9999999999999996</v>
      </c>
      <c r="AE23" s="477" t="str">
        <f>IF(AE22="","",VLOOKUP(AE22,'シフト記号表（記載例）'!$C$6:$K$35,9,FALSE))</f>
        <v/>
      </c>
      <c r="AF23" s="477" t="str">
        <f>IF(AF22="","",VLOOKUP(AF22,'シフト記号表（記載例）'!$C$6:$K$35,9,FALSE))</f>
        <v/>
      </c>
      <c r="AG23" s="477">
        <f>IF(AG22="","",VLOOKUP(AG22,'シフト記号表（記載例）'!$C$6:$K$35,9,FALSE))</f>
        <v>1.9999999999999996</v>
      </c>
      <c r="AH23" s="477">
        <f>IF(AH22="","",VLOOKUP(AH22,'シフト記号表（記載例）'!$C$6:$K$35,9,FALSE))</f>
        <v>1.9999999999999996</v>
      </c>
      <c r="AI23" s="477">
        <f>IF(AI22="","",VLOOKUP(AI22,'シフト記号表（記載例）'!$C$6:$K$35,9,FALSE))</f>
        <v>1.9999999999999996</v>
      </c>
      <c r="AJ23" s="477">
        <f>IF(AJ22="","",VLOOKUP(AJ22,'シフト記号表（記載例）'!$C$6:$K$35,9,FALSE))</f>
        <v>1.9999999999999996</v>
      </c>
      <c r="AK23" s="477">
        <f>IF(AK22="","",VLOOKUP(AK22,'シフト記号表（記載例）'!$C$6:$K$35,9,FALSE))</f>
        <v>1.9999999999999996</v>
      </c>
      <c r="AL23" s="477" t="str">
        <f>IF(AL22="","",VLOOKUP(AL22,'シフト記号表（記載例）'!$C$6:$K$35,9,FALSE))</f>
        <v/>
      </c>
      <c r="AM23" s="477" t="str">
        <f>IF(AM22="","",VLOOKUP(AM22,'シフト記号表（記載例）'!$C$6:$K$35,9,FALSE))</f>
        <v/>
      </c>
      <c r="AN23" s="477">
        <f>IF(AN22="","",VLOOKUP(AN22,'シフト記号表（記載例）'!$C$6:$K$35,9,FALSE))</f>
        <v>1.9999999999999996</v>
      </c>
      <c r="AO23" s="477">
        <f>IF(AO22="","",VLOOKUP(AO22,'シフト記号表（記載例）'!$C$6:$K$35,9,FALSE))</f>
        <v>1.9999999999999996</v>
      </c>
      <c r="AP23" s="477">
        <f>IF(AP22="","",VLOOKUP(AP22,'シフト記号表（記載例）'!$C$6:$K$35,9,FALSE))</f>
        <v>1.9999999999999996</v>
      </c>
      <c r="AQ23" s="477">
        <f>IF(AQ22="","",VLOOKUP(AQ22,'シフト記号表（記載例）'!$C$6:$K$35,9,FALSE))</f>
        <v>1.9999999999999996</v>
      </c>
      <c r="AR23" s="477">
        <f>IF(AR22="","",VLOOKUP(AR22,'シフト記号表（記載例）'!$C$6:$K$35,9,FALSE))</f>
        <v>1.9999999999999996</v>
      </c>
      <c r="AS23" s="477" t="str">
        <f>IF(AS22="","",VLOOKUP(AS22,'シフト記号表（記載例）'!$C$6:$K$35,9,FALSE))</f>
        <v/>
      </c>
      <c r="AT23" s="477" t="str">
        <f>IF(AT22="","",VLOOKUP(AT22,'シフト記号表（記載例）'!$C$6:$K$35,9,FALSE))</f>
        <v/>
      </c>
      <c r="AU23" s="477" t="str">
        <f>IF(AU22="","",VLOOKUP(AU22,'シフト記号表（記載例）'!$C$6:$K$35,9,FALSE))</f>
        <v/>
      </c>
      <c r="AV23" s="477" t="str">
        <f>IF(AV22="","",VLOOKUP(AV22,'シフト記号表（記載例）'!$C$6:$K$35,9,FALSE))</f>
        <v/>
      </c>
      <c r="AW23" s="477" t="str">
        <f>IF(AW22="","",VLOOKUP(AW22,'シフト記号表（記載例）'!$C$6:$K$35,9,FALSE))</f>
        <v/>
      </c>
      <c r="AX23" s="1083">
        <f>IF($BB$4="４週",SUM(S23:AT23),IF($BB$4="暦月",SUM(S23:AW23),""))</f>
        <v>39.999999999999993</v>
      </c>
      <c r="AY23" s="1084"/>
      <c r="AZ23" s="1090">
        <f>IF($BB$4="４週",AX23/4,IF($BB$4="暦月",AX23/($BB$7/7),""))</f>
        <v>9.9999999999999982</v>
      </c>
      <c r="BA23" s="1091"/>
      <c r="BB23" s="1076"/>
      <c r="BC23" s="1076"/>
      <c r="BD23" s="1076"/>
      <c r="BE23" s="1076"/>
      <c r="BF23" s="1076"/>
      <c r="BG23" s="1077"/>
    </row>
    <row r="24" spans="1:59" s="435" customFormat="1" ht="20.25" customHeight="1" thickBot="1" x14ac:dyDescent="0.35">
      <c r="A24" s="1047"/>
      <c r="B24" s="1065"/>
      <c r="C24" s="1065"/>
      <c r="D24" s="1065"/>
      <c r="E24" s="1065"/>
      <c r="F24" s="1188"/>
      <c r="G24" s="545" t="str">
        <f>B22</f>
        <v>看護職員</v>
      </c>
      <c r="H24" s="1189"/>
      <c r="I24" s="1190"/>
      <c r="J24" s="1193"/>
      <c r="K24" s="1057"/>
      <c r="L24" s="1057"/>
      <c r="M24" s="1057"/>
      <c r="N24" s="1057"/>
      <c r="O24" s="1194"/>
      <c r="P24" s="1092" t="s">
        <v>698</v>
      </c>
      <c r="Q24" s="1093"/>
      <c r="R24" s="1094"/>
      <c r="S24" s="479">
        <f>IF(S22="","",VLOOKUP(S22,'シフト記号表（記載例）'!$C$6:$U$35,19,FALSE))</f>
        <v>1.7500000000000004</v>
      </c>
      <c r="T24" s="479">
        <f>IF(T22="","",VLOOKUP(T22,'シフト記号表（記載例）'!$C$6:$U$35,19,FALSE))</f>
        <v>1.7500000000000004</v>
      </c>
      <c r="U24" s="479">
        <f>IF(U22="","",VLOOKUP(U22,'シフト記号表（記載例）'!$C$6:$U$35,19,FALSE))</f>
        <v>1.7500000000000004</v>
      </c>
      <c r="V24" s="479">
        <f>IF(V22="","",VLOOKUP(V22,'シフト記号表（記載例）'!$C$6:$U$35,19,FALSE))</f>
        <v>1.7500000000000004</v>
      </c>
      <c r="W24" s="479">
        <f>IF(W22="","",VLOOKUP(W22,'シフト記号表（記載例）'!$C$6:$U$35,19,FALSE))</f>
        <v>1.7500000000000004</v>
      </c>
      <c r="X24" s="479" t="str">
        <f>IF(X22="","",VLOOKUP(X22,'シフト記号表（記載例）'!$C$6:$U$35,19,FALSE))</f>
        <v/>
      </c>
      <c r="Y24" s="479" t="str">
        <f>IF(Y22="","",VLOOKUP(Y22,'シフト記号表（記載例）'!$C$6:$U$35,19,FALSE))</f>
        <v/>
      </c>
      <c r="Z24" s="479">
        <f>IF(Z22="","",VLOOKUP(Z22,'シフト記号表（記載例）'!$C$6:$U$35,19,FALSE))</f>
        <v>1.7500000000000004</v>
      </c>
      <c r="AA24" s="479">
        <f>IF(AA22="","",VLOOKUP(AA22,'シフト記号表（記載例）'!$C$6:$U$35,19,FALSE))</f>
        <v>1.7500000000000004</v>
      </c>
      <c r="AB24" s="479">
        <f>IF(AB22="","",VLOOKUP(AB22,'シフト記号表（記載例）'!$C$6:$U$35,19,FALSE))</f>
        <v>1.7500000000000004</v>
      </c>
      <c r="AC24" s="479">
        <f>IF(AC22="","",VLOOKUP(AC22,'シフト記号表（記載例）'!$C$6:$U$35,19,FALSE))</f>
        <v>1.7500000000000004</v>
      </c>
      <c r="AD24" s="479">
        <f>IF(AD22="","",VLOOKUP(AD22,'シフト記号表（記載例）'!$C$6:$U$35,19,FALSE))</f>
        <v>1.7500000000000004</v>
      </c>
      <c r="AE24" s="479" t="str">
        <f>IF(AE22="","",VLOOKUP(AE22,'シフト記号表（記載例）'!$C$6:$U$35,19,FALSE))</f>
        <v/>
      </c>
      <c r="AF24" s="479" t="str">
        <f>IF(AF22="","",VLOOKUP(AF22,'シフト記号表（記載例）'!$C$6:$U$35,19,FALSE))</f>
        <v/>
      </c>
      <c r="AG24" s="479">
        <f>IF(AG22="","",VLOOKUP(AG22,'シフト記号表（記載例）'!$C$6:$U$35,19,FALSE))</f>
        <v>1.7500000000000004</v>
      </c>
      <c r="AH24" s="479">
        <f>IF(AH22="","",VLOOKUP(AH22,'シフト記号表（記載例）'!$C$6:$U$35,19,FALSE))</f>
        <v>1.7500000000000004</v>
      </c>
      <c r="AI24" s="479">
        <f>IF(AI22="","",VLOOKUP(AI22,'シフト記号表（記載例）'!$C$6:$U$35,19,FALSE))</f>
        <v>1.7500000000000004</v>
      </c>
      <c r="AJ24" s="479">
        <f>IF(AJ22="","",VLOOKUP(AJ22,'シフト記号表（記載例）'!$C$6:$U$35,19,FALSE))</f>
        <v>1.7500000000000004</v>
      </c>
      <c r="AK24" s="479">
        <f>IF(AK22="","",VLOOKUP(AK22,'シフト記号表（記載例）'!$C$6:$U$35,19,FALSE))</f>
        <v>1.7500000000000004</v>
      </c>
      <c r="AL24" s="479" t="str">
        <f>IF(AL22="","",VLOOKUP(AL22,'シフト記号表（記載例）'!$C$6:$U$35,19,FALSE))</f>
        <v/>
      </c>
      <c r="AM24" s="479" t="str">
        <f>IF(AM22="","",VLOOKUP(AM22,'シフト記号表（記載例）'!$C$6:$U$35,19,FALSE))</f>
        <v/>
      </c>
      <c r="AN24" s="479">
        <f>IF(AN22="","",VLOOKUP(AN22,'シフト記号表（記載例）'!$C$6:$U$35,19,FALSE))</f>
        <v>1.7500000000000004</v>
      </c>
      <c r="AO24" s="479">
        <f>IF(AO22="","",VLOOKUP(AO22,'シフト記号表（記載例）'!$C$6:$U$35,19,FALSE))</f>
        <v>1.7500000000000004</v>
      </c>
      <c r="AP24" s="479">
        <f>IF(AP22="","",VLOOKUP(AP22,'シフト記号表（記載例）'!$C$6:$U$35,19,FALSE))</f>
        <v>1.7500000000000004</v>
      </c>
      <c r="AQ24" s="479">
        <f>IF(AQ22="","",VLOOKUP(AQ22,'シフト記号表（記載例）'!$C$6:$U$35,19,FALSE))</f>
        <v>1.7500000000000004</v>
      </c>
      <c r="AR24" s="479">
        <f>IF(AR22="","",VLOOKUP(AR22,'シフト記号表（記載例）'!$C$6:$U$35,19,FALSE))</f>
        <v>1.7500000000000004</v>
      </c>
      <c r="AS24" s="479" t="str">
        <f>IF(AS22="","",VLOOKUP(AS22,'シフト記号表（記載例）'!$C$6:$U$35,19,FALSE))</f>
        <v/>
      </c>
      <c r="AT24" s="479" t="str">
        <f>IF(AT22="","",VLOOKUP(AT22,'シフト記号表（記載例）'!$C$6:$U$35,19,FALSE))</f>
        <v/>
      </c>
      <c r="AU24" s="479" t="str">
        <f>IF(AU22="","",VLOOKUP(AU22,'シフト記号表（記載例）'!$C$6:$U$35,19,FALSE))</f>
        <v/>
      </c>
      <c r="AV24" s="479" t="str">
        <f>IF(AV22="","",VLOOKUP(AV22,'シフト記号表（記載例）'!$C$6:$U$35,19,FALSE))</f>
        <v/>
      </c>
      <c r="AW24" s="479" t="str">
        <f>IF(AW22="","",VLOOKUP(AW22,'シフト記号表（記載例）'!$C$6:$U$35,19,FALSE))</f>
        <v/>
      </c>
      <c r="AX24" s="1095">
        <f>IF($BB$4="４週",SUM(S24:AT24),IF($BB$4="暦月",SUM(S24:AW24),""))</f>
        <v>35.000000000000007</v>
      </c>
      <c r="AY24" s="1096"/>
      <c r="AZ24" s="1097">
        <f>IF($BB$4="４週",AX24/4,IF($BB$4="暦月",AX24/($BB$7/7),""))</f>
        <v>8.7500000000000018</v>
      </c>
      <c r="BA24" s="1098"/>
      <c r="BB24" s="1088"/>
      <c r="BC24" s="1088"/>
      <c r="BD24" s="1088"/>
      <c r="BE24" s="1088"/>
      <c r="BF24" s="1088"/>
      <c r="BG24" s="1089"/>
    </row>
    <row r="25" spans="1:59" s="435" customFormat="1" ht="20.25" customHeight="1" x14ac:dyDescent="0.3">
      <c r="A25" s="1047">
        <v>4</v>
      </c>
      <c r="B25" s="1062" t="s">
        <v>112</v>
      </c>
      <c r="C25" s="1062"/>
      <c r="D25" s="1062"/>
      <c r="E25" s="1062"/>
      <c r="F25" s="1182"/>
      <c r="G25" s="544"/>
      <c r="H25" s="1184" t="s">
        <v>699</v>
      </c>
      <c r="I25" s="1185"/>
      <c r="J25" s="1191" t="s">
        <v>700</v>
      </c>
      <c r="K25" s="1049"/>
      <c r="L25" s="1049"/>
      <c r="M25" s="1049"/>
      <c r="N25" s="1049"/>
      <c r="O25" s="1192"/>
      <c r="P25" s="1067" t="s">
        <v>701</v>
      </c>
      <c r="Q25" s="1068"/>
      <c r="R25" s="1069"/>
      <c r="S25" s="473" t="s">
        <v>702</v>
      </c>
      <c r="T25" s="473" t="s">
        <v>702</v>
      </c>
      <c r="U25" s="473" t="s">
        <v>702</v>
      </c>
      <c r="V25" s="473" t="s">
        <v>702</v>
      </c>
      <c r="W25" s="473" t="s">
        <v>702</v>
      </c>
      <c r="X25" s="473"/>
      <c r="Y25" s="473"/>
      <c r="Z25" s="473" t="s">
        <v>702</v>
      </c>
      <c r="AA25" s="473" t="s">
        <v>702</v>
      </c>
      <c r="AB25" s="473" t="s">
        <v>702</v>
      </c>
      <c r="AC25" s="473" t="s">
        <v>702</v>
      </c>
      <c r="AD25" s="473" t="s">
        <v>702</v>
      </c>
      <c r="AE25" s="473"/>
      <c r="AF25" s="473"/>
      <c r="AG25" s="473" t="s">
        <v>702</v>
      </c>
      <c r="AH25" s="473" t="s">
        <v>703</v>
      </c>
      <c r="AI25" s="473" t="s">
        <v>702</v>
      </c>
      <c r="AJ25" s="473" t="s">
        <v>702</v>
      </c>
      <c r="AK25" s="473" t="s">
        <v>702</v>
      </c>
      <c r="AL25" s="473"/>
      <c r="AM25" s="473"/>
      <c r="AN25" s="473" t="s">
        <v>702</v>
      </c>
      <c r="AO25" s="473" t="s">
        <v>702</v>
      </c>
      <c r="AP25" s="473" t="s">
        <v>702</v>
      </c>
      <c r="AQ25" s="473" t="s">
        <v>702</v>
      </c>
      <c r="AR25" s="473" t="s">
        <v>703</v>
      </c>
      <c r="AS25" s="473"/>
      <c r="AT25" s="473"/>
      <c r="AU25" s="473"/>
      <c r="AV25" s="473"/>
      <c r="AW25" s="473"/>
      <c r="AX25" s="1070"/>
      <c r="AY25" s="1071"/>
      <c r="AZ25" s="1072"/>
      <c r="BA25" s="1073"/>
      <c r="BB25" s="1074"/>
      <c r="BC25" s="1074"/>
      <c r="BD25" s="1074"/>
      <c r="BE25" s="1074"/>
      <c r="BF25" s="1074"/>
      <c r="BG25" s="1075"/>
    </row>
    <row r="26" spans="1:59" s="435" customFormat="1" ht="20.25" customHeight="1" x14ac:dyDescent="0.3">
      <c r="A26" s="1047"/>
      <c r="B26" s="1062"/>
      <c r="C26" s="1062"/>
      <c r="D26" s="1062"/>
      <c r="E26" s="1062"/>
      <c r="F26" s="1182"/>
      <c r="G26" s="544"/>
      <c r="H26" s="1184"/>
      <c r="I26" s="1185"/>
      <c r="J26" s="1191"/>
      <c r="K26" s="1049"/>
      <c r="L26" s="1049"/>
      <c r="M26" s="1049"/>
      <c r="N26" s="1049"/>
      <c r="O26" s="1192"/>
      <c r="P26" s="1080" t="s">
        <v>680</v>
      </c>
      <c r="Q26" s="1081"/>
      <c r="R26" s="1082"/>
      <c r="S26" s="477">
        <f>IF(S25="","",VLOOKUP(S25,'シフト記号表（記載例）'!$C$6:$K$35,9,FALSE))</f>
        <v>4</v>
      </c>
      <c r="T26" s="477">
        <f>IF(T25="","",VLOOKUP(T25,'シフト記号表（記載例）'!$C$6:$K$35,9,FALSE))</f>
        <v>4</v>
      </c>
      <c r="U26" s="477">
        <f>IF(U25="","",VLOOKUP(U25,'シフト記号表（記載例）'!$C$6:$K$35,9,FALSE))</f>
        <v>4</v>
      </c>
      <c r="V26" s="477">
        <f>IF(V25="","",VLOOKUP(V25,'シフト記号表（記載例）'!$C$6:$K$35,9,FALSE))</f>
        <v>4</v>
      </c>
      <c r="W26" s="477">
        <f>IF(W25="","",VLOOKUP(W25,'シフト記号表（記載例）'!$C$6:$K$35,9,FALSE))</f>
        <v>4</v>
      </c>
      <c r="X26" s="477" t="str">
        <f>IF(X25="","",VLOOKUP(X25,'シフト記号表（記載例）'!$C$6:$K$35,9,FALSE))</f>
        <v/>
      </c>
      <c r="Y26" s="477" t="str">
        <f>IF(Y25="","",VLOOKUP(Y25,'シフト記号表（記載例）'!$C$6:$K$35,9,FALSE))</f>
        <v/>
      </c>
      <c r="Z26" s="477">
        <f>IF(Z25="","",VLOOKUP(Z25,'シフト記号表（記載例）'!$C$6:$K$35,9,FALSE))</f>
        <v>4</v>
      </c>
      <c r="AA26" s="477">
        <f>IF(AA25="","",VLOOKUP(AA25,'シフト記号表（記載例）'!$C$6:$K$35,9,FALSE))</f>
        <v>4</v>
      </c>
      <c r="AB26" s="477">
        <f>IF(AB25="","",VLOOKUP(AB25,'シフト記号表（記載例）'!$C$6:$K$35,9,FALSE))</f>
        <v>4</v>
      </c>
      <c r="AC26" s="477">
        <f>IF(AC25="","",VLOOKUP(AC25,'シフト記号表（記載例）'!$C$6:$K$35,9,FALSE))</f>
        <v>4</v>
      </c>
      <c r="AD26" s="477">
        <f>IF(AD25="","",VLOOKUP(AD25,'シフト記号表（記載例）'!$C$6:$K$35,9,FALSE))</f>
        <v>4</v>
      </c>
      <c r="AE26" s="477" t="str">
        <f>IF(AE25="","",VLOOKUP(AE25,'シフト記号表（記載例）'!$C$6:$K$35,9,FALSE))</f>
        <v/>
      </c>
      <c r="AF26" s="477" t="str">
        <f>IF(AF25="","",VLOOKUP(AF25,'シフト記号表（記載例）'!$C$6:$K$35,9,FALSE))</f>
        <v/>
      </c>
      <c r="AG26" s="477">
        <f>IF(AG25="","",VLOOKUP(AG25,'シフト記号表（記載例）'!$C$6:$K$35,9,FALSE))</f>
        <v>4</v>
      </c>
      <c r="AH26" s="477">
        <f>IF(AH25="","",VLOOKUP(AH25,'シフト記号表（記載例）'!$C$6:$K$35,9,FALSE))</f>
        <v>4</v>
      </c>
      <c r="AI26" s="477">
        <f>IF(AI25="","",VLOOKUP(AI25,'シフト記号表（記載例）'!$C$6:$K$35,9,FALSE))</f>
        <v>4</v>
      </c>
      <c r="AJ26" s="477">
        <f>IF(AJ25="","",VLOOKUP(AJ25,'シフト記号表（記載例）'!$C$6:$K$35,9,FALSE))</f>
        <v>4</v>
      </c>
      <c r="AK26" s="477">
        <f>IF(AK25="","",VLOOKUP(AK25,'シフト記号表（記載例）'!$C$6:$K$35,9,FALSE))</f>
        <v>4</v>
      </c>
      <c r="AL26" s="477" t="str">
        <f>IF(AL25="","",VLOOKUP(AL25,'シフト記号表（記載例）'!$C$6:$K$35,9,FALSE))</f>
        <v/>
      </c>
      <c r="AM26" s="477" t="str">
        <f>IF(AM25="","",VLOOKUP(AM25,'シフト記号表（記載例）'!$C$6:$K$35,9,FALSE))</f>
        <v/>
      </c>
      <c r="AN26" s="477">
        <f>IF(AN25="","",VLOOKUP(AN25,'シフト記号表（記載例）'!$C$6:$K$35,9,FALSE))</f>
        <v>4</v>
      </c>
      <c r="AO26" s="477">
        <f>IF(AO25="","",VLOOKUP(AO25,'シフト記号表（記載例）'!$C$6:$K$35,9,FALSE))</f>
        <v>4</v>
      </c>
      <c r="AP26" s="477">
        <f>IF(AP25="","",VLOOKUP(AP25,'シフト記号表（記載例）'!$C$6:$K$35,9,FALSE))</f>
        <v>4</v>
      </c>
      <c r="AQ26" s="477">
        <f>IF(AQ25="","",VLOOKUP(AQ25,'シフト記号表（記載例）'!$C$6:$K$35,9,FALSE))</f>
        <v>4</v>
      </c>
      <c r="AR26" s="477">
        <f>IF(AR25="","",VLOOKUP(AR25,'シフト記号表（記載例）'!$C$6:$K$35,9,FALSE))</f>
        <v>4</v>
      </c>
      <c r="AS26" s="477" t="str">
        <f>IF(AS25="","",VLOOKUP(AS25,'シフト記号表（記載例）'!$C$6:$K$35,9,FALSE))</f>
        <v/>
      </c>
      <c r="AT26" s="477" t="str">
        <f>IF(AT25="","",VLOOKUP(AT25,'シフト記号表（記載例）'!$C$6:$K$35,9,FALSE))</f>
        <v/>
      </c>
      <c r="AU26" s="477" t="str">
        <f>IF(AU25="","",VLOOKUP(AU25,'シフト記号表（記載例）'!$C$6:$K$35,9,FALSE))</f>
        <v/>
      </c>
      <c r="AV26" s="477" t="str">
        <f>IF(AV25="","",VLOOKUP(AV25,'シフト記号表（記載例）'!$C$6:$K$35,9,FALSE))</f>
        <v/>
      </c>
      <c r="AW26" s="477" t="str">
        <f>IF(AW25="","",VLOOKUP(AW25,'シフト記号表（記載例）'!$C$6:$K$35,9,FALSE))</f>
        <v/>
      </c>
      <c r="AX26" s="1083">
        <f>IF($BB$4="４週",SUM(S26:AT26),IF($BB$4="暦月",SUM(S26:AW26),""))</f>
        <v>80</v>
      </c>
      <c r="AY26" s="1084"/>
      <c r="AZ26" s="1090">
        <f>IF($BB$4="４週",AX26/4,IF($BB$4="暦月",AX26/($BB$7/7),""))</f>
        <v>20</v>
      </c>
      <c r="BA26" s="1091"/>
      <c r="BB26" s="1076"/>
      <c r="BC26" s="1076"/>
      <c r="BD26" s="1076"/>
      <c r="BE26" s="1076"/>
      <c r="BF26" s="1076"/>
      <c r="BG26" s="1077"/>
    </row>
    <row r="27" spans="1:59" s="435" customFormat="1" ht="20.25" customHeight="1" thickBot="1" x14ac:dyDescent="0.35">
      <c r="A27" s="1047"/>
      <c r="B27" s="1065"/>
      <c r="C27" s="1065"/>
      <c r="D27" s="1065"/>
      <c r="E27" s="1065"/>
      <c r="F27" s="1188"/>
      <c r="G27" s="545" t="str">
        <f>B25</f>
        <v>介護職員</v>
      </c>
      <c r="H27" s="1189"/>
      <c r="I27" s="1190"/>
      <c r="J27" s="1193"/>
      <c r="K27" s="1057"/>
      <c r="L27" s="1057"/>
      <c r="M27" s="1057"/>
      <c r="N27" s="1057"/>
      <c r="O27" s="1194"/>
      <c r="P27" s="1092" t="s">
        <v>588</v>
      </c>
      <c r="Q27" s="1093"/>
      <c r="R27" s="1094"/>
      <c r="S27" s="479">
        <f>IF(S25="","",VLOOKUP(S25,'シフト記号表（記載例）'!$C$6:$U$35,19,FALSE))</f>
        <v>3.4999999999999996</v>
      </c>
      <c r="T27" s="479">
        <f>IF(T25="","",VLOOKUP(T25,'シフト記号表（記載例）'!$C$6:$U$35,19,FALSE))</f>
        <v>3.4999999999999996</v>
      </c>
      <c r="U27" s="479">
        <f>IF(U25="","",VLOOKUP(U25,'シフト記号表（記載例）'!$C$6:$U$35,19,FALSE))</f>
        <v>3.4999999999999996</v>
      </c>
      <c r="V27" s="479">
        <f>IF(V25="","",VLOOKUP(V25,'シフト記号表（記載例）'!$C$6:$U$35,19,FALSE))</f>
        <v>3.4999999999999996</v>
      </c>
      <c r="W27" s="479">
        <f>IF(W25="","",VLOOKUP(W25,'シフト記号表（記載例）'!$C$6:$U$35,19,FALSE))</f>
        <v>3.4999999999999996</v>
      </c>
      <c r="X27" s="479" t="str">
        <f>IF(X25="","",VLOOKUP(X25,'シフト記号表（記載例）'!$C$6:$U$35,19,FALSE))</f>
        <v/>
      </c>
      <c r="Y27" s="479" t="str">
        <f>IF(Y25="","",VLOOKUP(Y25,'シフト記号表（記載例）'!$C$6:$U$35,19,FALSE))</f>
        <v/>
      </c>
      <c r="Z27" s="479">
        <f>IF(Z25="","",VLOOKUP(Z25,'シフト記号表（記載例）'!$C$6:$U$35,19,FALSE))</f>
        <v>3.4999999999999996</v>
      </c>
      <c r="AA27" s="479">
        <f>IF(AA25="","",VLOOKUP(AA25,'シフト記号表（記載例）'!$C$6:$U$35,19,FALSE))</f>
        <v>3.4999999999999996</v>
      </c>
      <c r="AB27" s="479">
        <f>IF(AB25="","",VLOOKUP(AB25,'シフト記号表（記載例）'!$C$6:$U$35,19,FALSE))</f>
        <v>3.4999999999999996</v>
      </c>
      <c r="AC27" s="479">
        <f>IF(AC25="","",VLOOKUP(AC25,'シフト記号表（記載例）'!$C$6:$U$35,19,FALSE))</f>
        <v>3.4999999999999996</v>
      </c>
      <c r="AD27" s="479">
        <f>IF(AD25="","",VLOOKUP(AD25,'シフト記号表（記載例）'!$C$6:$U$35,19,FALSE))</f>
        <v>3.4999999999999996</v>
      </c>
      <c r="AE27" s="479" t="str">
        <f>IF(AE25="","",VLOOKUP(AE25,'シフト記号表（記載例）'!$C$6:$U$35,19,FALSE))</f>
        <v/>
      </c>
      <c r="AF27" s="479" t="str">
        <f>IF(AF25="","",VLOOKUP(AF25,'シフト記号表（記載例）'!$C$6:$U$35,19,FALSE))</f>
        <v/>
      </c>
      <c r="AG27" s="479">
        <f>IF(AG25="","",VLOOKUP(AG25,'シフト記号表（記載例）'!$C$6:$U$35,19,FALSE))</f>
        <v>3.4999999999999996</v>
      </c>
      <c r="AH27" s="479">
        <f>IF(AH25="","",VLOOKUP(AH25,'シフト記号表（記載例）'!$C$6:$U$35,19,FALSE))</f>
        <v>3.4999999999999996</v>
      </c>
      <c r="AI27" s="479">
        <f>IF(AI25="","",VLOOKUP(AI25,'シフト記号表（記載例）'!$C$6:$U$35,19,FALSE))</f>
        <v>3.4999999999999996</v>
      </c>
      <c r="AJ27" s="479">
        <f>IF(AJ25="","",VLOOKUP(AJ25,'シフト記号表（記載例）'!$C$6:$U$35,19,FALSE))</f>
        <v>3.4999999999999996</v>
      </c>
      <c r="AK27" s="479">
        <f>IF(AK25="","",VLOOKUP(AK25,'シフト記号表（記載例）'!$C$6:$U$35,19,FALSE))</f>
        <v>3.4999999999999996</v>
      </c>
      <c r="AL27" s="479" t="str">
        <f>IF(AL25="","",VLOOKUP(AL25,'シフト記号表（記載例）'!$C$6:$U$35,19,FALSE))</f>
        <v/>
      </c>
      <c r="AM27" s="479" t="str">
        <f>IF(AM25="","",VLOOKUP(AM25,'シフト記号表（記載例）'!$C$6:$U$35,19,FALSE))</f>
        <v/>
      </c>
      <c r="AN27" s="479">
        <f>IF(AN25="","",VLOOKUP(AN25,'シフト記号表（記載例）'!$C$6:$U$35,19,FALSE))</f>
        <v>3.4999999999999996</v>
      </c>
      <c r="AO27" s="479">
        <f>IF(AO25="","",VLOOKUP(AO25,'シフト記号表（記載例）'!$C$6:$U$35,19,FALSE))</f>
        <v>3.4999999999999996</v>
      </c>
      <c r="AP27" s="479">
        <f>IF(AP25="","",VLOOKUP(AP25,'シフト記号表（記載例）'!$C$6:$U$35,19,FALSE))</f>
        <v>3.4999999999999996</v>
      </c>
      <c r="AQ27" s="479">
        <f>IF(AQ25="","",VLOOKUP(AQ25,'シフト記号表（記載例）'!$C$6:$U$35,19,FALSE))</f>
        <v>3.4999999999999996</v>
      </c>
      <c r="AR27" s="479">
        <f>IF(AR25="","",VLOOKUP(AR25,'シフト記号表（記載例）'!$C$6:$U$35,19,FALSE))</f>
        <v>3.4999999999999996</v>
      </c>
      <c r="AS27" s="479" t="str">
        <f>IF(AS25="","",VLOOKUP(AS25,'シフト記号表（記載例）'!$C$6:$U$35,19,FALSE))</f>
        <v/>
      </c>
      <c r="AT27" s="479" t="str">
        <f>IF(AT25="","",VLOOKUP(AT25,'シフト記号表（記載例）'!$C$6:$U$35,19,FALSE))</f>
        <v/>
      </c>
      <c r="AU27" s="479" t="str">
        <f>IF(AU25="","",VLOOKUP(AU25,'シフト記号表（記載例）'!$C$6:$U$35,19,FALSE))</f>
        <v/>
      </c>
      <c r="AV27" s="479" t="str">
        <f>IF(AV25="","",VLOOKUP(AV25,'シフト記号表（記載例）'!$C$6:$U$35,19,FALSE))</f>
        <v/>
      </c>
      <c r="AW27" s="479" t="str">
        <f>IF(AW25="","",VLOOKUP(AW25,'シフト記号表（記載例）'!$C$6:$U$35,19,FALSE))</f>
        <v/>
      </c>
      <c r="AX27" s="1095">
        <f>IF($BB$4="４週",SUM(S27:AT27),IF($BB$4="暦月",SUM(S27:AW27),""))</f>
        <v>69.999999999999986</v>
      </c>
      <c r="AY27" s="1096"/>
      <c r="AZ27" s="1097">
        <f>IF($BB$4="４週",AX27/4,IF($BB$4="暦月",AX27/($BB$7/7),""))</f>
        <v>17.499999999999996</v>
      </c>
      <c r="BA27" s="1098"/>
      <c r="BB27" s="1088"/>
      <c r="BC27" s="1088"/>
      <c r="BD27" s="1088"/>
      <c r="BE27" s="1088"/>
      <c r="BF27" s="1088"/>
      <c r="BG27" s="1089"/>
    </row>
    <row r="28" spans="1:59" s="435" customFormat="1" ht="20.25" customHeight="1" x14ac:dyDescent="0.3">
      <c r="A28" s="1047">
        <v>5</v>
      </c>
      <c r="B28" s="1062" t="s">
        <v>112</v>
      </c>
      <c r="C28" s="1062"/>
      <c r="D28" s="1062"/>
      <c r="E28" s="1062"/>
      <c r="F28" s="1182"/>
      <c r="G28" s="544"/>
      <c r="H28" s="1184" t="s">
        <v>704</v>
      </c>
      <c r="I28" s="1185"/>
      <c r="J28" s="1191" t="s">
        <v>705</v>
      </c>
      <c r="K28" s="1049"/>
      <c r="L28" s="1049"/>
      <c r="M28" s="1049"/>
      <c r="N28" s="1049"/>
      <c r="O28" s="1192"/>
      <c r="P28" s="1067" t="s">
        <v>589</v>
      </c>
      <c r="Q28" s="1068"/>
      <c r="R28" s="1069"/>
      <c r="S28" s="473" t="s">
        <v>706</v>
      </c>
      <c r="T28" s="473"/>
      <c r="U28" s="473" t="s">
        <v>707</v>
      </c>
      <c r="V28" s="473"/>
      <c r="W28" s="473" t="s">
        <v>706</v>
      </c>
      <c r="X28" s="473"/>
      <c r="Y28" s="473"/>
      <c r="Z28" s="473" t="s">
        <v>706</v>
      </c>
      <c r="AA28" s="473"/>
      <c r="AB28" s="473" t="s">
        <v>707</v>
      </c>
      <c r="AC28" s="473"/>
      <c r="AD28" s="473" t="s">
        <v>707</v>
      </c>
      <c r="AE28" s="473"/>
      <c r="AF28" s="473"/>
      <c r="AG28" s="473" t="s">
        <v>707</v>
      </c>
      <c r="AH28" s="473"/>
      <c r="AI28" s="473" t="s">
        <v>707</v>
      </c>
      <c r="AJ28" s="473"/>
      <c r="AK28" s="473" t="s">
        <v>708</v>
      </c>
      <c r="AL28" s="473"/>
      <c r="AM28" s="473"/>
      <c r="AN28" s="473" t="s">
        <v>708</v>
      </c>
      <c r="AO28" s="473"/>
      <c r="AP28" s="473" t="s">
        <v>706</v>
      </c>
      <c r="AQ28" s="473"/>
      <c r="AR28" s="473" t="s">
        <v>706</v>
      </c>
      <c r="AS28" s="473"/>
      <c r="AT28" s="473"/>
      <c r="AU28" s="473"/>
      <c r="AV28" s="473"/>
      <c r="AW28" s="473"/>
      <c r="AX28" s="1070"/>
      <c r="AY28" s="1071"/>
      <c r="AZ28" s="1072"/>
      <c r="BA28" s="1073"/>
      <c r="BB28" s="1074"/>
      <c r="BC28" s="1074"/>
      <c r="BD28" s="1074"/>
      <c r="BE28" s="1074"/>
      <c r="BF28" s="1074"/>
      <c r="BG28" s="1075"/>
    </row>
    <row r="29" spans="1:59" s="435" customFormat="1" ht="20.25" customHeight="1" x14ac:dyDescent="0.3">
      <c r="A29" s="1047"/>
      <c r="B29" s="1062"/>
      <c r="C29" s="1062"/>
      <c r="D29" s="1062"/>
      <c r="E29" s="1062"/>
      <c r="F29" s="1182"/>
      <c r="G29" s="544"/>
      <c r="H29" s="1184"/>
      <c r="I29" s="1185"/>
      <c r="J29" s="1191"/>
      <c r="K29" s="1049"/>
      <c r="L29" s="1049"/>
      <c r="M29" s="1049"/>
      <c r="N29" s="1049"/>
      <c r="O29" s="1192"/>
      <c r="P29" s="1080" t="s">
        <v>688</v>
      </c>
      <c r="Q29" s="1081"/>
      <c r="R29" s="1082"/>
      <c r="S29" s="477">
        <f>IF(S28="","",VLOOKUP(S28,'シフト記号表（記載例）'!$C$6:$K$35,9,FALSE))</f>
        <v>4</v>
      </c>
      <c r="T29" s="477" t="str">
        <f>IF(T28="","",VLOOKUP(T28,'シフト記号表（記載例）'!$C$6:$K$35,9,FALSE))</f>
        <v/>
      </c>
      <c r="U29" s="477">
        <f>IF(U28="","",VLOOKUP(U28,'シフト記号表（記載例）'!$C$6:$K$35,9,FALSE))</f>
        <v>4</v>
      </c>
      <c r="V29" s="477" t="str">
        <f>IF(V28="","",VLOOKUP(V28,'シフト記号表（記載例）'!$C$6:$K$35,9,FALSE))</f>
        <v/>
      </c>
      <c r="W29" s="477">
        <f>IF(W28="","",VLOOKUP(W28,'シフト記号表（記載例）'!$C$6:$K$35,9,FALSE))</f>
        <v>4</v>
      </c>
      <c r="X29" s="477" t="str">
        <f>IF(X28="","",VLOOKUP(X28,'シフト記号表（記載例）'!$C$6:$K$35,9,FALSE))</f>
        <v/>
      </c>
      <c r="Y29" s="477" t="str">
        <f>IF(Y28="","",VLOOKUP(Y28,'シフト記号表（記載例）'!$C$6:$K$35,9,FALSE))</f>
        <v/>
      </c>
      <c r="Z29" s="477">
        <f>IF(Z28="","",VLOOKUP(Z28,'シフト記号表（記載例）'!$C$6:$K$35,9,FALSE))</f>
        <v>4</v>
      </c>
      <c r="AA29" s="477" t="str">
        <f>IF(AA28="","",VLOOKUP(AA28,'シフト記号表（記載例）'!$C$6:$K$35,9,FALSE))</f>
        <v/>
      </c>
      <c r="AB29" s="477">
        <f>IF(AB28="","",VLOOKUP(AB28,'シフト記号表（記載例）'!$C$6:$K$35,9,FALSE))</f>
        <v>4</v>
      </c>
      <c r="AC29" s="477" t="str">
        <f>IF(AC28="","",VLOOKUP(AC28,'シフト記号表（記載例）'!$C$6:$K$35,9,FALSE))</f>
        <v/>
      </c>
      <c r="AD29" s="477">
        <f>IF(AD28="","",VLOOKUP(AD28,'シフト記号表（記載例）'!$C$6:$K$35,9,FALSE))</f>
        <v>4</v>
      </c>
      <c r="AE29" s="477" t="str">
        <f>IF(AE28="","",VLOOKUP(AE28,'シフト記号表（記載例）'!$C$6:$K$35,9,FALSE))</f>
        <v/>
      </c>
      <c r="AF29" s="477" t="str">
        <f>IF(AF28="","",VLOOKUP(AF28,'シフト記号表（記載例）'!$C$6:$K$35,9,FALSE))</f>
        <v/>
      </c>
      <c r="AG29" s="477">
        <f>IF(AG28="","",VLOOKUP(AG28,'シフト記号表（記載例）'!$C$6:$K$35,9,FALSE))</f>
        <v>4</v>
      </c>
      <c r="AH29" s="477" t="str">
        <f>IF(AH28="","",VLOOKUP(AH28,'シフト記号表（記載例）'!$C$6:$K$35,9,FALSE))</f>
        <v/>
      </c>
      <c r="AI29" s="477">
        <f>IF(AI28="","",VLOOKUP(AI28,'シフト記号表（記載例）'!$C$6:$K$35,9,FALSE))</f>
        <v>4</v>
      </c>
      <c r="AJ29" s="477" t="str">
        <f>IF(AJ28="","",VLOOKUP(AJ28,'シフト記号表（記載例）'!$C$6:$K$35,9,FALSE))</f>
        <v/>
      </c>
      <c r="AK29" s="477">
        <f>IF(AK28="","",VLOOKUP(AK28,'シフト記号表（記載例）'!$C$6:$K$35,9,FALSE))</f>
        <v>4</v>
      </c>
      <c r="AL29" s="477" t="str">
        <f>IF(AL28="","",VLOOKUP(AL28,'シフト記号表（記載例）'!$C$6:$K$35,9,FALSE))</f>
        <v/>
      </c>
      <c r="AM29" s="477" t="str">
        <f>IF(AM28="","",VLOOKUP(AM28,'シフト記号表（記載例）'!$C$6:$K$35,9,FALSE))</f>
        <v/>
      </c>
      <c r="AN29" s="477">
        <f>IF(AN28="","",VLOOKUP(AN28,'シフト記号表（記載例）'!$C$6:$K$35,9,FALSE))</f>
        <v>4</v>
      </c>
      <c r="AO29" s="477" t="str">
        <f>IF(AO28="","",VLOOKUP(AO28,'シフト記号表（記載例）'!$C$6:$K$35,9,FALSE))</f>
        <v/>
      </c>
      <c r="AP29" s="477">
        <f>IF(AP28="","",VLOOKUP(AP28,'シフト記号表（記載例）'!$C$6:$K$35,9,FALSE))</f>
        <v>4</v>
      </c>
      <c r="AQ29" s="477" t="str">
        <f>IF(AQ28="","",VLOOKUP(AQ28,'シフト記号表（記載例）'!$C$6:$K$35,9,FALSE))</f>
        <v/>
      </c>
      <c r="AR29" s="477">
        <f>IF(AR28="","",VLOOKUP(AR28,'シフト記号表（記載例）'!$C$6:$K$35,9,FALSE))</f>
        <v>4</v>
      </c>
      <c r="AS29" s="477" t="str">
        <f>IF(AS28="","",VLOOKUP(AS28,'シフト記号表（記載例）'!$C$6:$K$35,9,FALSE))</f>
        <v/>
      </c>
      <c r="AT29" s="477" t="str">
        <f>IF(AT28="","",VLOOKUP(AT28,'シフト記号表（記載例）'!$C$6:$K$35,9,FALSE))</f>
        <v/>
      </c>
      <c r="AU29" s="477" t="str">
        <f>IF(AU28="","",VLOOKUP(AU28,'シフト記号表（記載例）'!$C$6:$K$35,9,FALSE))</f>
        <v/>
      </c>
      <c r="AV29" s="477" t="str">
        <f>IF(AV28="","",VLOOKUP(AV28,'シフト記号表（記載例）'!$C$6:$K$35,9,FALSE))</f>
        <v/>
      </c>
      <c r="AW29" s="477" t="str">
        <f>IF(AW28="","",VLOOKUP(AW28,'シフト記号表（記載例）'!$C$6:$K$35,9,FALSE))</f>
        <v/>
      </c>
      <c r="AX29" s="1083">
        <f>IF($BB$4="４週",SUM(S29:AT29),IF($BB$4="暦月",SUM(S29:AW29),""))</f>
        <v>48</v>
      </c>
      <c r="AY29" s="1084"/>
      <c r="AZ29" s="1090">
        <f>IF($BB$4="４週",AX29/4,IF($BB$4="暦月",AX29/($BB$7/7),""))</f>
        <v>12</v>
      </c>
      <c r="BA29" s="1091"/>
      <c r="BB29" s="1076"/>
      <c r="BC29" s="1076"/>
      <c r="BD29" s="1076"/>
      <c r="BE29" s="1076"/>
      <c r="BF29" s="1076"/>
      <c r="BG29" s="1077"/>
    </row>
    <row r="30" spans="1:59" s="435" customFormat="1" ht="20.25" customHeight="1" thickBot="1" x14ac:dyDescent="0.35">
      <c r="A30" s="1047"/>
      <c r="B30" s="1065"/>
      <c r="C30" s="1065"/>
      <c r="D30" s="1065"/>
      <c r="E30" s="1065"/>
      <c r="F30" s="1188"/>
      <c r="G30" s="545" t="str">
        <f>B28</f>
        <v>介護職員</v>
      </c>
      <c r="H30" s="1189"/>
      <c r="I30" s="1190"/>
      <c r="J30" s="1193"/>
      <c r="K30" s="1057"/>
      <c r="L30" s="1057"/>
      <c r="M30" s="1057"/>
      <c r="N30" s="1057"/>
      <c r="O30" s="1194"/>
      <c r="P30" s="1092" t="s">
        <v>709</v>
      </c>
      <c r="Q30" s="1093"/>
      <c r="R30" s="1094"/>
      <c r="S30" s="479">
        <f>IF(S28="","",VLOOKUP(S28,'シフト記号表（記載例）'!$C$6:$U$35,19,FALSE))</f>
        <v>3.4999999999999996</v>
      </c>
      <c r="T30" s="479" t="str">
        <f>IF(T28="","",VLOOKUP(T28,'シフト記号表（記載例）'!$C$6:$U$35,19,FALSE))</f>
        <v/>
      </c>
      <c r="U30" s="479">
        <f>IF(U28="","",VLOOKUP(U28,'シフト記号表（記載例）'!$C$6:$U$35,19,FALSE))</f>
        <v>3.4999999999999996</v>
      </c>
      <c r="V30" s="479" t="str">
        <f>IF(V28="","",VLOOKUP(V28,'シフト記号表（記載例）'!$C$6:$U$35,19,FALSE))</f>
        <v/>
      </c>
      <c r="W30" s="479">
        <f>IF(W28="","",VLOOKUP(W28,'シフト記号表（記載例）'!$C$6:$U$35,19,FALSE))</f>
        <v>3.4999999999999996</v>
      </c>
      <c r="X30" s="479" t="str">
        <f>IF(X28="","",VLOOKUP(X28,'シフト記号表（記載例）'!$C$6:$U$35,19,FALSE))</f>
        <v/>
      </c>
      <c r="Y30" s="479" t="str">
        <f>IF(Y28="","",VLOOKUP(Y28,'シフト記号表（記載例）'!$C$6:$U$35,19,FALSE))</f>
        <v/>
      </c>
      <c r="Z30" s="479">
        <f>IF(Z28="","",VLOOKUP(Z28,'シフト記号表（記載例）'!$C$6:$U$35,19,FALSE))</f>
        <v>3.4999999999999996</v>
      </c>
      <c r="AA30" s="479" t="str">
        <f>IF(AA28="","",VLOOKUP(AA28,'シフト記号表（記載例）'!$C$6:$U$35,19,FALSE))</f>
        <v/>
      </c>
      <c r="AB30" s="479">
        <f>IF(AB28="","",VLOOKUP(AB28,'シフト記号表（記載例）'!$C$6:$U$35,19,FALSE))</f>
        <v>3.4999999999999996</v>
      </c>
      <c r="AC30" s="479" t="str">
        <f>IF(AC28="","",VLOOKUP(AC28,'シフト記号表（記載例）'!$C$6:$U$35,19,FALSE))</f>
        <v/>
      </c>
      <c r="AD30" s="479">
        <f>IF(AD28="","",VLOOKUP(AD28,'シフト記号表（記載例）'!$C$6:$U$35,19,FALSE))</f>
        <v>3.4999999999999996</v>
      </c>
      <c r="AE30" s="479" t="str">
        <f>IF(AE28="","",VLOOKUP(AE28,'シフト記号表（記載例）'!$C$6:$U$35,19,FALSE))</f>
        <v/>
      </c>
      <c r="AF30" s="479" t="str">
        <f>IF(AF28="","",VLOOKUP(AF28,'シフト記号表（記載例）'!$C$6:$U$35,19,FALSE))</f>
        <v/>
      </c>
      <c r="AG30" s="479">
        <f>IF(AG28="","",VLOOKUP(AG28,'シフト記号表（記載例）'!$C$6:$U$35,19,FALSE))</f>
        <v>3.4999999999999996</v>
      </c>
      <c r="AH30" s="479" t="str">
        <f>IF(AH28="","",VLOOKUP(AH28,'シフト記号表（記載例）'!$C$6:$U$35,19,FALSE))</f>
        <v/>
      </c>
      <c r="AI30" s="479">
        <f>IF(AI28="","",VLOOKUP(AI28,'シフト記号表（記載例）'!$C$6:$U$35,19,FALSE))</f>
        <v>3.4999999999999996</v>
      </c>
      <c r="AJ30" s="479" t="str">
        <f>IF(AJ28="","",VLOOKUP(AJ28,'シフト記号表（記載例）'!$C$6:$U$35,19,FALSE))</f>
        <v/>
      </c>
      <c r="AK30" s="479">
        <f>IF(AK28="","",VLOOKUP(AK28,'シフト記号表（記載例）'!$C$6:$U$35,19,FALSE))</f>
        <v>3.4999999999999996</v>
      </c>
      <c r="AL30" s="479" t="str">
        <f>IF(AL28="","",VLOOKUP(AL28,'シフト記号表（記載例）'!$C$6:$U$35,19,FALSE))</f>
        <v/>
      </c>
      <c r="AM30" s="479" t="str">
        <f>IF(AM28="","",VLOOKUP(AM28,'シフト記号表（記載例）'!$C$6:$U$35,19,FALSE))</f>
        <v/>
      </c>
      <c r="AN30" s="479">
        <f>IF(AN28="","",VLOOKUP(AN28,'シフト記号表（記載例）'!$C$6:$U$35,19,FALSE))</f>
        <v>3.4999999999999996</v>
      </c>
      <c r="AO30" s="479" t="str">
        <f>IF(AO28="","",VLOOKUP(AO28,'シフト記号表（記載例）'!$C$6:$U$35,19,FALSE))</f>
        <v/>
      </c>
      <c r="AP30" s="479">
        <f>IF(AP28="","",VLOOKUP(AP28,'シフト記号表（記載例）'!$C$6:$U$35,19,FALSE))</f>
        <v>3.4999999999999996</v>
      </c>
      <c r="AQ30" s="479" t="str">
        <f>IF(AQ28="","",VLOOKUP(AQ28,'シフト記号表（記載例）'!$C$6:$U$35,19,FALSE))</f>
        <v/>
      </c>
      <c r="AR30" s="479">
        <f>IF(AR28="","",VLOOKUP(AR28,'シフト記号表（記載例）'!$C$6:$U$35,19,FALSE))</f>
        <v>3.4999999999999996</v>
      </c>
      <c r="AS30" s="479" t="str">
        <f>IF(AS28="","",VLOOKUP(AS28,'シフト記号表（記載例）'!$C$6:$U$35,19,FALSE))</f>
        <v/>
      </c>
      <c r="AT30" s="479" t="str">
        <f>IF(AT28="","",VLOOKUP(AT28,'シフト記号表（記載例）'!$C$6:$U$35,19,FALSE))</f>
        <v/>
      </c>
      <c r="AU30" s="479" t="str">
        <f>IF(AU28="","",VLOOKUP(AU28,'シフト記号表（記載例）'!$C$6:$U$35,19,FALSE))</f>
        <v/>
      </c>
      <c r="AV30" s="479" t="str">
        <f>IF(AV28="","",VLOOKUP(AV28,'シフト記号表（記載例）'!$C$6:$U$35,19,FALSE))</f>
        <v/>
      </c>
      <c r="AW30" s="479" t="str">
        <f>IF(AW28="","",VLOOKUP(AW28,'シフト記号表（記載例）'!$C$6:$U$35,19,FALSE))</f>
        <v/>
      </c>
      <c r="AX30" s="1095">
        <f>IF($BB$4="４週",SUM(S30:AT30),IF($BB$4="暦月",SUM(S30:AW30),""))</f>
        <v>41.999999999999993</v>
      </c>
      <c r="AY30" s="1096"/>
      <c r="AZ30" s="1097">
        <f>IF($BB$4="４週",AX30/4,IF($BB$4="暦月",AX30/($BB$7/7),""))</f>
        <v>10.499999999999998</v>
      </c>
      <c r="BA30" s="1098"/>
      <c r="BB30" s="1088"/>
      <c r="BC30" s="1088"/>
      <c r="BD30" s="1088"/>
      <c r="BE30" s="1088"/>
      <c r="BF30" s="1088"/>
      <c r="BG30" s="1089"/>
    </row>
    <row r="31" spans="1:59" s="435" customFormat="1" ht="20.25" customHeight="1" x14ac:dyDescent="0.3">
      <c r="A31" s="1047">
        <v>6</v>
      </c>
      <c r="B31" s="1062" t="s">
        <v>113</v>
      </c>
      <c r="C31" s="1062"/>
      <c r="D31" s="1062"/>
      <c r="E31" s="1062"/>
      <c r="F31" s="1182"/>
      <c r="G31" s="544"/>
      <c r="H31" s="1184" t="s">
        <v>672</v>
      </c>
      <c r="I31" s="1185"/>
      <c r="J31" s="1191" t="s">
        <v>690</v>
      </c>
      <c r="K31" s="1049"/>
      <c r="L31" s="1049"/>
      <c r="M31" s="1049"/>
      <c r="N31" s="1049"/>
      <c r="O31" s="1192"/>
      <c r="P31" s="1067" t="s">
        <v>589</v>
      </c>
      <c r="Q31" s="1068"/>
      <c r="R31" s="1069"/>
      <c r="S31" s="473" t="s">
        <v>710</v>
      </c>
      <c r="T31" s="473" t="s">
        <v>711</v>
      </c>
      <c r="U31" s="473" t="s">
        <v>710</v>
      </c>
      <c r="V31" s="473" t="s">
        <v>711</v>
      </c>
      <c r="W31" s="473" t="s">
        <v>710</v>
      </c>
      <c r="X31" s="473"/>
      <c r="Y31" s="473"/>
      <c r="Z31" s="473" t="s">
        <v>710</v>
      </c>
      <c r="AA31" s="473" t="s">
        <v>710</v>
      </c>
      <c r="AB31" s="473" t="s">
        <v>710</v>
      </c>
      <c r="AC31" s="473" t="s">
        <v>711</v>
      </c>
      <c r="AD31" s="473" t="s">
        <v>711</v>
      </c>
      <c r="AE31" s="473"/>
      <c r="AF31" s="473"/>
      <c r="AG31" s="473" t="s">
        <v>710</v>
      </c>
      <c r="AH31" s="473" t="s">
        <v>710</v>
      </c>
      <c r="AI31" s="473" t="s">
        <v>710</v>
      </c>
      <c r="AJ31" s="473" t="s">
        <v>710</v>
      </c>
      <c r="AK31" s="473" t="s">
        <v>710</v>
      </c>
      <c r="AL31" s="473"/>
      <c r="AM31" s="473"/>
      <c r="AN31" s="473" t="s">
        <v>711</v>
      </c>
      <c r="AO31" s="473" t="s">
        <v>711</v>
      </c>
      <c r="AP31" s="473" t="s">
        <v>711</v>
      </c>
      <c r="AQ31" s="473" t="s">
        <v>711</v>
      </c>
      <c r="AR31" s="473" t="s">
        <v>712</v>
      </c>
      <c r="AS31" s="473"/>
      <c r="AT31" s="473"/>
      <c r="AU31" s="473"/>
      <c r="AV31" s="473"/>
      <c r="AW31" s="473"/>
      <c r="AX31" s="1070"/>
      <c r="AY31" s="1071"/>
      <c r="AZ31" s="1072"/>
      <c r="BA31" s="1073"/>
      <c r="BB31" s="1074" t="s">
        <v>713</v>
      </c>
      <c r="BC31" s="1074"/>
      <c r="BD31" s="1074"/>
      <c r="BE31" s="1074"/>
      <c r="BF31" s="1074"/>
      <c r="BG31" s="1075"/>
    </row>
    <row r="32" spans="1:59" s="435" customFormat="1" ht="20.25" customHeight="1" x14ac:dyDescent="0.3">
      <c r="A32" s="1047"/>
      <c r="B32" s="1062"/>
      <c r="C32" s="1062"/>
      <c r="D32" s="1062"/>
      <c r="E32" s="1062"/>
      <c r="F32" s="1182"/>
      <c r="G32" s="544"/>
      <c r="H32" s="1184"/>
      <c r="I32" s="1185"/>
      <c r="J32" s="1191"/>
      <c r="K32" s="1049"/>
      <c r="L32" s="1049"/>
      <c r="M32" s="1049"/>
      <c r="N32" s="1049"/>
      <c r="O32" s="1192"/>
      <c r="P32" s="1080" t="s">
        <v>591</v>
      </c>
      <c r="Q32" s="1081"/>
      <c r="R32" s="1082"/>
      <c r="S32" s="477">
        <f>IF(S31="","",VLOOKUP(S31,'シフト記号表（記載例）'!$C$6:$K$35,9,FALSE))</f>
        <v>2.0000000000000009</v>
      </c>
      <c r="T32" s="477">
        <f>IF(T31="","",VLOOKUP(T31,'シフト記号表（記載例）'!$C$6:$K$35,9,FALSE))</f>
        <v>2.0000000000000009</v>
      </c>
      <c r="U32" s="477">
        <f>IF(U31="","",VLOOKUP(U31,'シフト記号表（記載例）'!$C$6:$K$35,9,FALSE))</f>
        <v>2.0000000000000009</v>
      </c>
      <c r="V32" s="477">
        <f>IF(V31="","",VLOOKUP(V31,'シフト記号表（記載例）'!$C$6:$K$35,9,FALSE))</f>
        <v>2.0000000000000009</v>
      </c>
      <c r="W32" s="477">
        <f>IF(W31="","",VLOOKUP(W31,'シフト記号表（記載例）'!$C$6:$K$35,9,FALSE))</f>
        <v>2.0000000000000009</v>
      </c>
      <c r="X32" s="477" t="str">
        <f>IF(X31="","",VLOOKUP(X31,'シフト記号表（記載例）'!$C$6:$K$35,9,FALSE))</f>
        <v/>
      </c>
      <c r="Y32" s="477" t="str">
        <f>IF(Y31="","",VLOOKUP(Y31,'シフト記号表（記載例）'!$C$6:$K$35,9,FALSE))</f>
        <v/>
      </c>
      <c r="Z32" s="477">
        <f>IF(Z31="","",VLOOKUP(Z31,'シフト記号表（記載例）'!$C$6:$K$35,9,FALSE))</f>
        <v>2.0000000000000009</v>
      </c>
      <c r="AA32" s="477">
        <f>IF(AA31="","",VLOOKUP(AA31,'シフト記号表（記載例）'!$C$6:$K$35,9,FALSE))</f>
        <v>2.0000000000000009</v>
      </c>
      <c r="AB32" s="477">
        <f>IF(AB31="","",VLOOKUP(AB31,'シフト記号表（記載例）'!$C$6:$K$35,9,FALSE))</f>
        <v>2.0000000000000009</v>
      </c>
      <c r="AC32" s="477">
        <f>IF(AC31="","",VLOOKUP(AC31,'シフト記号表（記載例）'!$C$6:$K$35,9,FALSE))</f>
        <v>2.0000000000000009</v>
      </c>
      <c r="AD32" s="477">
        <f>IF(AD31="","",VLOOKUP(AD31,'シフト記号表（記載例）'!$C$6:$K$35,9,FALSE))</f>
        <v>2.0000000000000009</v>
      </c>
      <c r="AE32" s="477" t="str">
        <f>IF(AE31="","",VLOOKUP(AE31,'シフト記号表（記載例）'!$C$6:$K$35,9,FALSE))</f>
        <v/>
      </c>
      <c r="AF32" s="477" t="str">
        <f>IF(AF31="","",VLOOKUP(AF31,'シフト記号表（記載例）'!$C$6:$K$35,9,FALSE))</f>
        <v/>
      </c>
      <c r="AG32" s="477">
        <f>IF(AG31="","",VLOOKUP(AG31,'シフト記号表（記載例）'!$C$6:$K$35,9,FALSE))</f>
        <v>2.0000000000000009</v>
      </c>
      <c r="AH32" s="477">
        <f>IF(AH31="","",VLOOKUP(AH31,'シフト記号表（記載例）'!$C$6:$K$35,9,FALSE))</f>
        <v>2.0000000000000009</v>
      </c>
      <c r="AI32" s="477">
        <f>IF(AI31="","",VLOOKUP(AI31,'シフト記号表（記載例）'!$C$6:$K$35,9,FALSE))</f>
        <v>2.0000000000000009</v>
      </c>
      <c r="AJ32" s="477">
        <f>IF(AJ31="","",VLOOKUP(AJ31,'シフト記号表（記載例）'!$C$6:$K$35,9,FALSE))</f>
        <v>2.0000000000000009</v>
      </c>
      <c r="AK32" s="477">
        <f>IF(AK31="","",VLOOKUP(AK31,'シフト記号表（記載例）'!$C$6:$K$35,9,FALSE))</f>
        <v>2.0000000000000009</v>
      </c>
      <c r="AL32" s="477" t="str">
        <f>IF(AL31="","",VLOOKUP(AL31,'シフト記号表（記載例）'!$C$6:$K$35,9,FALSE))</f>
        <v/>
      </c>
      <c r="AM32" s="477" t="str">
        <f>IF(AM31="","",VLOOKUP(AM31,'シフト記号表（記載例）'!$C$6:$K$35,9,FALSE))</f>
        <v/>
      </c>
      <c r="AN32" s="477">
        <f>IF(AN31="","",VLOOKUP(AN31,'シフト記号表（記載例）'!$C$6:$K$35,9,FALSE))</f>
        <v>2.0000000000000009</v>
      </c>
      <c r="AO32" s="477">
        <f>IF(AO31="","",VLOOKUP(AO31,'シフト記号表（記載例）'!$C$6:$K$35,9,FALSE))</f>
        <v>2.0000000000000009</v>
      </c>
      <c r="AP32" s="477">
        <f>IF(AP31="","",VLOOKUP(AP31,'シフト記号表（記載例）'!$C$6:$K$35,9,FALSE))</f>
        <v>2.0000000000000009</v>
      </c>
      <c r="AQ32" s="477">
        <f>IF(AQ31="","",VLOOKUP(AQ31,'シフト記号表（記載例）'!$C$6:$K$35,9,FALSE))</f>
        <v>2.0000000000000009</v>
      </c>
      <c r="AR32" s="477">
        <f>IF(AR31="","",VLOOKUP(AR31,'シフト記号表（記載例）'!$C$6:$K$35,9,FALSE))</f>
        <v>2.0000000000000009</v>
      </c>
      <c r="AS32" s="477" t="str">
        <f>IF(AS31="","",VLOOKUP(AS31,'シフト記号表（記載例）'!$C$6:$K$35,9,FALSE))</f>
        <v/>
      </c>
      <c r="AT32" s="477" t="str">
        <f>IF(AT31="","",VLOOKUP(AT31,'シフト記号表（記載例）'!$C$6:$K$35,9,FALSE))</f>
        <v/>
      </c>
      <c r="AU32" s="477" t="str">
        <f>IF(AU31="","",VLOOKUP(AU31,'シフト記号表（記載例）'!$C$6:$K$35,9,FALSE))</f>
        <v/>
      </c>
      <c r="AV32" s="477" t="str">
        <f>IF(AV31="","",VLOOKUP(AV31,'シフト記号表（記載例）'!$C$6:$K$35,9,FALSE))</f>
        <v/>
      </c>
      <c r="AW32" s="477" t="str">
        <f>IF(AW31="","",VLOOKUP(AW31,'シフト記号表（記載例）'!$C$6:$K$35,9,FALSE))</f>
        <v/>
      </c>
      <c r="AX32" s="1083">
        <f>IF($BB$4="４週",SUM(S32:AT32),IF($BB$4="暦月",SUM(S32:AW32),""))</f>
        <v>40.000000000000007</v>
      </c>
      <c r="AY32" s="1084"/>
      <c r="AZ32" s="1090">
        <f>IF($BB$4="４週",AX32/4,IF($BB$4="暦月",AX32/($BB$7/7),""))</f>
        <v>10.000000000000002</v>
      </c>
      <c r="BA32" s="1091"/>
      <c r="BB32" s="1076"/>
      <c r="BC32" s="1076"/>
      <c r="BD32" s="1076"/>
      <c r="BE32" s="1076"/>
      <c r="BF32" s="1076"/>
      <c r="BG32" s="1077"/>
    </row>
    <row r="33" spans="1:59" s="435" customFormat="1" ht="20.25" customHeight="1" thickBot="1" x14ac:dyDescent="0.35">
      <c r="A33" s="1047"/>
      <c r="B33" s="1065"/>
      <c r="C33" s="1065"/>
      <c r="D33" s="1065"/>
      <c r="E33" s="1065"/>
      <c r="F33" s="1188"/>
      <c r="G33" s="545" t="str">
        <f>B31</f>
        <v>機能訓練指導員</v>
      </c>
      <c r="H33" s="1189"/>
      <c r="I33" s="1190"/>
      <c r="J33" s="1193"/>
      <c r="K33" s="1057"/>
      <c r="L33" s="1057"/>
      <c r="M33" s="1057"/>
      <c r="N33" s="1057"/>
      <c r="O33" s="1194"/>
      <c r="P33" s="1092" t="s">
        <v>588</v>
      </c>
      <c r="Q33" s="1093"/>
      <c r="R33" s="1094"/>
      <c r="S33" s="479">
        <f>IF(S31="","",VLOOKUP(S31,'シフト記号表（記載例）'!$C$6:$U$35,19,FALSE))</f>
        <v>1.7499999999999991</v>
      </c>
      <c r="T33" s="479">
        <f>IF(T31="","",VLOOKUP(T31,'シフト記号表（記載例）'!$C$6:$U$35,19,FALSE))</f>
        <v>1.7499999999999991</v>
      </c>
      <c r="U33" s="479">
        <f>IF(U31="","",VLOOKUP(U31,'シフト記号表（記載例）'!$C$6:$U$35,19,FALSE))</f>
        <v>1.7499999999999991</v>
      </c>
      <c r="V33" s="479">
        <f>IF(V31="","",VLOOKUP(V31,'シフト記号表（記載例）'!$C$6:$U$35,19,FALSE))</f>
        <v>1.7499999999999991</v>
      </c>
      <c r="W33" s="479">
        <f>IF(W31="","",VLOOKUP(W31,'シフト記号表（記載例）'!$C$6:$U$35,19,FALSE))</f>
        <v>1.7499999999999991</v>
      </c>
      <c r="X33" s="479" t="str">
        <f>IF(X31="","",VLOOKUP(X31,'シフト記号表（記載例）'!$C$6:$U$35,19,FALSE))</f>
        <v/>
      </c>
      <c r="Y33" s="479" t="str">
        <f>IF(Y31="","",VLOOKUP(Y31,'シフト記号表（記載例）'!$C$6:$U$35,19,FALSE))</f>
        <v/>
      </c>
      <c r="Z33" s="479">
        <f>IF(Z31="","",VLOOKUP(Z31,'シフト記号表（記載例）'!$C$6:$U$35,19,FALSE))</f>
        <v>1.7499999999999991</v>
      </c>
      <c r="AA33" s="479">
        <f>IF(AA31="","",VLOOKUP(AA31,'シフト記号表（記載例）'!$C$6:$U$35,19,FALSE))</f>
        <v>1.7499999999999991</v>
      </c>
      <c r="AB33" s="479">
        <f>IF(AB31="","",VLOOKUP(AB31,'シフト記号表（記載例）'!$C$6:$U$35,19,FALSE))</f>
        <v>1.7499999999999991</v>
      </c>
      <c r="AC33" s="479">
        <f>IF(AC31="","",VLOOKUP(AC31,'シフト記号表（記載例）'!$C$6:$U$35,19,FALSE))</f>
        <v>1.7499999999999991</v>
      </c>
      <c r="AD33" s="479">
        <f>IF(AD31="","",VLOOKUP(AD31,'シフト記号表（記載例）'!$C$6:$U$35,19,FALSE))</f>
        <v>1.7499999999999991</v>
      </c>
      <c r="AE33" s="479" t="str">
        <f>IF(AE31="","",VLOOKUP(AE31,'シフト記号表（記載例）'!$C$6:$U$35,19,FALSE))</f>
        <v/>
      </c>
      <c r="AF33" s="479" t="str">
        <f>IF(AF31="","",VLOOKUP(AF31,'シフト記号表（記載例）'!$C$6:$U$35,19,FALSE))</f>
        <v/>
      </c>
      <c r="AG33" s="479">
        <f>IF(AG31="","",VLOOKUP(AG31,'シフト記号表（記載例）'!$C$6:$U$35,19,FALSE))</f>
        <v>1.7499999999999991</v>
      </c>
      <c r="AH33" s="479">
        <f>IF(AH31="","",VLOOKUP(AH31,'シフト記号表（記載例）'!$C$6:$U$35,19,FALSE))</f>
        <v>1.7499999999999991</v>
      </c>
      <c r="AI33" s="479">
        <f>IF(AI31="","",VLOOKUP(AI31,'シフト記号表（記載例）'!$C$6:$U$35,19,FALSE))</f>
        <v>1.7499999999999991</v>
      </c>
      <c r="AJ33" s="479">
        <f>IF(AJ31="","",VLOOKUP(AJ31,'シフト記号表（記載例）'!$C$6:$U$35,19,FALSE))</f>
        <v>1.7499999999999991</v>
      </c>
      <c r="AK33" s="479">
        <f>IF(AK31="","",VLOOKUP(AK31,'シフト記号表（記載例）'!$C$6:$U$35,19,FALSE))</f>
        <v>1.7499999999999991</v>
      </c>
      <c r="AL33" s="479" t="str">
        <f>IF(AL31="","",VLOOKUP(AL31,'シフト記号表（記載例）'!$C$6:$U$35,19,FALSE))</f>
        <v/>
      </c>
      <c r="AM33" s="479" t="str">
        <f>IF(AM31="","",VLOOKUP(AM31,'シフト記号表（記載例）'!$C$6:$U$35,19,FALSE))</f>
        <v/>
      </c>
      <c r="AN33" s="479">
        <f>IF(AN31="","",VLOOKUP(AN31,'シフト記号表（記載例）'!$C$6:$U$35,19,FALSE))</f>
        <v>1.7499999999999991</v>
      </c>
      <c r="AO33" s="479">
        <f>IF(AO31="","",VLOOKUP(AO31,'シフト記号表（記載例）'!$C$6:$U$35,19,FALSE))</f>
        <v>1.7499999999999991</v>
      </c>
      <c r="AP33" s="479">
        <f>IF(AP31="","",VLOOKUP(AP31,'シフト記号表（記載例）'!$C$6:$U$35,19,FALSE))</f>
        <v>1.7499999999999991</v>
      </c>
      <c r="AQ33" s="479">
        <f>IF(AQ31="","",VLOOKUP(AQ31,'シフト記号表（記載例）'!$C$6:$U$35,19,FALSE))</f>
        <v>1.7499999999999991</v>
      </c>
      <c r="AR33" s="479">
        <f>IF(AR31="","",VLOOKUP(AR31,'シフト記号表（記載例）'!$C$6:$U$35,19,FALSE))</f>
        <v>1.7499999999999991</v>
      </c>
      <c r="AS33" s="479" t="str">
        <f>IF(AS31="","",VLOOKUP(AS31,'シフト記号表（記載例）'!$C$6:$U$35,19,FALSE))</f>
        <v/>
      </c>
      <c r="AT33" s="479" t="str">
        <f>IF(AT31="","",VLOOKUP(AT31,'シフト記号表（記載例）'!$C$6:$U$35,19,FALSE))</f>
        <v/>
      </c>
      <c r="AU33" s="479" t="str">
        <f>IF(AU31="","",VLOOKUP(AU31,'シフト記号表（記載例）'!$C$6:$U$35,19,FALSE))</f>
        <v/>
      </c>
      <c r="AV33" s="479" t="str">
        <f>IF(AV31="","",VLOOKUP(AV31,'シフト記号表（記載例）'!$C$6:$U$35,19,FALSE))</f>
        <v/>
      </c>
      <c r="AW33" s="479" t="str">
        <f>IF(AW31="","",VLOOKUP(AW31,'シフト記号表（記載例）'!$C$6:$U$35,19,FALSE))</f>
        <v/>
      </c>
      <c r="AX33" s="1095">
        <f>IF($BB$4="４週",SUM(S33:AT33),IF($BB$4="暦月",SUM(S33:AW33),""))</f>
        <v>34.999999999999993</v>
      </c>
      <c r="AY33" s="1096"/>
      <c r="AZ33" s="1097">
        <f>IF($BB$4="４週",AX33/4,IF($BB$4="暦月",AX33/($BB$7/7),""))</f>
        <v>8.7499999999999982</v>
      </c>
      <c r="BA33" s="1098"/>
      <c r="BB33" s="1088"/>
      <c r="BC33" s="1088"/>
      <c r="BD33" s="1088"/>
      <c r="BE33" s="1088"/>
      <c r="BF33" s="1088"/>
      <c r="BG33" s="1089"/>
    </row>
    <row r="34" spans="1:59" s="435" customFormat="1" ht="20.25" customHeight="1" x14ac:dyDescent="0.3">
      <c r="A34" s="1047">
        <v>7</v>
      </c>
      <c r="B34" s="1062"/>
      <c r="C34" s="1062"/>
      <c r="D34" s="1062"/>
      <c r="E34" s="1062"/>
      <c r="F34" s="1182"/>
      <c r="G34" s="544"/>
      <c r="H34" s="1184"/>
      <c r="I34" s="1185"/>
      <c r="J34" s="1191"/>
      <c r="K34" s="1049"/>
      <c r="L34" s="1049"/>
      <c r="M34" s="1049"/>
      <c r="N34" s="1049"/>
      <c r="O34" s="1192"/>
      <c r="P34" s="1067" t="s">
        <v>589</v>
      </c>
      <c r="Q34" s="1068"/>
      <c r="R34" s="1069"/>
      <c r="S34" s="473"/>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c r="AU34" s="473"/>
      <c r="AV34" s="473"/>
      <c r="AW34" s="473"/>
      <c r="AX34" s="1070"/>
      <c r="AY34" s="1071"/>
      <c r="AZ34" s="1072"/>
      <c r="BA34" s="1073"/>
      <c r="BB34" s="1074"/>
      <c r="BC34" s="1074"/>
      <c r="BD34" s="1074"/>
      <c r="BE34" s="1074"/>
      <c r="BF34" s="1074"/>
      <c r="BG34" s="1075"/>
    </row>
    <row r="35" spans="1:59" s="435" customFormat="1" ht="20.25" customHeight="1" x14ac:dyDescent="0.3">
      <c r="A35" s="1047"/>
      <c r="B35" s="1062"/>
      <c r="C35" s="1062"/>
      <c r="D35" s="1062"/>
      <c r="E35" s="1062"/>
      <c r="F35" s="1182"/>
      <c r="G35" s="544"/>
      <c r="H35" s="1184"/>
      <c r="I35" s="1185"/>
      <c r="J35" s="1191"/>
      <c r="K35" s="1049"/>
      <c r="L35" s="1049"/>
      <c r="M35" s="1049"/>
      <c r="N35" s="1049"/>
      <c r="O35" s="1192"/>
      <c r="P35" s="1080" t="s">
        <v>688</v>
      </c>
      <c r="Q35" s="1081"/>
      <c r="R35" s="1082"/>
      <c r="S35" s="477" t="str">
        <f>IF(S34="","",VLOOKUP(S34,'シフト記号表（記載例）'!$C$6:$K$35,9,FALSE))</f>
        <v/>
      </c>
      <c r="T35" s="477" t="str">
        <f>IF(T34="","",VLOOKUP(T34,'シフト記号表（記載例）'!$C$6:$K$35,9,FALSE))</f>
        <v/>
      </c>
      <c r="U35" s="477" t="str">
        <f>IF(U34="","",VLOOKUP(U34,'シフト記号表（記載例）'!$C$6:$K$35,9,FALSE))</f>
        <v/>
      </c>
      <c r="V35" s="477" t="str">
        <f>IF(V34="","",VLOOKUP(V34,'シフト記号表（記載例）'!$C$6:$K$35,9,FALSE))</f>
        <v/>
      </c>
      <c r="W35" s="477" t="str">
        <f>IF(W34="","",VLOOKUP(W34,'シフト記号表（記載例）'!$C$6:$K$35,9,FALSE))</f>
        <v/>
      </c>
      <c r="X35" s="477" t="str">
        <f>IF(X34="","",VLOOKUP(X34,'シフト記号表（記載例）'!$C$6:$K$35,9,FALSE))</f>
        <v/>
      </c>
      <c r="Y35" s="477" t="str">
        <f>IF(Y34="","",VLOOKUP(Y34,'シフト記号表（記載例）'!$C$6:$K$35,9,FALSE))</f>
        <v/>
      </c>
      <c r="Z35" s="477" t="str">
        <f>IF(Z34="","",VLOOKUP(Z34,'シフト記号表（記載例）'!$C$6:$K$35,9,FALSE))</f>
        <v/>
      </c>
      <c r="AA35" s="477" t="str">
        <f>IF(AA34="","",VLOOKUP(AA34,'シフト記号表（記載例）'!$C$6:$K$35,9,FALSE))</f>
        <v/>
      </c>
      <c r="AB35" s="477" t="str">
        <f>IF(AB34="","",VLOOKUP(AB34,'シフト記号表（記載例）'!$C$6:$K$35,9,FALSE))</f>
        <v/>
      </c>
      <c r="AC35" s="477" t="str">
        <f>IF(AC34="","",VLOOKUP(AC34,'シフト記号表（記載例）'!$C$6:$K$35,9,FALSE))</f>
        <v/>
      </c>
      <c r="AD35" s="477" t="str">
        <f>IF(AD34="","",VLOOKUP(AD34,'シフト記号表（記載例）'!$C$6:$K$35,9,FALSE))</f>
        <v/>
      </c>
      <c r="AE35" s="477" t="str">
        <f>IF(AE34="","",VLOOKUP(AE34,'シフト記号表（記載例）'!$C$6:$K$35,9,FALSE))</f>
        <v/>
      </c>
      <c r="AF35" s="477" t="str">
        <f>IF(AF34="","",VLOOKUP(AF34,'シフト記号表（記載例）'!$C$6:$K$35,9,FALSE))</f>
        <v/>
      </c>
      <c r="AG35" s="477" t="str">
        <f>IF(AG34="","",VLOOKUP(AG34,'シフト記号表（記載例）'!$C$6:$K$35,9,FALSE))</f>
        <v/>
      </c>
      <c r="AH35" s="477" t="str">
        <f>IF(AH34="","",VLOOKUP(AH34,'シフト記号表（記載例）'!$C$6:$K$35,9,FALSE))</f>
        <v/>
      </c>
      <c r="AI35" s="477" t="str">
        <f>IF(AI34="","",VLOOKUP(AI34,'シフト記号表（記載例）'!$C$6:$K$35,9,FALSE))</f>
        <v/>
      </c>
      <c r="AJ35" s="477" t="str">
        <f>IF(AJ34="","",VLOOKUP(AJ34,'シフト記号表（記載例）'!$C$6:$K$35,9,FALSE))</f>
        <v/>
      </c>
      <c r="AK35" s="477" t="str">
        <f>IF(AK34="","",VLOOKUP(AK34,'シフト記号表（記載例）'!$C$6:$K$35,9,FALSE))</f>
        <v/>
      </c>
      <c r="AL35" s="477" t="str">
        <f>IF(AL34="","",VLOOKUP(AL34,'シフト記号表（記載例）'!$C$6:$K$35,9,FALSE))</f>
        <v/>
      </c>
      <c r="AM35" s="477" t="str">
        <f>IF(AM34="","",VLOOKUP(AM34,'シフト記号表（記載例）'!$C$6:$K$35,9,FALSE))</f>
        <v/>
      </c>
      <c r="AN35" s="477" t="str">
        <f>IF(AN34="","",VLOOKUP(AN34,'シフト記号表（記載例）'!$C$6:$K$35,9,FALSE))</f>
        <v/>
      </c>
      <c r="AO35" s="477" t="str">
        <f>IF(AO34="","",VLOOKUP(AO34,'シフト記号表（記載例）'!$C$6:$K$35,9,FALSE))</f>
        <v/>
      </c>
      <c r="AP35" s="477" t="str">
        <f>IF(AP34="","",VLOOKUP(AP34,'シフト記号表（記載例）'!$C$6:$K$35,9,FALSE))</f>
        <v/>
      </c>
      <c r="AQ35" s="477" t="str">
        <f>IF(AQ34="","",VLOOKUP(AQ34,'シフト記号表（記載例）'!$C$6:$K$35,9,FALSE))</f>
        <v/>
      </c>
      <c r="AR35" s="477" t="str">
        <f>IF(AR34="","",VLOOKUP(AR34,'シフト記号表（記載例）'!$C$6:$K$35,9,FALSE))</f>
        <v/>
      </c>
      <c r="AS35" s="477" t="str">
        <f>IF(AS34="","",VLOOKUP(AS34,'シフト記号表（記載例）'!$C$6:$K$35,9,FALSE))</f>
        <v/>
      </c>
      <c r="AT35" s="477" t="str">
        <f>IF(AT34="","",VLOOKUP(AT34,'シフト記号表（記載例）'!$C$6:$K$35,9,FALSE))</f>
        <v/>
      </c>
      <c r="AU35" s="477" t="str">
        <f>IF(AU34="","",VLOOKUP(AU34,'シフト記号表（記載例）'!$C$6:$K$35,9,FALSE))</f>
        <v/>
      </c>
      <c r="AV35" s="477" t="str">
        <f>IF(AV34="","",VLOOKUP(AV34,'シフト記号表（記載例）'!$C$6:$K$35,9,FALSE))</f>
        <v/>
      </c>
      <c r="AW35" s="477" t="str">
        <f>IF(AW34="","",VLOOKUP(AW34,'シフト記号表（記載例）'!$C$6:$K$35,9,FALSE))</f>
        <v/>
      </c>
      <c r="AX35" s="1083">
        <f>IF($BB$4="４週",SUM(S35:AT35),IF($BB$4="暦月",SUM(S35:AW35),""))</f>
        <v>0</v>
      </c>
      <c r="AY35" s="1084"/>
      <c r="AZ35" s="1090">
        <f>IF($BB$4="４週",AX35/4,IF($BB$4="暦月",AX35/($BB$7/7),""))</f>
        <v>0</v>
      </c>
      <c r="BA35" s="1091"/>
      <c r="BB35" s="1076"/>
      <c r="BC35" s="1076"/>
      <c r="BD35" s="1076"/>
      <c r="BE35" s="1076"/>
      <c r="BF35" s="1076"/>
      <c r="BG35" s="1077"/>
    </row>
    <row r="36" spans="1:59" s="435" customFormat="1" ht="20.25" customHeight="1" thickBot="1" x14ac:dyDescent="0.35">
      <c r="A36" s="1047"/>
      <c r="B36" s="1065"/>
      <c r="C36" s="1065"/>
      <c r="D36" s="1065"/>
      <c r="E36" s="1065"/>
      <c r="F36" s="1188"/>
      <c r="G36" s="545">
        <f>B34</f>
        <v>0</v>
      </c>
      <c r="H36" s="1189"/>
      <c r="I36" s="1190"/>
      <c r="J36" s="1193"/>
      <c r="K36" s="1057"/>
      <c r="L36" s="1057"/>
      <c r="M36" s="1057"/>
      <c r="N36" s="1057"/>
      <c r="O36" s="1194"/>
      <c r="P36" s="1092" t="s">
        <v>709</v>
      </c>
      <c r="Q36" s="1093"/>
      <c r="R36" s="1094"/>
      <c r="S36" s="479" t="str">
        <f>IF(S34="","",VLOOKUP(S34,'シフト記号表（記載例）'!$C$6:$U$35,19,FALSE))</f>
        <v/>
      </c>
      <c r="T36" s="479" t="str">
        <f>IF(T34="","",VLOOKUP(T34,'シフト記号表（記載例）'!$C$6:$U$35,19,FALSE))</f>
        <v/>
      </c>
      <c r="U36" s="479" t="str">
        <f>IF(U34="","",VLOOKUP(U34,'シフト記号表（記載例）'!$C$6:$U$35,19,FALSE))</f>
        <v/>
      </c>
      <c r="V36" s="479" t="str">
        <f>IF(V34="","",VLOOKUP(V34,'シフト記号表（記載例）'!$C$6:$U$35,19,FALSE))</f>
        <v/>
      </c>
      <c r="W36" s="479" t="str">
        <f>IF(W34="","",VLOOKUP(W34,'シフト記号表（記載例）'!$C$6:$U$35,19,FALSE))</f>
        <v/>
      </c>
      <c r="X36" s="479" t="str">
        <f>IF(X34="","",VLOOKUP(X34,'シフト記号表（記載例）'!$C$6:$U$35,19,FALSE))</f>
        <v/>
      </c>
      <c r="Y36" s="479" t="str">
        <f>IF(Y34="","",VLOOKUP(Y34,'シフト記号表（記載例）'!$C$6:$U$35,19,FALSE))</f>
        <v/>
      </c>
      <c r="Z36" s="479" t="str">
        <f>IF(Z34="","",VLOOKUP(Z34,'シフト記号表（記載例）'!$C$6:$U$35,19,FALSE))</f>
        <v/>
      </c>
      <c r="AA36" s="479" t="str">
        <f>IF(AA34="","",VLOOKUP(AA34,'シフト記号表（記載例）'!$C$6:$U$35,19,FALSE))</f>
        <v/>
      </c>
      <c r="AB36" s="479" t="str">
        <f>IF(AB34="","",VLOOKUP(AB34,'シフト記号表（記載例）'!$C$6:$U$35,19,FALSE))</f>
        <v/>
      </c>
      <c r="AC36" s="479" t="str">
        <f>IF(AC34="","",VLOOKUP(AC34,'シフト記号表（記載例）'!$C$6:$U$35,19,FALSE))</f>
        <v/>
      </c>
      <c r="AD36" s="479" t="str">
        <f>IF(AD34="","",VLOOKUP(AD34,'シフト記号表（記載例）'!$C$6:$U$35,19,FALSE))</f>
        <v/>
      </c>
      <c r="AE36" s="479" t="str">
        <f>IF(AE34="","",VLOOKUP(AE34,'シフト記号表（記載例）'!$C$6:$U$35,19,FALSE))</f>
        <v/>
      </c>
      <c r="AF36" s="479" t="str">
        <f>IF(AF34="","",VLOOKUP(AF34,'シフト記号表（記載例）'!$C$6:$U$35,19,FALSE))</f>
        <v/>
      </c>
      <c r="AG36" s="479" t="str">
        <f>IF(AG34="","",VLOOKUP(AG34,'シフト記号表（記載例）'!$C$6:$U$35,19,FALSE))</f>
        <v/>
      </c>
      <c r="AH36" s="479" t="str">
        <f>IF(AH34="","",VLOOKUP(AH34,'シフト記号表（記載例）'!$C$6:$U$35,19,FALSE))</f>
        <v/>
      </c>
      <c r="AI36" s="479" t="str">
        <f>IF(AI34="","",VLOOKUP(AI34,'シフト記号表（記載例）'!$C$6:$U$35,19,FALSE))</f>
        <v/>
      </c>
      <c r="AJ36" s="479" t="str">
        <f>IF(AJ34="","",VLOOKUP(AJ34,'シフト記号表（記載例）'!$C$6:$U$35,19,FALSE))</f>
        <v/>
      </c>
      <c r="AK36" s="479" t="str">
        <f>IF(AK34="","",VLOOKUP(AK34,'シフト記号表（記載例）'!$C$6:$U$35,19,FALSE))</f>
        <v/>
      </c>
      <c r="AL36" s="479" t="str">
        <f>IF(AL34="","",VLOOKUP(AL34,'シフト記号表（記載例）'!$C$6:$U$35,19,FALSE))</f>
        <v/>
      </c>
      <c r="AM36" s="479" t="str">
        <f>IF(AM34="","",VLOOKUP(AM34,'シフト記号表（記載例）'!$C$6:$U$35,19,FALSE))</f>
        <v/>
      </c>
      <c r="AN36" s="479" t="str">
        <f>IF(AN34="","",VLOOKUP(AN34,'シフト記号表（記載例）'!$C$6:$U$35,19,FALSE))</f>
        <v/>
      </c>
      <c r="AO36" s="479" t="str">
        <f>IF(AO34="","",VLOOKUP(AO34,'シフト記号表（記載例）'!$C$6:$U$35,19,FALSE))</f>
        <v/>
      </c>
      <c r="AP36" s="479" t="str">
        <f>IF(AP34="","",VLOOKUP(AP34,'シフト記号表（記載例）'!$C$6:$U$35,19,FALSE))</f>
        <v/>
      </c>
      <c r="AQ36" s="479" t="str">
        <f>IF(AQ34="","",VLOOKUP(AQ34,'シフト記号表（記載例）'!$C$6:$U$35,19,FALSE))</f>
        <v/>
      </c>
      <c r="AR36" s="479" t="str">
        <f>IF(AR34="","",VLOOKUP(AR34,'シフト記号表（記載例）'!$C$6:$U$35,19,FALSE))</f>
        <v/>
      </c>
      <c r="AS36" s="479" t="str">
        <f>IF(AS34="","",VLOOKUP(AS34,'シフト記号表（記載例）'!$C$6:$U$35,19,FALSE))</f>
        <v/>
      </c>
      <c r="AT36" s="479" t="str">
        <f>IF(AT34="","",VLOOKUP(AT34,'シフト記号表（記載例）'!$C$6:$U$35,19,FALSE))</f>
        <v/>
      </c>
      <c r="AU36" s="479" t="str">
        <f>IF(AU34="","",VLOOKUP(AU34,'シフト記号表（記載例）'!$C$6:$U$35,19,FALSE))</f>
        <v/>
      </c>
      <c r="AV36" s="479" t="str">
        <f>IF(AV34="","",VLOOKUP(AV34,'シフト記号表（記載例）'!$C$6:$U$35,19,FALSE))</f>
        <v/>
      </c>
      <c r="AW36" s="479" t="str">
        <f>IF(AW34="","",VLOOKUP(AW34,'シフト記号表（記載例）'!$C$6:$U$35,19,FALSE))</f>
        <v/>
      </c>
      <c r="AX36" s="1095">
        <f>IF($BB$4="４週",SUM(S36:AT36),IF($BB$4="暦月",SUM(S36:AW36),""))</f>
        <v>0</v>
      </c>
      <c r="AY36" s="1096"/>
      <c r="AZ36" s="1097">
        <f>IF($BB$4="４週",AX36/4,IF($BB$4="暦月",AX36/($BB$7/7),""))</f>
        <v>0</v>
      </c>
      <c r="BA36" s="1098"/>
      <c r="BB36" s="1088"/>
      <c r="BC36" s="1088"/>
      <c r="BD36" s="1088"/>
      <c r="BE36" s="1088"/>
      <c r="BF36" s="1088"/>
      <c r="BG36" s="1089"/>
    </row>
    <row r="37" spans="1:59" s="435" customFormat="1" ht="20.25" customHeight="1" x14ac:dyDescent="0.3">
      <c r="A37" s="1047">
        <v>8</v>
      </c>
      <c r="B37" s="1062"/>
      <c r="C37" s="1062"/>
      <c r="D37" s="1062"/>
      <c r="E37" s="1062"/>
      <c r="F37" s="1182"/>
      <c r="G37" s="544"/>
      <c r="H37" s="1184"/>
      <c r="I37" s="1185"/>
      <c r="J37" s="1191"/>
      <c r="K37" s="1049"/>
      <c r="L37" s="1049"/>
      <c r="M37" s="1049"/>
      <c r="N37" s="1049"/>
      <c r="O37" s="1192"/>
      <c r="P37" s="1067" t="s">
        <v>681</v>
      </c>
      <c r="Q37" s="1068"/>
      <c r="R37" s="1069"/>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1070"/>
      <c r="AY37" s="1071"/>
      <c r="AZ37" s="1072"/>
      <c r="BA37" s="1073"/>
      <c r="BB37" s="1074"/>
      <c r="BC37" s="1074"/>
      <c r="BD37" s="1074"/>
      <c r="BE37" s="1074"/>
      <c r="BF37" s="1074"/>
      <c r="BG37" s="1075"/>
    </row>
    <row r="38" spans="1:59" s="435" customFormat="1" ht="20.25" customHeight="1" x14ac:dyDescent="0.3">
      <c r="A38" s="1047"/>
      <c r="B38" s="1062"/>
      <c r="C38" s="1062"/>
      <c r="D38" s="1062"/>
      <c r="E38" s="1062"/>
      <c r="F38" s="1182"/>
      <c r="G38" s="544"/>
      <c r="H38" s="1184"/>
      <c r="I38" s="1185"/>
      <c r="J38" s="1191"/>
      <c r="K38" s="1049"/>
      <c r="L38" s="1049"/>
      <c r="M38" s="1049"/>
      <c r="N38" s="1049"/>
      <c r="O38" s="1192"/>
      <c r="P38" s="1080" t="s">
        <v>591</v>
      </c>
      <c r="Q38" s="1081"/>
      <c r="R38" s="1082"/>
      <c r="S38" s="477" t="str">
        <f>IF(S37="","",VLOOKUP(S37,'シフト記号表（記載例）'!$C$6:$K$35,9,FALSE))</f>
        <v/>
      </c>
      <c r="T38" s="477" t="str">
        <f>IF(T37="","",VLOOKUP(T37,'シフト記号表（記載例）'!$C$6:$K$35,9,FALSE))</f>
        <v/>
      </c>
      <c r="U38" s="477" t="str">
        <f>IF(U37="","",VLOOKUP(U37,'シフト記号表（記載例）'!$C$6:$K$35,9,FALSE))</f>
        <v/>
      </c>
      <c r="V38" s="477" t="str">
        <f>IF(V37="","",VLOOKUP(V37,'シフト記号表（記載例）'!$C$6:$K$35,9,FALSE))</f>
        <v/>
      </c>
      <c r="W38" s="477" t="str">
        <f>IF(W37="","",VLOOKUP(W37,'シフト記号表（記載例）'!$C$6:$K$35,9,FALSE))</f>
        <v/>
      </c>
      <c r="X38" s="477" t="str">
        <f>IF(X37="","",VLOOKUP(X37,'シフト記号表（記載例）'!$C$6:$K$35,9,FALSE))</f>
        <v/>
      </c>
      <c r="Y38" s="477" t="str">
        <f>IF(Y37="","",VLOOKUP(Y37,'シフト記号表（記載例）'!$C$6:$K$35,9,FALSE))</f>
        <v/>
      </c>
      <c r="Z38" s="477" t="str">
        <f>IF(Z37="","",VLOOKUP(Z37,'シフト記号表（記載例）'!$C$6:$K$35,9,FALSE))</f>
        <v/>
      </c>
      <c r="AA38" s="477" t="str">
        <f>IF(AA37="","",VLOOKUP(AA37,'シフト記号表（記載例）'!$C$6:$K$35,9,FALSE))</f>
        <v/>
      </c>
      <c r="AB38" s="477" t="str">
        <f>IF(AB37="","",VLOOKUP(AB37,'シフト記号表（記載例）'!$C$6:$K$35,9,FALSE))</f>
        <v/>
      </c>
      <c r="AC38" s="477" t="str">
        <f>IF(AC37="","",VLOOKUP(AC37,'シフト記号表（記載例）'!$C$6:$K$35,9,FALSE))</f>
        <v/>
      </c>
      <c r="AD38" s="477" t="str">
        <f>IF(AD37="","",VLOOKUP(AD37,'シフト記号表（記載例）'!$C$6:$K$35,9,FALSE))</f>
        <v/>
      </c>
      <c r="AE38" s="477" t="str">
        <f>IF(AE37="","",VLOOKUP(AE37,'シフト記号表（記載例）'!$C$6:$K$35,9,FALSE))</f>
        <v/>
      </c>
      <c r="AF38" s="477" t="str">
        <f>IF(AF37="","",VLOOKUP(AF37,'シフト記号表（記載例）'!$C$6:$K$35,9,FALSE))</f>
        <v/>
      </c>
      <c r="AG38" s="477" t="str">
        <f>IF(AG37="","",VLOOKUP(AG37,'シフト記号表（記載例）'!$C$6:$K$35,9,FALSE))</f>
        <v/>
      </c>
      <c r="AH38" s="477" t="str">
        <f>IF(AH37="","",VLOOKUP(AH37,'シフト記号表（記載例）'!$C$6:$K$35,9,FALSE))</f>
        <v/>
      </c>
      <c r="AI38" s="477" t="str">
        <f>IF(AI37="","",VLOOKUP(AI37,'シフト記号表（記載例）'!$C$6:$K$35,9,FALSE))</f>
        <v/>
      </c>
      <c r="AJ38" s="477" t="str">
        <f>IF(AJ37="","",VLOOKUP(AJ37,'シフト記号表（記載例）'!$C$6:$K$35,9,FALSE))</f>
        <v/>
      </c>
      <c r="AK38" s="477" t="str">
        <f>IF(AK37="","",VLOOKUP(AK37,'シフト記号表（記載例）'!$C$6:$K$35,9,FALSE))</f>
        <v/>
      </c>
      <c r="AL38" s="477" t="str">
        <f>IF(AL37="","",VLOOKUP(AL37,'シフト記号表（記載例）'!$C$6:$K$35,9,FALSE))</f>
        <v/>
      </c>
      <c r="AM38" s="477" t="str">
        <f>IF(AM37="","",VLOOKUP(AM37,'シフト記号表（記載例）'!$C$6:$K$35,9,FALSE))</f>
        <v/>
      </c>
      <c r="AN38" s="477" t="str">
        <f>IF(AN37="","",VLOOKUP(AN37,'シフト記号表（記載例）'!$C$6:$K$35,9,FALSE))</f>
        <v/>
      </c>
      <c r="AO38" s="477" t="str">
        <f>IF(AO37="","",VLOOKUP(AO37,'シフト記号表（記載例）'!$C$6:$K$35,9,FALSE))</f>
        <v/>
      </c>
      <c r="AP38" s="477" t="str">
        <f>IF(AP37="","",VLOOKUP(AP37,'シフト記号表（記載例）'!$C$6:$K$35,9,FALSE))</f>
        <v/>
      </c>
      <c r="AQ38" s="477" t="str">
        <f>IF(AQ37="","",VLOOKUP(AQ37,'シフト記号表（記載例）'!$C$6:$K$35,9,FALSE))</f>
        <v/>
      </c>
      <c r="AR38" s="477" t="str">
        <f>IF(AR37="","",VLOOKUP(AR37,'シフト記号表（記載例）'!$C$6:$K$35,9,FALSE))</f>
        <v/>
      </c>
      <c r="AS38" s="477" t="str">
        <f>IF(AS37="","",VLOOKUP(AS37,'シフト記号表（記載例）'!$C$6:$K$35,9,FALSE))</f>
        <v/>
      </c>
      <c r="AT38" s="477" t="str">
        <f>IF(AT37="","",VLOOKUP(AT37,'シフト記号表（記載例）'!$C$6:$K$35,9,FALSE))</f>
        <v/>
      </c>
      <c r="AU38" s="477" t="str">
        <f>IF(AU37="","",VLOOKUP(AU37,'シフト記号表（記載例）'!$C$6:$K$35,9,FALSE))</f>
        <v/>
      </c>
      <c r="AV38" s="477" t="str">
        <f>IF(AV37="","",VLOOKUP(AV37,'シフト記号表（記載例）'!$C$6:$K$35,9,FALSE))</f>
        <v/>
      </c>
      <c r="AW38" s="477" t="str">
        <f>IF(AW37="","",VLOOKUP(AW37,'シフト記号表（記載例）'!$C$6:$K$35,9,FALSE))</f>
        <v/>
      </c>
      <c r="AX38" s="1083">
        <f>IF($BB$4="４週",SUM(S38:AT38),IF($BB$4="暦月",SUM(S38:AW38),""))</f>
        <v>0</v>
      </c>
      <c r="AY38" s="1084"/>
      <c r="AZ38" s="1090">
        <f>IF($BB$4="４週",AX38/4,IF($BB$4="暦月",AX38/($BB$7/7),""))</f>
        <v>0</v>
      </c>
      <c r="BA38" s="1091"/>
      <c r="BB38" s="1076"/>
      <c r="BC38" s="1076"/>
      <c r="BD38" s="1076"/>
      <c r="BE38" s="1076"/>
      <c r="BF38" s="1076"/>
      <c r="BG38" s="1077"/>
    </row>
    <row r="39" spans="1:59" s="435" customFormat="1" ht="20.25" customHeight="1" thickBot="1" x14ac:dyDescent="0.35">
      <c r="A39" s="1047"/>
      <c r="B39" s="1065"/>
      <c r="C39" s="1065"/>
      <c r="D39" s="1065"/>
      <c r="E39" s="1065"/>
      <c r="F39" s="1188"/>
      <c r="G39" s="545">
        <f>B37</f>
        <v>0</v>
      </c>
      <c r="H39" s="1189"/>
      <c r="I39" s="1190"/>
      <c r="J39" s="1193"/>
      <c r="K39" s="1057"/>
      <c r="L39" s="1057"/>
      <c r="M39" s="1057"/>
      <c r="N39" s="1057"/>
      <c r="O39" s="1194"/>
      <c r="P39" s="1092" t="s">
        <v>709</v>
      </c>
      <c r="Q39" s="1093"/>
      <c r="R39" s="1094"/>
      <c r="S39" s="479" t="str">
        <f>IF(S37="","",VLOOKUP(S37,'シフト記号表（記載例）'!$C$6:$U$35,19,FALSE))</f>
        <v/>
      </c>
      <c r="T39" s="479" t="str">
        <f>IF(T37="","",VLOOKUP(T37,'シフト記号表（記載例）'!$C$6:$U$35,19,FALSE))</f>
        <v/>
      </c>
      <c r="U39" s="479" t="str">
        <f>IF(U37="","",VLOOKUP(U37,'シフト記号表（記載例）'!$C$6:$U$35,19,FALSE))</f>
        <v/>
      </c>
      <c r="V39" s="479" t="str">
        <f>IF(V37="","",VLOOKUP(V37,'シフト記号表（記載例）'!$C$6:$U$35,19,FALSE))</f>
        <v/>
      </c>
      <c r="W39" s="479" t="str">
        <f>IF(W37="","",VLOOKUP(W37,'シフト記号表（記載例）'!$C$6:$U$35,19,FALSE))</f>
        <v/>
      </c>
      <c r="X39" s="479" t="str">
        <f>IF(X37="","",VLOOKUP(X37,'シフト記号表（記載例）'!$C$6:$U$35,19,FALSE))</f>
        <v/>
      </c>
      <c r="Y39" s="479" t="str">
        <f>IF(Y37="","",VLOOKUP(Y37,'シフト記号表（記載例）'!$C$6:$U$35,19,FALSE))</f>
        <v/>
      </c>
      <c r="Z39" s="479" t="str">
        <f>IF(Z37="","",VLOOKUP(Z37,'シフト記号表（記載例）'!$C$6:$U$35,19,FALSE))</f>
        <v/>
      </c>
      <c r="AA39" s="479" t="str">
        <f>IF(AA37="","",VLOOKUP(AA37,'シフト記号表（記載例）'!$C$6:$U$35,19,FALSE))</f>
        <v/>
      </c>
      <c r="AB39" s="479" t="str">
        <f>IF(AB37="","",VLOOKUP(AB37,'シフト記号表（記載例）'!$C$6:$U$35,19,FALSE))</f>
        <v/>
      </c>
      <c r="AC39" s="479" t="str">
        <f>IF(AC37="","",VLOOKUP(AC37,'シフト記号表（記載例）'!$C$6:$U$35,19,FALSE))</f>
        <v/>
      </c>
      <c r="AD39" s="479" t="str">
        <f>IF(AD37="","",VLOOKUP(AD37,'シフト記号表（記載例）'!$C$6:$U$35,19,FALSE))</f>
        <v/>
      </c>
      <c r="AE39" s="479" t="str">
        <f>IF(AE37="","",VLOOKUP(AE37,'シフト記号表（記載例）'!$C$6:$U$35,19,FALSE))</f>
        <v/>
      </c>
      <c r="AF39" s="479" t="str">
        <f>IF(AF37="","",VLOOKUP(AF37,'シフト記号表（記載例）'!$C$6:$U$35,19,FALSE))</f>
        <v/>
      </c>
      <c r="AG39" s="479" t="str">
        <f>IF(AG37="","",VLOOKUP(AG37,'シフト記号表（記載例）'!$C$6:$U$35,19,FALSE))</f>
        <v/>
      </c>
      <c r="AH39" s="479" t="str">
        <f>IF(AH37="","",VLOOKUP(AH37,'シフト記号表（記載例）'!$C$6:$U$35,19,FALSE))</f>
        <v/>
      </c>
      <c r="AI39" s="479" t="str">
        <f>IF(AI37="","",VLOOKUP(AI37,'シフト記号表（記載例）'!$C$6:$U$35,19,FALSE))</f>
        <v/>
      </c>
      <c r="AJ39" s="479" t="str">
        <f>IF(AJ37="","",VLOOKUP(AJ37,'シフト記号表（記載例）'!$C$6:$U$35,19,FALSE))</f>
        <v/>
      </c>
      <c r="AK39" s="479" t="str">
        <f>IF(AK37="","",VLOOKUP(AK37,'シフト記号表（記載例）'!$C$6:$U$35,19,FALSE))</f>
        <v/>
      </c>
      <c r="AL39" s="479" t="str">
        <f>IF(AL37="","",VLOOKUP(AL37,'シフト記号表（記載例）'!$C$6:$U$35,19,FALSE))</f>
        <v/>
      </c>
      <c r="AM39" s="479" t="str">
        <f>IF(AM37="","",VLOOKUP(AM37,'シフト記号表（記載例）'!$C$6:$U$35,19,FALSE))</f>
        <v/>
      </c>
      <c r="AN39" s="479" t="str">
        <f>IF(AN37="","",VLOOKUP(AN37,'シフト記号表（記載例）'!$C$6:$U$35,19,FALSE))</f>
        <v/>
      </c>
      <c r="AO39" s="479" t="str">
        <f>IF(AO37="","",VLOOKUP(AO37,'シフト記号表（記載例）'!$C$6:$U$35,19,FALSE))</f>
        <v/>
      </c>
      <c r="AP39" s="479" t="str">
        <f>IF(AP37="","",VLOOKUP(AP37,'シフト記号表（記載例）'!$C$6:$U$35,19,FALSE))</f>
        <v/>
      </c>
      <c r="AQ39" s="479" t="str">
        <f>IF(AQ37="","",VLOOKUP(AQ37,'シフト記号表（記載例）'!$C$6:$U$35,19,FALSE))</f>
        <v/>
      </c>
      <c r="AR39" s="479" t="str">
        <f>IF(AR37="","",VLOOKUP(AR37,'シフト記号表（記載例）'!$C$6:$U$35,19,FALSE))</f>
        <v/>
      </c>
      <c r="AS39" s="479" t="str">
        <f>IF(AS37="","",VLOOKUP(AS37,'シフト記号表（記載例）'!$C$6:$U$35,19,FALSE))</f>
        <v/>
      </c>
      <c r="AT39" s="479" t="str">
        <f>IF(AT37="","",VLOOKUP(AT37,'シフト記号表（記載例）'!$C$6:$U$35,19,FALSE))</f>
        <v/>
      </c>
      <c r="AU39" s="479" t="str">
        <f>IF(AU37="","",VLOOKUP(AU37,'シフト記号表（記載例）'!$C$6:$U$35,19,FALSE))</f>
        <v/>
      </c>
      <c r="AV39" s="479" t="str">
        <f>IF(AV37="","",VLOOKUP(AV37,'シフト記号表（記載例）'!$C$6:$U$35,19,FALSE))</f>
        <v/>
      </c>
      <c r="AW39" s="479" t="str">
        <f>IF(AW37="","",VLOOKUP(AW37,'シフト記号表（記載例）'!$C$6:$U$35,19,FALSE))</f>
        <v/>
      </c>
      <c r="AX39" s="1095">
        <f>IF($BB$4="４週",SUM(S39:AT39),IF($BB$4="暦月",SUM(S39:AW39),""))</f>
        <v>0</v>
      </c>
      <c r="AY39" s="1096"/>
      <c r="AZ39" s="1097">
        <f>IF($BB$4="４週",AX39/4,IF($BB$4="暦月",AX39/($BB$7/7),""))</f>
        <v>0</v>
      </c>
      <c r="BA39" s="1098"/>
      <c r="BB39" s="1088"/>
      <c r="BC39" s="1088"/>
      <c r="BD39" s="1088"/>
      <c r="BE39" s="1088"/>
      <c r="BF39" s="1088"/>
      <c r="BG39" s="1089"/>
    </row>
    <row r="40" spans="1:59" s="435" customFormat="1" ht="20.25" customHeight="1" x14ac:dyDescent="0.3">
      <c r="A40" s="1047">
        <v>9</v>
      </c>
      <c r="B40" s="1062"/>
      <c r="C40" s="1062"/>
      <c r="D40" s="1062"/>
      <c r="E40" s="1062"/>
      <c r="F40" s="1182"/>
      <c r="G40" s="544"/>
      <c r="H40" s="1184"/>
      <c r="I40" s="1185"/>
      <c r="J40" s="1191"/>
      <c r="K40" s="1049"/>
      <c r="L40" s="1049"/>
      <c r="M40" s="1049"/>
      <c r="N40" s="1049"/>
      <c r="O40" s="1192"/>
      <c r="P40" s="1067" t="s">
        <v>714</v>
      </c>
      <c r="Q40" s="1068"/>
      <c r="R40" s="1069"/>
      <c r="S40" s="473"/>
      <c r="T40" s="473"/>
      <c r="U40" s="473"/>
      <c r="V40" s="473"/>
      <c r="W40" s="473"/>
      <c r="X40" s="473"/>
      <c r="Y40" s="473"/>
      <c r="Z40" s="473"/>
      <c r="AA40" s="473"/>
      <c r="AB40" s="473"/>
      <c r="AC40" s="473"/>
      <c r="AD40" s="473"/>
      <c r="AE40" s="473"/>
      <c r="AF40" s="473"/>
      <c r="AG40" s="473"/>
      <c r="AH40" s="473"/>
      <c r="AI40" s="473"/>
      <c r="AJ40" s="473"/>
      <c r="AK40" s="473"/>
      <c r="AL40" s="473"/>
      <c r="AM40" s="473"/>
      <c r="AN40" s="473"/>
      <c r="AO40" s="473"/>
      <c r="AP40" s="473"/>
      <c r="AQ40" s="473"/>
      <c r="AR40" s="473"/>
      <c r="AS40" s="473"/>
      <c r="AT40" s="473"/>
      <c r="AU40" s="473"/>
      <c r="AV40" s="473"/>
      <c r="AW40" s="473"/>
      <c r="AX40" s="1070"/>
      <c r="AY40" s="1071"/>
      <c r="AZ40" s="1072"/>
      <c r="BA40" s="1073"/>
      <c r="BB40" s="1074"/>
      <c r="BC40" s="1074"/>
      <c r="BD40" s="1074"/>
      <c r="BE40" s="1074"/>
      <c r="BF40" s="1074"/>
      <c r="BG40" s="1075"/>
    </row>
    <row r="41" spans="1:59" s="435" customFormat="1" ht="20.25" customHeight="1" x14ac:dyDescent="0.3">
      <c r="A41" s="1047"/>
      <c r="B41" s="1062"/>
      <c r="C41" s="1062"/>
      <c r="D41" s="1062"/>
      <c r="E41" s="1062"/>
      <c r="F41" s="1182"/>
      <c r="G41" s="544"/>
      <c r="H41" s="1184"/>
      <c r="I41" s="1185"/>
      <c r="J41" s="1191"/>
      <c r="K41" s="1049"/>
      <c r="L41" s="1049"/>
      <c r="M41" s="1049"/>
      <c r="N41" s="1049"/>
      <c r="O41" s="1192"/>
      <c r="P41" s="1080" t="s">
        <v>688</v>
      </c>
      <c r="Q41" s="1081"/>
      <c r="R41" s="1082"/>
      <c r="S41" s="477" t="str">
        <f>IF(S40="","",VLOOKUP(S40,'シフト記号表（記載例）'!$C$6:$K$35,9,FALSE))</f>
        <v/>
      </c>
      <c r="T41" s="477" t="str">
        <f>IF(T40="","",VLOOKUP(T40,'シフト記号表（記載例）'!$C$6:$K$35,9,FALSE))</f>
        <v/>
      </c>
      <c r="U41" s="477" t="str">
        <f>IF(U40="","",VLOOKUP(U40,'シフト記号表（記載例）'!$C$6:$K$35,9,FALSE))</f>
        <v/>
      </c>
      <c r="V41" s="477" t="str">
        <f>IF(V40="","",VLOOKUP(V40,'シフト記号表（記載例）'!$C$6:$K$35,9,FALSE))</f>
        <v/>
      </c>
      <c r="W41" s="477" t="str">
        <f>IF(W40="","",VLOOKUP(W40,'シフト記号表（記載例）'!$C$6:$K$35,9,FALSE))</f>
        <v/>
      </c>
      <c r="X41" s="477" t="str">
        <f>IF(X40="","",VLOOKUP(X40,'シフト記号表（記載例）'!$C$6:$K$35,9,FALSE))</f>
        <v/>
      </c>
      <c r="Y41" s="477" t="str">
        <f>IF(Y40="","",VLOOKUP(Y40,'シフト記号表（記載例）'!$C$6:$K$35,9,FALSE))</f>
        <v/>
      </c>
      <c r="Z41" s="477" t="str">
        <f>IF(Z40="","",VLOOKUP(Z40,'シフト記号表（記載例）'!$C$6:$K$35,9,FALSE))</f>
        <v/>
      </c>
      <c r="AA41" s="477" t="str">
        <f>IF(AA40="","",VLOOKUP(AA40,'シフト記号表（記載例）'!$C$6:$K$35,9,FALSE))</f>
        <v/>
      </c>
      <c r="AB41" s="477" t="str">
        <f>IF(AB40="","",VLOOKUP(AB40,'シフト記号表（記載例）'!$C$6:$K$35,9,FALSE))</f>
        <v/>
      </c>
      <c r="AC41" s="477" t="str">
        <f>IF(AC40="","",VLOOKUP(AC40,'シフト記号表（記載例）'!$C$6:$K$35,9,FALSE))</f>
        <v/>
      </c>
      <c r="AD41" s="477" t="str">
        <f>IF(AD40="","",VLOOKUP(AD40,'シフト記号表（記載例）'!$C$6:$K$35,9,FALSE))</f>
        <v/>
      </c>
      <c r="AE41" s="477" t="str">
        <f>IF(AE40="","",VLOOKUP(AE40,'シフト記号表（記載例）'!$C$6:$K$35,9,FALSE))</f>
        <v/>
      </c>
      <c r="AF41" s="477" t="str">
        <f>IF(AF40="","",VLOOKUP(AF40,'シフト記号表（記載例）'!$C$6:$K$35,9,FALSE))</f>
        <v/>
      </c>
      <c r="AG41" s="477" t="str">
        <f>IF(AG40="","",VLOOKUP(AG40,'シフト記号表（記載例）'!$C$6:$K$35,9,FALSE))</f>
        <v/>
      </c>
      <c r="AH41" s="477" t="str">
        <f>IF(AH40="","",VLOOKUP(AH40,'シフト記号表（記載例）'!$C$6:$K$35,9,FALSE))</f>
        <v/>
      </c>
      <c r="AI41" s="477" t="str">
        <f>IF(AI40="","",VLOOKUP(AI40,'シフト記号表（記載例）'!$C$6:$K$35,9,FALSE))</f>
        <v/>
      </c>
      <c r="AJ41" s="477" t="str">
        <f>IF(AJ40="","",VLOOKUP(AJ40,'シフト記号表（記載例）'!$C$6:$K$35,9,FALSE))</f>
        <v/>
      </c>
      <c r="AK41" s="477" t="str">
        <f>IF(AK40="","",VLOOKUP(AK40,'シフト記号表（記載例）'!$C$6:$K$35,9,FALSE))</f>
        <v/>
      </c>
      <c r="AL41" s="477" t="str">
        <f>IF(AL40="","",VLOOKUP(AL40,'シフト記号表（記載例）'!$C$6:$K$35,9,FALSE))</f>
        <v/>
      </c>
      <c r="AM41" s="477" t="str">
        <f>IF(AM40="","",VLOOKUP(AM40,'シフト記号表（記載例）'!$C$6:$K$35,9,FALSE))</f>
        <v/>
      </c>
      <c r="AN41" s="477" t="str">
        <f>IF(AN40="","",VLOOKUP(AN40,'シフト記号表（記載例）'!$C$6:$K$35,9,FALSE))</f>
        <v/>
      </c>
      <c r="AO41" s="477" t="str">
        <f>IF(AO40="","",VLOOKUP(AO40,'シフト記号表（記載例）'!$C$6:$K$35,9,FALSE))</f>
        <v/>
      </c>
      <c r="AP41" s="477" t="str">
        <f>IF(AP40="","",VLOOKUP(AP40,'シフト記号表（記載例）'!$C$6:$K$35,9,FALSE))</f>
        <v/>
      </c>
      <c r="AQ41" s="477" t="str">
        <f>IF(AQ40="","",VLOOKUP(AQ40,'シフト記号表（記載例）'!$C$6:$K$35,9,FALSE))</f>
        <v/>
      </c>
      <c r="AR41" s="477" t="str">
        <f>IF(AR40="","",VLOOKUP(AR40,'シフト記号表（記載例）'!$C$6:$K$35,9,FALSE))</f>
        <v/>
      </c>
      <c r="AS41" s="477" t="str">
        <f>IF(AS40="","",VLOOKUP(AS40,'シフト記号表（記載例）'!$C$6:$K$35,9,FALSE))</f>
        <v/>
      </c>
      <c r="AT41" s="477" t="str">
        <f>IF(AT40="","",VLOOKUP(AT40,'シフト記号表（記載例）'!$C$6:$K$35,9,FALSE))</f>
        <v/>
      </c>
      <c r="AU41" s="477" t="str">
        <f>IF(AU40="","",VLOOKUP(AU40,'シフト記号表（記載例）'!$C$6:$K$35,9,FALSE))</f>
        <v/>
      </c>
      <c r="AV41" s="477" t="str">
        <f>IF(AV40="","",VLOOKUP(AV40,'シフト記号表（記載例）'!$C$6:$K$35,9,FALSE))</f>
        <v/>
      </c>
      <c r="AW41" s="477" t="str">
        <f>IF(AW40="","",VLOOKUP(AW40,'シフト記号表（記載例）'!$C$6:$K$35,9,FALSE))</f>
        <v/>
      </c>
      <c r="AX41" s="1083">
        <f>IF($BB$4="４週",SUM(S41:AT41),IF($BB$4="暦月",SUM(S41:AW41),""))</f>
        <v>0</v>
      </c>
      <c r="AY41" s="1084"/>
      <c r="AZ41" s="1090">
        <f>IF($BB$4="４週",AX41/4,IF($BB$4="暦月",AX41/($BB$7/7),""))</f>
        <v>0</v>
      </c>
      <c r="BA41" s="1091"/>
      <c r="BB41" s="1076"/>
      <c r="BC41" s="1076"/>
      <c r="BD41" s="1076"/>
      <c r="BE41" s="1076"/>
      <c r="BF41" s="1076"/>
      <c r="BG41" s="1077"/>
    </row>
    <row r="42" spans="1:59" s="435" customFormat="1" ht="20.25" customHeight="1" thickBot="1" x14ac:dyDescent="0.35">
      <c r="A42" s="1047"/>
      <c r="B42" s="1065"/>
      <c r="C42" s="1065"/>
      <c r="D42" s="1065"/>
      <c r="E42" s="1065"/>
      <c r="F42" s="1188"/>
      <c r="G42" s="545">
        <f>B40</f>
        <v>0</v>
      </c>
      <c r="H42" s="1189"/>
      <c r="I42" s="1190"/>
      <c r="J42" s="1193"/>
      <c r="K42" s="1057"/>
      <c r="L42" s="1057"/>
      <c r="M42" s="1057"/>
      <c r="N42" s="1057"/>
      <c r="O42" s="1194"/>
      <c r="P42" s="1092" t="s">
        <v>709</v>
      </c>
      <c r="Q42" s="1093"/>
      <c r="R42" s="1094"/>
      <c r="S42" s="479" t="str">
        <f>IF(S40="","",VLOOKUP(S40,'シフト記号表（記載例）'!$C$6:$U$35,19,FALSE))</f>
        <v/>
      </c>
      <c r="T42" s="479" t="str">
        <f>IF(T40="","",VLOOKUP(T40,'シフト記号表（記載例）'!$C$6:$U$35,19,FALSE))</f>
        <v/>
      </c>
      <c r="U42" s="479" t="str">
        <f>IF(U40="","",VLOOKUP(U40,'シフト記号表（記載例）'!$C$6:$U$35,19,FALSE))</f>
        <v/>
      </c>
      <c r="V42" s="479" t="str">
        <f>IF(V40="","",VLOOKUP(V40,'シフト記号表（記載例）'!$C$6:$U$35,19,FALSE))</f>
        <v/>
      </c>
      <c r="W42" s="479" t="str">
        <f>IF(W40="","",VLOOKUP(W40,'シフト記号表（記載例）'!$C$6:$U$35,19,FALSE))</f>
        <v/>
      </c>
      <c r="X42" s="479" t="str">
        <f>IF(X40="","",VLOOKUP(X40,'シフト記号表（記載例）'!$C$6:$U$35,19,FALSE))</f>
        <v/>
      </c>
      <c r="Y42" s="479" t="str">
        <f>IF(Y40="","",VLOOKUP(Y40,'シフト記号表（記載例）'!$C$6:$U$35,19,FALSE))</f>
        <v/>
      </c>
      <c r="Z42" s="479" t="str">
        <f>IF(Z40="","",VLOOKUP(Z40,'シフト記号表（記載例）'!$C$6:$U$35,19,FALSE))</f>
        <v/>
      </c>
      <c r="AA42" s="479" t="str">
        <f>IF(AA40="","",VLOOKUP(AA40,'シフト記号表（記載例）'!$C$6:$U$35,19,FALSE))</f>
        <v/>
      </c>
      <c r="AB42" s="479" t="str">
        <f>IF(AB40="","",VLOOKUP(AB40,'シフト記号表（記載例）'!$C$6:$U$35,19,FALSE))</f>
        <v/>
      </c>
      <c r="AC42" s="479" t="str">
        <f>IF(AC40="","",VLOOKUP(AC40,'シフト記号表（記載例）'!$C$6:$U$35,19,FALSE))</f>
        <v/>
      </c>
      <c r="AD42" s="479" t="str">
        <f>IF(AD40="","",VLOOKUP(AD40,'シフト記号表（記載例）'!$C$6:$U$35,19,FALSE))</f>
        <v/>
      </c>
      <c r="AE42" s="479" t="str">
        <f>IF(AE40="","",VLOOKUP(AE40,'シフト記号表（記載例）'!$C$6:$U$35,19,FALSE))</f>
        <v/>
      </c>
      <c r="AF42" s="479" t="str">
        <f>IF(AF40="","",VLOOKUP(AF40,'シフト記号表（記載例）'!$C$6:$U$35,19,FALSE))</f>
        <v/>
      </c>
      <c r="AG42" s="479" t="str">
        <f>IF(AG40="","",VLOOKUP(AG40,'シフト記号表（記載例）'!$C$6:$U$35,19,FALSE))</f>
        <v/>
      </c>
      <c r="AH42" s="479" t="str">
        <f>IF(AH40="","",VLOOKUP(AH40,'シフト記号表（記載例）'!$C$6:$U$35,19,FALSE))</f>
        <v/>
      </c>
      <c r="AI42" s="479" t="str">
        <f>IF(AI40="","",VLOOKUP(AI40,'シフト記号表（記載例）'!$C$6:$U$35,19,FALSE))</f>
        <v/>
      </c>
      <c r="AJ42" s="479" t="str">
        <f>IF(AJ40="","",VLOOKUP(AJ40,'シフト記号表（記載例）'!$C$6:$U$35,19,FALSE))</f>
        <v/>
      </c>
      <c r="AK42" s="479" t="str">
        <f>IF(AK40="","",VLOOKUP(AK40,'シフト記号表（記載例）'!$C$6:$U$35,19,FALSE))</f>
        <v/>
      </c>
      <c r="AL42" s="479" t="str">
        <f>IF(AL40="","",VLOOKUP(AL40,'シフト記号表（記載例）'!$C$6:$U$35,19,FALSE))</f>
        <v/>
      </c>
      <c r="AM42" s="479" t="str">
        <f>IF(AM40="","",VLOOKUP(AM40,'シフト記号表（記載例）'!$C$6:$U$35,19,FALSE))</f>
        <v/>
      </c>
      <c r="AN42" s="479" t="str">
        <f>IF(AN40="","",VLOOKUP(AN40,'シフト記号表（記載例）'!$C$6:$U$35,19,FALSE))</f>
        <v/>
      </c>
      <c r="AO42" s="479" t="str">
        <f>IF(AO40="","",VLOOKUP(AO40,'シフト記号表（記載例）'!$C$6:$U$35,19,FALSE))</f>
        <v/>
      </c>
      <c r="AP42" s="479" t="str">
        <f>IF(AP40="","",VLOOKUP(AP40,'シフト記号表（記載例）'!$C$6:$U$35,19,FALSE))</f>
        <v/>
      </c>
      <c r="AQ42" s="479" t="str">
        <f>IF(AQ40="","",VLOOKUP(AQ40,'シフト記号表（記載例）'!$C$6:$U$35,19,FALSE))</f>
        <v/>
      </c>
      <c r="AR42" s="479" t="str">
        <f>IF(AR40="","",VLOOKUP(AR40,'シフト記号表（記載例）'!$C$6:$U$35,19,FALSE))</f>
        <v/>
      </c>
      <c r="AS42" s="479" t="str">
        <f>IF(AS40="","",VLOOKUP(AS40,'シフト記号表（記載例）'!$C$6:$U$35,19,FALSE))</f>
        <v/>
      </c>
      <c r="AT42" s="479" t="str">
        <f>IF(AT40="","",VLOOKUP(AT40,'シフト記号表（記載例）'!$C$6:$U$35,19,FALSE))</f>
        <v/>
      </c>
      <c r="AU42" s="479" t="str">
        <f>IF(AU40="","",VLOOKUP(AU40,'シフト記号表（記載例）'!$C$6:$U$35,19,FALSE))</f>
        <v/>
      </c>
      <c r="AV42" s="479" t="str">
        <f>IF(AV40="","",VLOOKUP(AV40,'シフト記号表（記載例）'!$C$6:$U$35,19,FALSE))</f>
        <v/>
      </c>
      <c r="AW42" s="479" t="str">
        <f>IF(AW40="","",VLOOKUP(AW40,'シフト記号表（記載例）'!$C$6:$U$35,19,FALSE))</f>
        <v/>
      </c>
      <c r="AX42" s="1095">
        <f>IF($BB$4="４週",SUM(S42:AT42),IF($BB$4="暦月",SUM(S42:AW42),""))</f>
        <v>0</v>
      </c>
      <c r="AY42" s="1096"/>
      <c r="AZ42" s="1097">
        <f>IF($BB$4="４週",AX42/4,IF($BB$4="暦月",AX42/($BB$7/7),""))</f>
        <v>0</v>
      </c>
      <c r="BA42" s="1098"/>
      <c r="BB42" s="1088"/>
      <c r="BC42" s="1088"/>
      <c r="BD42" s="1088"/>
      <c r="BE42" s="1088"/>
      <c r="BF42" s="1088"/>
      <c r="BG42" s="1089"/>
    </row>
    <row r="43" spans="1:59" s="435" customFormat="1" ht="20.25" customHeight="1" x14ac:dyDescent="0.3">
      <c r="A43" s="1047">
        <v>10</v>
      </c>
      <c r="B43" s="1062"/>
      <c r="C43" s="1062"/>
      <c r="D43" s="1062"/>
      <c r="E43" s="1062"/>
      <c r="F43" s="1182"/>
      <c r="G43" s="544"/>
      <c r="H43" s="1184"/>
      <c r="I43" s="1185"/>
      <c r="J43" s="1191"/>
      <c r="K43" s="1049"/>
      <c r="L43" s="1049"/>
      <c r="M43" s="1049"/>
      <c r="N43" s="1049"/>
      <c r="O43" s="1192"/>
      <c r="P43" s="1067" t="s">
        <v>589</v>
      </c>
      <c r="Q43" s="1068"/>
      <c r="R43" s="1069"/>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1070"/>
      <c r="AY43" s="1071"/>
      <c r="AZ43" s="1072"/>
      <c r="BA43" s="1073"/>
      <c r="BB43" s="1074"/>
      <c r="BC43" s="1074"/>
      <c r="BD43" s="1074"/>
      <c r="BE43" s="1074"/>
      <c r="BF43" s="1074"/>
      <c r="BG43" s="1075"/>
    </row>
    <row r="44" spans="1:59" s="435" customFormat="1" ht="20.25" customHeight="1" x14ac:dyDescent="0.3">
      <c r="A44" s="1047"/>
      <c r="B44" s="1062"/>
      <c r="C44" s="1062"/>
      <c r="D44" s="1062"/>
      <c r="E44" s="1062"/>
      <c r="F44" s="1182"/>
      <c r="G44" s="544"/>
      <c r="H44" s="1184"/>
      <c r="I44" s="1185"/>
      <c r="J44" s="1191"/>
      <c r="K44" s="1049"/>
      <c r="L44" s="1049"/>
      <c r="M44" s="1049"/>
      <c r="N44" s="1049"/>
      <c r="O44" s="1192"/>
      <c r="P44" s="1080" t="s">
        <v>715</v>
      </c>
      <c r="Q44" s="1081"/>
      <c r="R44" s="1082"/>
      <c r="S44" s="477" t="str">
        <f>IF(S43="","",VLOOKUP(S43,'シフト記号表（記載例）'!$C$6:$K$35,9,FALSE))</f>
        <v/>
      </c>
      <c r="T44" s="477" t="str">
        <f>IF(T43="","",VLOOKUP(T43,'シフト記号表（記載例）'!$C$6:$K$35,9,FALSE))</f>
        <v/>
      </c>
      <c r="U44" s="477" t="str">
        <f>IF(U43="","",VLOOKUP(U43,'シフト記号表（記載例）'!$C$6:$K$35,9,FALSE))</f>
        <v/>
      </c>
      <c r="V44" s="477" t="str">
        <f>IF(V43="","",VLOOKUP(V43,'シフト記号表（記載例）'!$C$6:$K$35,9,FALSE))</f>
        <v/>
      </c>
      <c r="W44" s="477" t="str">
        <f>IF(W43="","",VLOOKUP(W43,'シフト記号表（記載例）'!$C$6:$K$35,9,FALSE))</f>
        <v/>
      </c>
      <c r="X44" s="477" t="str">
        <f>IF(X43="","",VLOOKUP(X43,'シフト記号表（記載例）'!$C$6:$K$35,9,FALSE))</f>
        <v/>
      </c>
      <c r="Y44" s="477" t="str">
        <f>IF(Y43="","",VLOOKUP(Y43,'シフト記号表（記載例）'!$C$6:$K$35,9,FALSE))</f>
        <v/>
      </c>
      <c r="Z44" s="477" t="str">
        <f>IF(Z43="","",VLOOKUP(Z43,'シフト記号表（記載例）'!$C$6:$K$35,9,FALSE))</f>
        <v/>
      </c>
      <c r="AA44" s="477" t="str">
        <f>IF(AA43="","",VLOOKUP(AA43,'シフト記号表（記載例）'!$C$6:$K$35,9,FALSE))</f>
        <v/>
      </c>
      <c r="AB44" s="477" t="str">
        <f>IF(AB43="","",VLOOKUP(AB43,'シフト記号表（記載例）'!$C$6:$K$35,9,FALSE))</f>
        <v/>
      </c>
      <c r="AC44" s="477" t="str">
        <f>IF(AC43="","",VLOOKUP(AC43,'シフト記号表（記載例）'!$C$6:$K$35,9,FALSE))</f>
        <v/>
      </c>
      <c r="AD44" s="477" t="str">
        <f>IF(AD43="","",VLOOKUP(AD43,'シフト記号表（記載例）'!$C$6:$K$35,9,FALSE))</f>
        <v/>
      </c>
      <c r="AE44" s="477" t="str">
        <f>IF(AE43="","",VLOOKUP(AE43,'シフト記号表（記載例）'!$C$6:$K$35,9,FALSE))</f>
        <v/>
      </c>
      <c r="AF44" s="477" t="str">
        <f>IF(AF43="","",VLOOKUP(AF43,'シフト記号表（記載例）'!$C$6:$K$35,9,FALSE))</f>
        <v/>
      </c>
      <c r="AG44" s="477" t="str">
        <f>IF(AG43="","",VLOOKUP(AG43,'シフト記号表（記載例）'!$C$6:$K$35,9,FALSE))</f>
        <v/>
      </c>
      <c r="AH44" s="477" t="str">
        <f>IF(AH43="","",VLOOKUP(AH43,'シフト記号表（記載例）'!$C$6:$K$35,9,FALSE))</f>
        <v/>
      </c>
      <c r="AI44" s="477" t="str">
        <f>IF(AI43="","",VLOOKUP(AI43,'シフト記号表（記載例）'!$C$6:$K$35,9,FALSE))</f>
        <v/>
      </c>
      <c r="AJ44" s="477" t="str">
        <f>IF(AJ43="","",VLOOKUP(AJ43,'シフト記号表（記載例）'!$C$6:$K$35,9,FALSE))</f>
        <v/>
      </c>
      <c r="AK44" s="477" t="str">
        <f>IF(AK43="","",VLOOKUP(AK43,'シフト記号表（記載例）'!$C$6:$K$35,9,FALSE))</f>
        <v/>
      </c>
      <c r="AL44" s="477" t="str">
        <f>IF(AL43="","",VLOOKUP(AL43,'シフト記号表（記載例）'!$C$6:$K$35,9,FALSE))</f>
        <v/>
      </c>
      <c r="AM44" s="477" t="str">
        <f>IF(AM43="","",VLOOKUP(AM43,'シフト記号表（記載例）'!$C$6:$K$35,9,FALSE))</f>
        <v/>
      </c>
      <c r="AN44" s="477" t="str">
        <f>IF(AN43="","",VLOOKUP(AN43,'シフト記号表（記載例）'!$C$6:$K$35,9,FALSE))</f>
        <v/>
      </c>
      <c r="AO44" s="477" t="str">
        <f>IF(AO43="","",VLOOKUP(AO43,'シフト記号表（記載例）'!$C$6:$K$35,9,FALSE))</f>
        <v/>
      </c>
      <c r="AP44" s="477" t="str">
        <f>IF(AP43="","",VLOOKUP(AP43,'シフト記号表（記載例）'!$C$6:$K$35,9,FALSE))</f>
        <v/>
      </c>
      <c r="AQ44" s="477" t="str">
        <f>IF(AQ43="","",VLOOKUP(AQ43,'シフト記号表（記載例）'!$C$6:$K$35,9,FALSE))</f>
        <v/>
      </c>
      <c r="AR44" s="477" t="str">
        <f>IF(AR43="","",VLOOKUP(AR43,'シフト記号表（記載例）'!$C$6:$K$35,9,FALSE))</f>
        <v/>
      </c>
      <c r="AS44" s="477" t="str">
        <f>IF(AS43="","",VLOOKUP(AS43,'シフト記号表（記載例）'!$C$6:$K$35,9,FALSE))</f>
        <v/>
      </c>
      <c r="AT44" s="477" t="str">
        <f>IF(AT43="","",VLOOKUP(AT43,'シフト記号表（記載例）'!$C$6:$K$35,9,FALSE))</f>
        <v/>
      </c>
      <c r="AU44" s="477" t="str">
        <f>IF(AU43="","",VLOOKUP(AU43,'シフト記号表（記載例）'!$C$6:$K$35,9,FALSE))</f>
        <v/>
      </c>
      <c r="AV44" s="477" t="str">
        <f>IF(AV43="","",VLOOKUP(AV43,'シフト記号表（記載例）'!$C$6:$K$35,9,FALSE))</f>
        <v/>
      </c>
      <c r="AW44" s="477" t="str">
        <f>IF(AW43="","",VLOOKUP(AW43,'シフト記号表（記載例）'!$C$6:$K$35,9,FALSE))</f>
        <v/>
      </c>
      <c r="AX44" s="1083">
        <f>IF($BB$4="４週",SUM(S44:AT44),IF($BB$4="暦月",SUM(S44:AW44),""))</f>
        <v>0</v>
      </c>
      <c r="AY44" s="1084"/>
      <c r="AZ44" s="1090">
        <f>IF($BB$4="４週",AX44/4,IF($BB$4="暦月",AX44/($BB$7/7),""))</f>
        <v>0</v>
      </c>
      <c r="BA44" s="1091"/>
      <c r="BB44" s="1076"/>
      <c r="BC44" s="1076"/>
      <c r="BD44" s="1076"/>
      <c r="BE44" s="1076"/>
      <c r="BF44" s="1076"/>
      <c r="BG44" s="1077"/>
    </row>
    <row r="45" spans="1:59" s="435" customFormat="1" ht="20.25" customHeight="1" thickBot="1" x14ac:dyDescent="0.35">
      <c r="A45" s="1047"/>
      <c r="B45" s="1065"/>
      <c r="C45" s="1065"/>
      <c r="D45" s="1065"/>
      <c r="E45" s="1065"/>
      <c r="F45" s="1188"/>
      <c r="G45" s="545">
        <f>B43</f>
        <v>0</v>
      </c>
      <c r="H45" s="1189"/>
      <c r="I45" s="1190"/>
      <c r="J45" s="1193"/>
      <c r="K45" s="1057"/>
      <c r="L45" s="1057"/>
      <c r="M45" s="1057"/>
      <c r="N45" s="1057"/>
      <c r="O45" s="1194"/>
      <c r="P45" s="1092" t="s">
        <v>709</v>
      </c>
      <c r="Q45" s="1093"/>
      <c r="R45" s="1094"/>
      <c r="S45" s="479" t="str">
        <f>IF(S43="","",VLOOKUP(S43,'シフト記号表（記載例）'!$C$6:$U$35,19,FALSE))</f>
        <v/>
      </c>
      <c r="T45" s="479" t="str">
        <f>IF(T43="","",VLOOKUP(T43,'シフト記号表（記載例）'!$C$6:$U$35,19,FALSE))</f>
        <v/>
      </c>
      <c r="U45" s="479" t="str">
        <f>IF(U43="","",VLOOKUP(U43,'シフト記号表（記載例）'!$C$6:$U$35,19,FALSE))</f>
        <v/>
      </c>
      <c r="V45" s="479" t="str">
        <f>IF(V43="","",VLOOKUP(V43,'シフト記号表（記載例）'!$C$6:$U$35,19,FALSE))</f>
        <v/>
      </c>
      <c r="W45" s="479" t="str">
        <f>IF(W43="","",VLOOKUP(W43,'シフト記号表（記載例）'!$C$6:$U$35,19,FALSE))</f>
        <v/>
      </c>
      <c r="X45" s="479" t="str">
        <f>IF(X43="","",VLOOKUP(X43,'シフト記号表（記載例）'!$C$6:$U$35,19,FALSE))</f>
        <v/>
      </c>
      <c r="Y45" s="479" t="str">
        <f>IF(Y43="","",VLOOKUP(Y43,'シフト記号表（記載例）'!$C$6:$U$35,19,FALSE))</f>
        <v/>
      </c>
      <c r="Z45" s="479" t="str">
        <f>IF(Z43="","",VLOOKUP(Z43,'シフト記号表（記載例）'!$C$6:$U$35,19,FALSE))</f>
        <v/>
      </c>
      <c r="AA45" s="479" t="str">
        <f>IF(AA43="","",VLOOKUP(AA43,'シフト記号表（記載例）'!$C$6:$U$35,19,FALSE))</f>
        <v/>
      </c>
      <c r="AB45" s="479" t="str">
        <f>IF(AB43="","",VLOOKUP(AB43,'シフト記号表（記載例）'!$C$6:$U$35,19,FALSE))</f>
        <v/>
      </c>
      <c r="AC45" s="479" t="str">
        <f>IF(AC43="","",VLOOKUP(AC43,'シフト記号表（記載例）'!$C$6:$U$35,19,FALSE))</f>
        <v/>
      </c>
      <c r="AD45" s="479" t="str">
        <f>IF(AD43="","",VLOOKUP(AD43,'シフト記号表（記載例）'!$C$6:$U$35,19,FALSE))</f>
        <v/>
      </c>
      <c r="AE45" s="479" t="str">
        <f>IF(AE43="","",VLOOKUP(AE43,'シフト記号表（記載例）'!$C$6:$U$35,19,FALSE))</f>
        <v/>
      </c>
      <c r="AF45" s="479" t="str">
        <f>IF(AF43="","",VLOOKUP(AF43,'シフト記号表（記載例）'!$C$6:$U$35,19,FALSE))</f>
        <v/>
      </c>
      <c r="AG45" s="479" t="str">
        <f>IF(AG43="","",VLOOKUP(AG43,'シフト記号表（記載例）'!$C$6:$U$35,19,FALSE))</f>
        <v/>
      </c>
      <c r="AH45" s="479" t="str">
        <f>IF(AH43="","",VLOOKUP(AH43,'シフト記号表（記載例）'!$C$6:$U$35,19,FALSE))</f>
        <v/>
      </c>
      <c r="AI45" s="479" t="str">
        <f>IF(AI43="","",VLOOKUP(AI43,'シフト記号表（記載例）'!$C$6:$U$35,19,FALSE))</f>
        <v/>
      </c>
      <c r="AJ45" s="479" t="str">
        <f>IF(AJ43="","",VLOOKUP(AJ43,'シフト記号表（記載例）'!$C$6:$U$35,19,FALSE))</f>
        <v/>
      </c>
      <c r="AK45" s="479" t="str">
        <f>IF(AK43="","",VLOOKUP(AK43,'シフト記号表（記載例）'!$C$6:$U$35,19,FALSE))</f>
        <v/>
      </c>
      <c r="AL45" s="479" t="str">
        <f>IF(AL43="","",VLOOKUP(AL43,'シフト記号表（記載例）'!$C$6:$U$35,19,FALSE))</f>
        <v/>
      </c>
      <c r="AM45" s="479" t="str">
        <f>IF(AM43="","",VLOOKUP(AM43,'シフト記号表（記載例）'!$C$6:$U$35,19,FALSE))</f>
        <v/>
      </c>
      <c r="AN45" s="479" t="str">
        <f>IF(AN43="","",VLOOKUP(AN43,'シフト記号表（記載例）'!$C$6:$U$35,19,FALSE))</f>
        <v/>
      </c>
      <c r="AO45" s="479" t="str">
        <f>IF(AO43="","",VLOOKUP(AO43,'シフト記号表（記載例）'!$C$6:$U$35,19,FALSE))</f>
        <v/>
      </c>
      <c r="AP45" s="479" t="str">
        <f>IF(AP43="","",VLOOKUP(AP43,'シフト記号表（記載例）'!$C$6:$U$35,19,FALSE))</f>
        <v/>
      </c>
      <c r="AQ45" s="479" t="str">
        <f>IF(AQ43="","",VLOOKUP(AQ43,'シフト記号表（記載例）'!$C$6:$U$35,19,FALSE))</f>
        <v/>
      </c>
      <c r="AR45" s="479" t="str">
        <f>IF(AR43="","",VLOOKUP(AR43,'シフト記号表（記載例）'!$C$6:$U$35,19,FALSE))</f>
        <v/>
      </c>
      <c r="AS45" s="479" t="str">
        <f>IF(AS43="","",VLOOKUP(AS43,'シフト記号表（記載例）'!$C$6:$U$35,19,FALSE))</f>
        <v/>
      </c>
      <c r="AT45" s="479" t="str">
        <f>IF(AT43="","",VLOOKUP(AT43,'シフト記号表（記載例）'!$C$6:$U$35,19,FALSE))</f>
        <v/>
      </c>
      <c r="AU45" s="479" t="str">
        <f>IF(AU43="","",VLOOKUP(AU43,'シフト記号表（記載例）'!$C$6:$U$35,19,FALSE))</f>
        <v/>
      </c>
      <c r="AV45" s="479" t="str">
        <f>IF(AV43="","",VLOOKUP(AV43,'シフト記号表（記載例）'!$C$6:$U$35,19,FALSE))</f>
        <v/>
      </c>
      <c r="AW45" s="479" t="str">
        <f>IF(AW43="","",VLOOKUP(AW43,'シフト記号表（記載例）'!$C$6:$U$35,19,FALSE))</f>
        <v/>
      </c>
      <c r="AX45" s="1095">
        <f>IF($BB$4="４週",SUM(S45:AT45),IF($BB$4="暦月",SUM(S45:AW45),""))</f>
        <v>0</v>
      </c>
      <c r="AY45" s="1096"/>
      <c r="AZ45" s="1097">
        <f>IF($BB$4="４週",AX45/4,IF($BB$4="暦月",AX45/($BB$7/7),""))</f>
        <v>0</v>
      </c>
      <c r="BA45" s="1098"/>
      <c r="BB45" s="1088"/>
      <c r="BC45" s="1088"/>
      <c r="BD45" s="1088"/>
      <c r="BE45" s="1088"/>
      <c r="BF45" s="1088"/>
      <c r="BG45" s="1089"/>
    </row>
    <row r="46" spans="1:59" s="435" customFormat="1" ht="20.25" customHeight="1" x14ac:dyDescent="0.3">
      <c r="A46" s="1047">
        <v>11</v>
      </c>
      <c r="B46" s="1062"/>
      <c r="C46" s="1062"/>
      <c r="D46" s="1062"/>
      <c r="E46" s="1062"/>
      <c r="F46" s="1182"/>
      <c r="G46" s="544"/>
      <c r="H46" s="1184"/>
      <c r="I46" s="1185"/>
      <c r="J46" s="1191"/>
      <c r="K46" s="1049"/>
      <c r="L46" s="1049"/>
      <c r="M46" s="1049"/>
      <c r="N46" s="1049"/>
      <c r="O46" s="1192"/>
      <c r="P46" s="1067" t="s">
        <v>681</v>
      </c>
      <c r="Q46" s="1068"/>
      <c r="R46" s="1069"/>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3"/>
      <c r="AP46" s="473"/>
      <c r="AQ46" s="473"/>
      <c r="AR46" s="473"/>
      <c r="AS46" s="473"/>
      <c r="AT46" s="473"/>
      <c r="AU46" s="473"/>
      <c r="AV46" s="473"/>
      <c r="AW46" s="473"/>
      <c r="AX46" s="1070"/>
      <c r="AY46" s="1071"/>
      <c r="AZ46" s="1072"/>
      <c r="BA46" s="1073"/>
      <c r="BB46" s="1074"/>
      <c r="BC46" s="1074"/>
      <c r="BD46" s="1074"/>
      <c r="BE46" s="1074"/>
      <c r="BF46" s="1074"/>
      <c r="BG46" s="1075"/>
    </row>
    <row r="47" spans="1:59" s="435" customFormat="1" ht="20.25" customHeight="1" x14ac:dyDescent="0.3">
      <c r="A47" s="1047"/>
      <c r="B47" s="1062"/>
      <c r="C47" s="1062"/>
      <c r="D47" s="1062"/>
      <c r="E47" s="1062"/>
      <c r="F47" s="1182"/>
      <c r="G47" s="544"/>
      <c r="H47" s="1184"/>
      <c r="I47" s="1185"/>
      <c r="J47" s="1191"/>
      <c r="K47" s="1049"/>
      <c r="L47" s="1049"/>
      <c r="M47" s="1049"/>
      <c r="N47" s="1049"/>
      <c r="O47" s="1192"/>
      <c r="P47" s="1080" t="s">
        <v>688</v>
      </c>
      <c r="Q47" s="1081"/>
      <c r="R47" s="1082"/>
      <c r="S47" s="477" t="str">
        <f>IF(S46="","",VLOOKUP(S46,'シフト記号表（記載例）'!$C$6:$K$35,9,FALSE))</f>
        <v/>
      </c>
      <c r="T47" s="477" t="str">
        <f>IF(T46="","",VLOOKUP(T46,'シフト記号表（記載例）'!$C$6:$K$35,9,FALSE))</f>
        <v/>
      </c>
      <c r="U47" s="477" t="str">
        <f>IF(U46="","",VLOOKUP(U46,'シフト記号表（記載例）'!$C$6:$K$35,9,FALSE))</f>
        <v/>
      </c>
      <c r="V47" s="477" t="str">
        <f>IF(V46="","",VLOOKUP(V46,'シフト記号表（記載例）'!$C$6:$K$35,9,FALSE))</f>
        <v/>
      </c>
      <c r="W47" s="477" t="str">
        <f>IF(W46="","",VLOOKUP(W46,'シフト記号表（記載例）'!$C$6:$K$35,9,FALSE))</f>
        <v/>
      </c>
      <c r="X47" s="477" t="str">
        <f>IF(X46="","",VLOOKUP(X46,'シフト記号表（記載例）'!$C$6:$K$35,9,FALSE))</f>
        <v/>
      </c>
      <c r="Y47" s="477" t="str">
        <f>IF(Y46="","",VLOOKUP(Y46,'シフト記号表（記載例）'!$C$6:$K$35,9,FALSE))</f>
        <v/>
      </c>
      <c r="Z47" s="477" t="str">
        <f>IF(Z46="","",VLOOKUP(Z46,'シフト記号表（記載例）'!$C$6:$K$35,9,FALSE))</f>
        <v/>
      </c>
      <c r="AA47" s="477" t="str">
        <f>IF(AA46="","",VLOOKUP(AA46,'シフト記号表（記載例）'!$C$6:$K$35,9,FALSE))</f>
        <v/>
      </c>
      <c r="AB47" s="477" t="str">
        <f>IF(AB46="","",VLOOKUP(AB46,'シフト記号表（記載例）'!$C$6:$K$35,9,FALSE))</f>
        <v/>
      </c>
      <c r="AC47" s="477" t="str">
        <f>IF(AC46="","",VLOOKUP(AC46,'シフト記号表（記載例）'!$C$6:$K$35,9,FALSE))</f>
        <v/>
      </c>
      <c r="AD47" s="477" t="str">
        <f>IF(AD46="","",VLOOKUP(AD46,'シフト記号表（記載例）'!$C$6:$K$35,9,FALSE))</f>
        <v/>
      </c>
      <c r="AE47" s="477" t="str">
        <f>IF(AE46="","",VLOOKUP(AE46,'シフト記号表（記載例）'!$C$6:$K$35,9,FALSE))</f>
        <v/>
      </c>
      <c r="AF47" s="477" t="str">
        <f>IF(AF46="","",VLOOKUP(AF46,'シフト記号表（記載例）'!$C$6:$K$35,9,FALSE))</f>
        <v/>
      </c>
      <c r="AG47" s="477" t="str">
        <f>IF(AG46="","",VLOOKUP(AG46,'シフト記号表（記載例）'!$C$6:$K$35,9,FALSE))</f>
        <v/>
      </c>
      <c r="AH47" s="477" t="str">
        <f>IF(AH46="","",VLOOKUP(AH46,'シフト記号表（記載例）'!$C$6:$K$35,9,FALSE))</f>
        <v/>
      </c>
      <c r="AI47" s="477" t="str">
        <f>IF(AI46="","",VLOOKUP(AI46,'シフト記号表（記載例）'!$C$6:$K$35,9,FALSE))</f>
        <v/>
      </c>
      <c r="AJ47" s="477" t="str">
        <f>IF(AJ46="","",VLOOKUP(AJ46,'シフト記号表（記載例）'!$C$6:$K$35,9,FALSE))</f>
        <v/>
      </c>
      <c r="AK47" s="477" t="str">
        <f>IF(AK46="","",VLOOKUP(AK46,'シフト記号表（記載例）'!$C$6:$K$35,9,FALSE))</f>
        <v/>
      </c>
      <c r="AL47" s="477" t="str">
        <f>IF(AL46="","",VLOOKUP(AL46,'シフト記号表（記載例）'!$C$6:$K$35,9,FALSE))</f>
        <v/>
      </c>
      <c r="AM47" s="477" t="str">
        <f>IF(AM46="","",VLOOKUP(AM46,'シフト記号表（記載例）'!$C$6:$K$35,9,FALSE))</f>
        <v/>
      </c>
      <c r="AN47" s="477" t="str">
        <f>IF(AN46="","",VLOOKUP(AN46,'シフト記号表（記載例）'!$C$6:$K$35,9,FALSE))</f>
        <v/>
      </c>
      <c r="AO47" s="477" t="str">
        <f>IF(AO46="","",VLOOKUP(AO46,'シフト記号表（記載例）'!$C$6:$K$35,9,FALSE))</f>
        <v/>
      </c>
      <c r="AP47" s="477" t="str">
        <f>IF(AP46="","",VLOOKUP(AP46,'シフト記号表（記載例）'!$C$6:$K$35,9,FALSE))</f>
        <v/>
      </c>
      <c r="AQ47" s="477" t="str">
        <f>IF(AQ46="","",VLOOKUP(AQ46,'シフト記号表（記載例）'!$C$6:$K$35,9,FALSE))</f>
        <v/>
      </c>
      <c r="AR47" s="477" t="str">
        <f>IF(AR46="","",VLOOKUP(AR46,'シフト記号表（記載例）'!$C$6:$K$35,9,FALSE))</f>
        <v/>
      </c>
      <c r="AS47" s="477" t="str">
        <f>IF(AS46="","",VLOOKUP(AS46,'シフト記号表（記載例）'!$C$6:$K$35,9,FALSE))</f>
        <v/>
      </c>
      <c r="AT47" s="477" t="str">
        <f>IF(AT46="","",VLOOKUP(AT46,'シフト記号表（記載例）'!$C$6:$K$35,9,FALSE))</f>
        <v/>
      </c>
      <c r="AU47" s="477" t="str">
        <f>IF(AU46="","",VLOOKUP(AU46,'シフト記号表（記載例）'!$C$6:$K$35,9,FALSE))</f>
        <v/>
      </c>
      <c r="AV47" s="477" t="str">
        <f>IF(AV46="","",VLOOKUP(AV46,'シフト記号表（記載例）'!$C$6:$K$35,9,FALSE))</f>
        <v/>
      </c>
      <c r="AW47" s="477" t="str">
        <f>IF(AW46="","",VLOOKUP(AW46,'シフト記号表（記載例）'!$C$6:$K$35,9,FALSE))</f>
        <v/>
      </c>
      <c r="AX47" s="1083">
        <f>IF($BB$4="４週",SUM(S47:AT47),IF($BB$4="暦月",SUM(S47:AW47),""))</f>
        <v>0</v>
      </c>
      <c r="AY47" s="1084"/>
      <c r="AZ47" s="1090">
        <f>IF($BB$4="４週",AX47/4,IF($BB$4="暦月",AX47/($BB$7/7),""))</f>
        <v>0</v>
      </c>
      <c r="BA47" s="1091"/>
      <c r="BB47" s="1076"/>
      <c r="BC47" s="1076"/>
      <c r="BD47" s="1076"/>
      <c r="BE47" s="1076"/>
      <c r="BF47" s="1076"/>
      <c r="BG47" s="1077"/>
    </row>
    <row r="48" spans="1:59" s="435" customFormat="1" ht="20.25" customHeight="1" thickBot="1" x14ac:dyDescent="0.35">
      <c r="A48" s="1047"/>
      <c r="B48" s="1065"/>
      <c r="C48" s="1065"/>
      <c r="D48" s="1065"/>
      <c r="E48" s="1065"/>
      <c r="F48" s="1188"/>
      <c r="G48" s="545">
        <f>B46</f>
        <v>0</v>
      </c>
      <c r="H48" s="1189"/>
      <c r="I48" s="1190"/>
      <c r="J48" s="1193"/>
      <c r="K48" s="1057"/>
      <c r="L48" s="1057"/>
      <c r="M48" s="1057"/>
      <c r="N48" s="1057"/>
      <c r="O48" s="1194"/>
      <c r="P48" s="1092" t="s">
        <v>709</v>
      </c>
      <c r="Q48" s="1093"/>
      <c r="R48" s="1094"/>
      <c r="S48" s="479" t="str">
        <f>IF(S46="","",VLOOKUP(S46,'シフト記号表（記載例）'!$C$6:$U$35,19,FALSE))</f>
        <v/>
      </c>
      <c r="T48" s="479" t="str">
        <f>IF(T46="","",VLOOKUP(T46,'シフト記号表（記載例）'!$C$6:$U$35,19,FALSE))</f>
        <v/>
      </c>
      <c r="U48" s="479" t="str">
        <f>IF(U46="","",VLOOKUP(U46,'シフト記号表（記載例）'!$C$6:$U$35,19,FALSE))</f>
        <v/>
      </c>
      <c r="V48" s="479" t="str">
        <f>IF(V46="","",VLOOKUP(V46,'シフト記号表（記載例）'!$C$6:$U$35,19,FALSE))</f>
        <v/>
      </c>
      <c r="W48" s="479" t="str">
        <f>IF(W46="","",VLOOKUP(W46,'シフト記号表（記載例）'!$C$6:$U$35,19,FALSE))</f>
        <v/>
      </c>
      <c r="X48" s="479" t="str">
        <f>IF(X46="","",VLOOKUP(X46,'シフト記号表（記載例）'!$C$6:$U$35,19,FALSE))</f>
        <v/>
      </c>
      <c r="Y48" s="479" t="str">
        <f>IF(Y46="","",VLOOKUP(Y46,'シフト記号表（記載例）'!$C$6:$U$35,19,FALSE))</f>
        <v/>
      </c>
      <c r="Z48" s="479" t="str">
        <f>IF(Z46="","",VLOOKUP(Z46,'シフト記号表（記載例）'!$C$6:$U$35,19,FALSE))</f>
        <v/>
      </c>
      <c r="AA48" s="479" t="str">
        <f>IF(AA46="","",VLOOKUP(AA46,'シフト記号表（記載例）'!$C$6:$U$35,19,FALSE))</f>
        <v/>
      </c>
      <c r="AB48" s="479" t="str">
        <f>IF(AB46="","",VLOOKUP(AB46,'シフト記号表（記載例）'!$C$6:$U$35,19,FALSE))</f>
        <v/>
      </c>
      <c r="AC48" s="479" t="str">
        <f>IF(AC46="","",VLOOKUP(AC46,'シフト記号表（記載例）'!$C$6:$U$35,19,FALSE))</f>
        <v/>
      </c>
      <c r="AD48" s="479" t="str">
        <f>IF(AD46="","",VLOOKUP(AD46,'シフト記号表（記載例）'!$C$6:$U$35,19,FALSE))</f>
        <v/>
      </c>
      <c r="AE48" s="479" t="str">
        <f>IF(AE46="","",VLOOKUP(AE46,'シフト記号表（記載例）'!$C$6:$U$35,19,FALSE))</f>
        <v/>
      </c>
      <c r="AF48" s="479" t="str">
        <f>IF(AF46="","",VLOOKUP(AF46,'シフト記号表（記載例）'!$C$6:$U$35,19,FALSE))</f>
        <v/>
      </c>
      <c r="AG48" s="479" t="str">
        <f>IF(AG46="","",VLOOKUP(AG46,'シフト記号表（記載例）'!$C$6:$U$35,19,FALSE))</f>
        <v/>
      </c>
      <c r="AH48" s="479" t="str">
        <f>IF(AH46="","",VLOOKUP(AH46,'シフト記号表（記載例）'!$C$6:$U$35,19,FALSE))</f>
        <v/>
      </c>
      <c r="AI48" s="479" t="str">
        <f>IF(AI46="","",VLOOKUP(AI46,'シフト記号表（記載例）'!$C$6:$U$35,19,FALSE))</f>
        <v/>
      </c>
      <c r="AJ48" s="479" t="str">
        <f>IF(AJ46="","",VLOOKUP(AJ46,'シフト記号表（記載例）'!$C$6:$U$35,19,FALSE))</f>
        <v/>
      </c>
      <c r="AK48" s="479" t="str">
        <f>IF(AK46="","",VLOOKUP(AK46,'シフト記号表（記載例）'!$C$6:$U$35,19,FALSE))</f>
        <v/>
      </c>
      <c r="AL48" s="479" t="str">
        <f>IF(AL46="","",VLOOKUP(AL46,'シフト記号表（記載例）'!$C$6:$U$35,19,FALSE))</f>
        <v/>
      </c>
      <c r="AM48" s="479" t="str">
        <f>IF(AM46="","",VLOOKUP(AM46,'シフト記号表（記載例）'!$C$6:$U$35,19,FALSE))</f>
        <v/>
      </c>
      <c r="AN48" s="479" t="str">
        <f>IF(AN46="","",VLOOKUP(AN46,'シフト記号表（記載例）'!$C$6:$U$35,19,FALSE))</f>
        <v/>
      </c>
      <c r="AO48" s="479" t="str">
        <f>IF(AO46="","",VLOOKUP(AO46,'シフト記号表（記載例）'!$C$6:$U$35,19,FALSE))</f>
        <v/>
      </c>
      <c r="AP48" s="479" t="str">
        <f>IF(AP46="","",VLOOKUP(AP46,'シフト記号表（記載例）'!$C$6:$U$35,19,FALSE))</f>
        <v/>
      </c>
      <c r="AQ48" s="479" t="str">
        <f>IF(AQ46="","",VLOOKUP(AQ46,'シフト記号表（記載例）'!$C$6:$U$35,19,FALSE))</f>
        <v/>
      </c>
      <c r="AR48" s="479" t="str">
        <f>IF(AR46="","",VLOOKUP(AR46,'シフト記号表（記載例）'!$C$6:$U$35,19,FALSE))</f>
        <v/>
      </c>
      <c r="AS48" s="479" t="str">
        <f>IF(AS46="","",VLOOKUP(AS46,'シフト記号表（記載例）'!$C$6:$U$35,19,FALSE))</f>
        <v/>
      </c>
      <c r="AT48" s="479" t="str">
        <f>IF(AT46="","",VLOOKUP(AT46,'シフト記号表（記載例）'!$C$6:$U$35,19,FALSE))</f>
        <v/>
      </c>
      <c r="AU48" s="479" t="str">
        <f>IF(AU46="","",VLOOKUP(AU46,'シフト記号表（記載例）'!$C$6:$U$35,19,FALSE))</f>
        <v/>
      </c>
      <c r="AV48" s="479" t="str">
        <f>IF(AV46="","",VLOOKUP(AV46,'シフト記号表（記載例）'!$C$6:$U$35,19,FALSE))</f>
        <v/>
      </c>
      <c r="AW48" s="479" t="str">
        <f>IF(AW46="","",VLOOKUP(AW46,'シフト記号表（記載例）'!$C$6:$U$35,19,FALSE))</f>
        <v/>
      </c>
      <c r="AX48" s="1095">
        <f>IF($BB$4="４週",SUM(S48:AT48),IF($BB$4="暦月",SUM(S48:AW48),""))</f>
        <v>0</v>
      </c>
      <c r="AY48" s="1096"/>
      <c r="AZ48" s="1097">
        <f>IF($BB$4="４週",AX48/4,IF($BB$4="暦月",AX48/($BB$7/7),""))</f>
        <v>0</v>
      </c>
      <c r="BA48" s="1098"/>
      <c r="BB48" s="1088"/>
      <c r="BC48" s="1088"/>
      <c r="BD48" s="1088"/>
      <c r="BE48" s="1088"/>
      <c r="BF48" s="1088"/>
      <c r="BG48" s="1089"/>
    </row>
    <row r="49" spans="1:59" s="435" customFormat="1" ht="20.25" customHeight="1" x14ac:dyDescent="0.3">
      <c r="A49" s="1047">
        <v>12</v>
      </c>
      <c r="B49" s="1062"/>
      <c r="C49" s="1062"/>
      <c r="D49" s="1062"/>
      <c r="E49" s="1062"/>
      <c r="F49" s="1182"/>
      <c r="G49" s="544"/>
      <c r="H49" s="1184"/>
      <c r="I49" s="1185"/>
      <c r="J49" s="1191"/>
      <c r="K49" s="1049"/>
      <c r="L49" s="1049"/>
      <c r="M49" s="1049"/>
      <c r="N49" s="1049"/>
      <c r="O49" s="1192"/>
      <c r="P49" s="1067" t="s">
        <v>681</v>
      </c>
      <c r="Q49" s="1068"/>
      <c r="R49" s="1069"/>
      <c r="S49" s="473"/>
      <c r="T49" s="474"/>
      <c r="U49" s="474"/>
      <c r="V49" s="474"/>
      <c r="W49" s="474"/>
      <c r="X49" s="474"/>
      <c r="Y49" s="474"/>
      <c r="Z49" s="474"/>
      <c r="AA49" s="474"/>
      <c r="AB49" s="474"/>
      <c r="AC49" s="474"/>
      <c r="AD49" s="474"/>
      <c r="AE49" s="474"/>
      <c r="AF49" s="474"/>
      <c r="AG49" s="474"/>
      <c r="AH49" s="474"/>
      <c r="AI49" s="474"/>
      <c r="AJ49" s="474"/>
      <c r="AK49" s="474"/>
      <c r="AL49" s="474"/>
      <c r="AM49" s="474"/>
      <c r="AN49" s="474"/>
      <c r="AO49" s="474"/>
      <c r="AP49" s="474"/>
      <c r="AQ49" s="474"/>
      <c r="AR49" s="474"/>
      <c r="AS49" s="474"/>
      <c r="AT49" s="474"/>
      <c r="AU49" s="474"/>
      <c r="AV49" s="474"/>
      <c r="AW49" s="475"/>
      <c r="AX49" s="1070"/>
      <c r="AY49" s="1071"/>
      <c r="AZ49" s="1072"/>
      <c r="BA49" s="1073"/>
      <c r="BB49" s="1074"/>
      <c r="BC49" s="1074"/>
      <c r="BD49" s="1074"/>
      <c r="BE49" s="1074"/>
      <c r="BF49" s="1074"/>
      <c r="BG49" s="1075"/>
    </row>
    <row r="50" spans="1:59" s="435" customFormat="1" ht="20.25" customHeight="1" x14ac:dyDescent="0.3">
      <c r="A50" s="1047"/>
      <c r="B50" s="1062"/>
      <c r="C50" s="1062"/>
      <c r="D50" s="1062"/>
      <c r="E50" s="1062"/>
      <c r="F50" s="1182"/>
      <c r="G50" s="544"/>
      <c r="H50" s="1184"/>
      <c r="I50" s="1185"/>
      <c r="J50" s="1191"/>
      <c r="K50" s="1049"/>
      <c r="L50" s="1049"/>
      <c r="M50" s="1049"/>
      <c r="N50" s="1049"/>
      <c r="O50" s="1192"/>
      <c r="P50" s="1080" t="s">
        <v>591</v>
      </c>
      <c r="Q50" s="1081"/>
      <c r="R50" s="1082"/>
      <c r="S50" s="477" t="str">
        <f>IF(S49="","",VLOOKUP(S49,'シフト記号表（記載例）'!$C$6:$K$35,9,FALSE))</f>
        <v/>
      </c>
      <c r="T50" s="477" t="str">
        <f>IF(T49="","",VLOOKUP(T49,'シフト記号表（記載例）'!$C$6:$K$35,9,FALSE))</f>
        <v/>
      </c>
      <c r="U50" s="477" t="str">
        <f>IF(U49="","",VLOOKUP(U49,'シフト記号表（記載例）'!$C$6:$K$35,9,FALSE))</f>
        <v/>
      </c>
      <c r="V50" s="477" t="str">
        <f>IF(V49="","",VLOOKUP(V49,'シフト記号表（記載例）'!$C$6:$K$35,9,FALSE))</f>
        <v/>
      </c>
      <c r="W50" s="477" t="str">
        <f>IF(W49="","",VLOOKUP(W49,'シフト記号表（記載例）'!$C$6:$K$35,9,FALSE))</f>
        <v/>
      </c>
      <c r="X50" s="477" t="str">
        <f>IF(X49="","",VLOOKUP(X49,'シフト記号表（記載例）'!$C$6:$K$35,9,FALSE))</f>
        <v/>
      </c>
      <c r="Y50" s="477" t="str">
        <f>IF(Y49="","",VLOOKUP(Y49,'シフト記号表（記載例）'!$C$6:$K$35,9,FALSE))</f>
        <v/>
      </c>
      <c r="Z50" s="477" t="str">
        <f>IF(Z49="","",VLOOKUP(Z49,'シフト記号表（記載例）'!$C$6:$K$35,9,FALSE))</f>
        <v/>
      </c>
      <c r="AA50" s="477" t="str">
        <f>IF(AA49="","",VLOOKUP(AA49,'シフト記号表（記載例）'!$C$6:$K$35,9,FALSE))</f>
        <v/>
      </c>
      <c r="AB50" s="477" t="str">
        <f>IF(AB49="","",VLOOKUP(AB49,'シフト記号表（記載例）'!$C$6:$K$35,9,FALSE))</f>
        <v/>
      </c>
      <c r="AC50" s="477" t="str">
        <f>IF(AC49="","",VLOOKUP(AC49,'シフト記号表（記載例）'!$C$6:$K$35,9,FALSE))</f>
        <v/>
      </c>
      <c r="AD50" s="477" t="str">
        <f>IF(AD49="","",VLOOKUP(AD49,'シフト記号表（記載例）'!$C$6:$K$35,9,FALSE))</f>
        <v/>
      </c>
      <c r="AE50" s="477" t="str">
        <f>IF(AE49="","",VLOOKUP(AE49,'シフト記号表（記載例）'!$C$6:$K$35,9,FALSE))</f>
        <v/>
      </c>
      <c r="AF50" s="477" t="str">
        <f>IF(AF49="","",VLOOKUP(AF49,'シフト記号表（記載例）'!$C$6:$K$35,9,FALSE))</f>
        <v/>
      </c>
      <c r="AG50" s="477" t="str">
        <f>IF(AG49="","",VLOOKUP(AG49,'シフト記号表（記載例）'!$C$6:$K$35,9,FALSE))</f>
        <v/>
      </c>
      <c r="AH50" s="477" t="str">
        <f>IF(AH49="","",VLOOKUP(AH49,'シフト記号表（記載例）'!$C$6:$K$35,9,FALSE))</f>
        <v/>
      </c>
      <c r="AI50" s="477" t="str">
        <f>IF(AI49="","",VLOOKUP(AI49,'シフト記号表（記載例）'!$C$6:$K$35,9,FALSE))</f>
        <v/>
      </c>
      <c r="AJ50" s="477" t="str">
        <f>IF(AJ49="","",VLOOKUP(AJ49,'シフト記号表（記載例）'!$C$6:$K$35,9,FALSE))</f>
        <v/>
      </c>
      <c r="AK50" s="477" t="str">
        <f>IF(AK49="","",VLOOKUP(AK49,'シフト記号表（記載例）'!$C$6:$K$35,9,FALSE))</f>
        <v/>
      </c>
      <c r="AL50" s="477" t="str">
        <f>IF(AL49="","",VLOOKUP(AL49,'シフト記号表（記載例）'!$C$6:$K$35,9,FALSE))</f>
        <v/>
      </c>
      <c r="AM50" s="477" t="str">
        <f>IF(AM49="","",VLOOKUP(AM49,'シフト記号表（記載例）'!$C$6:$K$35,9,FALSE))</f>
        <v/>
      </c>
      <c r="AN50" s="477" t="str">
        <f>IF(AN49="","",VLOOKUP(AN49,'シフト記号表（記載例）'!$C$6:$K$35,9,FALSE))</f>
        <v/>
      </c>
      <c r="AO50" s="477" t="str">
        <f>IF(AO49="","",VLOOKUP(AO49,'シフト記号表（記載例）'!$C$6:$K$35,9,FALSE))</f>
        <v/>
      </c>
      <c r="AP50" s="477" t="str">
        <f>IF(AP49="","",VLOOKUP(AP49,'シフト記号表（記載例）'!$C$6:$K$35,9,FALSE))</f>
        <v/>
      </c>
      <c r="AQ50" s="477" t="str">
        <f>IF(AQ49="","",VLOOKUP(AQ49,'シフト記号表（記載例）'!$C$6:$K$35,9,FALSE))</f>
        <v/>
      </c>
      <c r="AR50" s="477" t="str">
        <f>IF(AR49="","",VLOOKUP(AR49,'シフト記号表（記載例）'!$C$6:$K$35,9,FALSE))</f>
        <v/>
      </c>
      <c r="AS50" s="477" t="str">
        <f>IF(AS49="","",VLOOKUP(AS49,'シフト記号表（記載例）'!$C$6:$K$35,9,FALSE))</f>
        <v/>
      </c>
      <c r="AT50" s="477" t="str">
        <f>IF(AT49="","",VLOOKUP(AT49,'シフト記号表（記載例）'!$C$6:$K$35,9,FALSE))</f>
        <v/>
      </c>
      <c r="AU50" s="477" t="str">
        <f>IF(AU49="","",VLOOKUP(AU49,'シフト記号表（記載例）'!$C$6:$K$35,9,FALSE))</f>
        <v/>
      </c>
      <c r="AV50" s="477" t="str">
        <f>IF(AV49="","",VLOOKUP(AV49,'シフト記号表（記載例）'!$C$6:$K$35,9,FALSE))</f>
        <v/>
      </c>
      <c r="AW50" s="477" t="str">
        <f>IF(AW49="","",VLOOKUP(AW49,'シフト記号表（記載例）'!$C$6:$K$35,9,FALSE))</f>
        <v/>
      </c>
      <c r="AX50" s="1083">
        <f>IF($BB$4="４週",SUM(S50:AT50),IF($BB$4="暦月",SUM(S50:AW50),""))</f>
        <v>0</v>
      </c>
      <c r="AY50" s="1084"/>
      <c r="AZ50" s="1090">
        <f>IF($BB$4="４週",AX50/4,IF($BB$4="暦月",AX50/($BB$7/7),""))</f>
        <v>0</v>
      </c>
      <c r="BA50" s="1091"/>
      <c r="BB50" s="1076"/>
      <c r="BC50" s="1076"/>
      <c r="BD50" s="1076"/>
      <c r="BE50" s="1076"/>
      <c r="BF50" s="1076"/>
      <c r="BG50" s="1077"/>
    </row>
    <row r="51" spans="1:59" s="435" customFormat="1" ht="20.25" customHeight="1" thickBot="1" x14ac:dyDescent="0.35">
      <c r="A51" s="1048"/>
      <c r="B51" s="1086"/>
      <c r="C51" s="1086"/>
      <c r="D51" s="1086"/>
      <c r="E51" s="1086"/>
      <c r="F51" s="1183"/>
      <c r="G51" s="546">
        <f>B49</f>
        <v>0</v>
      </c>
      <c r="H51" s="1186"/>
      <c r="I51" s="1187"/>
      <c r="J51" s="1195"/>
      <c r="K51" s="1051"/>
      <c r="L51" s="1051"/>
      <c r="M51" s="1051"/>
      <c r="N51" s="1051"/>
      <c r="O51" s="1174"/>
      <c r="P51" s="1099" t="s">
        <v>588</v>
      </c>
      <c r="Q51" s="1100"/>
      <c r="R51" s="1101"/>
      <c r="S51" s="479" t="str">
        <f>IF(S49="","",VLOOKUP(S49,'シフト記号表（記載例）'!$C$6:$U$35,19,FALSE))</f>
        <v/>
      </c>
      <c r="T51" s="479" t="str">
        <f>IF(T49="","",VLOOKUP(T49,'シフト記号表（記載例）'!$C$6:$U$35,19,FALSE))</f>
        <v/>
      </c>
      <c r="U51" s="479" t="str">
        <f>IF(U49="","",VLOOKUP(U49,'シフト記号表（記載例）'!$C$6:$U$35,19,FALSE))</f>
        <v/>
      </c>
      <c r="V51" s="479" t="str">
        <f>IF(V49="","",VLOOKUP(V49,'シフト記号表（記載例）'!$C$6:$U$35,19,FALSE))</f>
        <v/>
      </c>
      <c r="W51" s="479" t="str">
        <f>IF(W49="","",VLOOKUP(W49,'シフト記号表（記載例）'!$C$6:$U$35,19,FALSE))</f>
        <v/>
      </c>
      <c r="X51" s="479" t="str">
        <f>IF(X49="","",VLOOKUP(X49,'シフト記号表（記載例）'!$C$6:$U$35,19,FALSE))</f>
        <v/>
      </c>
      <c r="Y51" s="479" t="str">
        <f>IF(Y49="","",VLOOKUP(Y49,'シフト記号表（記載例）'!$C$6:$U$35,19,FALSE))</f>
        <v/>
      </c>
      <c r="Z51" s="479" t="str">
        <f>IF(Z49="","",VLOOKUP(Z49,'シフト記号表（記載例）'!$C$6:$U$35,19,FALSE))</f>
        <v/>
      </c>
      <c r="AA51" s="479" t="str">
        <f>IF(AA49="","",VLOOKUP(AA49,'シフト記号表（記載例）'!$C$6:$U$35,19,FALSE))</f>
        <v/>
      </c>
      <c r="AB51" s="479" t="str">
        <f>IF(AB49="","",VLOOKUP(AB49,'シフト記号表（記載例）'!$C$6:$U$35,19,FALSE))</f>
        <v/>
      </c>
      <c r="AC51" s="479" t="str">
        <f>IF(AC49="","",VLOOKUP(AC49,'シフト記号表（記載例）'!$C$6:$U$35,19,FALSE))</f>
        <v/>
      </c>
      <c r="AD51" s="479" t="str">
        <f>IF(AD49="","",VLOOKUP(AD49,'シフト記号表（記載例）'!$C$6:$U$35,19,FALSE))</f>
        <v/>
      </c>
      <c r="AE51" s="479" t="str">
        <f>IF(AE49="","",VLOOKUP(AE49,'シフト記号表（記載例）'!$C$6:$U$35,19,FALSE))</f>
        <v/>
      </c>
      <c r="AF51" s="479" t="str">
        <f>IF(AF49="","",VLOOKUP(AF49,'シフト記号表（記載例）'!$C$6:$U$35,19,FALSE))</f>
        <v/>
      </c>
      <c r="AG51" s="479" t="str">
        <f>IF(AG49="","",VLOOKUP(AG49,'シフト記号表（記載例）'!$C$6:$U$35,19,FALSE))</f>
        <v/>
      </c>
      <c r="AH51" s="479" t="str">
        <f>IF(AH49="","",VLOOKUP(AH49,'シフト記号表（記載例）'!$C$6:$U$35,19,FALSE))</f>
        <v/>
      </c>
      <c r="AI51" s="479" t="str">
        <f>IF(AI49="","",VLOOKUP(AI49,'シフト記号表（記載例）'!$C$6:$U$35,19,FALSE))</f>
        <v/>
      </c>
      <c r="AJ51" s="479" t="str">
        <f>IF(AJ49="","",VLOOKUP(AJ49,'シフト記号表（記載例）'!$C$6:$U$35,19,FALSE))</f>
        <v/>
      </c>
      <c r="AK51" s="479" t="str">
        <f>IF(AK49="","",VLOOKUP(AK49,'シフト記号表（記載例）'!$C$6:$U$35,19,FALSE))</f>
        <v/>
      </c>
      <c r="AL51" s="479" t="str">
        <f>IF(AL49="","",VLOOKUP(AL49,'シフト記号表（記載例）'!$C$6:$U$35,19,FALSE))</f>
        <v/>
      </c>
      <c r="AM51" s="479" t="str">
        <f>IF(AM49="","",VLOOKUP(AM49,'シフト記号表（記載例）'!$C$6:$U$35,19,FALSE))</f>
        <v/>
      </c>
      <c r="AN51" s="479" t="str">
        <f>IF(AN49="","",VLOOKUP(AN49,'シフト記号表（記載例）'!$C$6:$U$35,19,FALSE))</f>
        <v/>
      </c>
      <c r="AO51" s="479" t="str">
        <f>IF(AO49="","",VLOOKUP(AO49,'シフト記号表（記載例）'!$C$6:$U$35,19,FALSE))</f>
        <v/>
      </c>
      <c r="AP51" s="479" t="str">
        <f>IF(AP49="","",VLOOKUP(AP49,'シフト記号表（記載例）'!$C$6:$U$35,19,FALSE))</f>
        <v/>
      </c>
      <c r="AQ51" s="479" t="str">
        <f>IF(AQ49="","",VLOOKUP(AQ49,'シフト記号表（記載例）'!$C$6:$U$35,19,FALSE))</f>
        <v/>
      </c>
      <c r="AR51" s="479" t="str">
        <f>IF(AR49="","",VLOOKUP(AR49,'シフト記号表（記載例）'!$C$6:$U$35,19,FALSE))</f>
        <v/>
      </c>
      <c r="AS51" s="479" t="str">
        <f>IF(AS49="","",VLOOKUP(AS49,'シフト記号表（記載例）'!$C$6:$U$35,19,FALSE))</f>
        <v/>
      </c>
      <c r="AT51" s="479" t="str">
        <f>IF(AT49="","",VLOOKUP(AT49,'シフト記号表（記載例）'!$C$6:$U$35,19,FALSE))</f>
        <v/>
      </c>
      <c r="AU51" s="479" t="str">
        <f>IF(AU49="","",VLOOKUP(AU49,'シフト記号表（記載例）'!$C$6:$U$35,19,FALSE))</f>
        <v/>
      </c>
      <c r="AV51" s="479" t="str">
        <f>IF(AV49="","",VLOOKUP(AV49,'シフト記号表（記載例）'!$C$6:$U$35,19,FALSE))</f>
        <v/>
      </c>
      <c r="AW51" s="479" t="str">
        <f>IF(AW49="","",VLOOKUP(AW49,'シフト記号表（記載例）'!$C$6:$U$35,19,FALSE))</f>
        <v/>
      </c>
      <c r="AX51" s="1102">
        <f>IF($BB$4="４週",SUM(S51:AT51),IF($BB$4="暦月",SUM(S51:AW51),""))</f>
        <v>0</v>
      </c>
      <c r="AY51" s="1103"/>
      <c r="AZ51" s="1020">
        <f>IF($BB$4="４週",AX51/4,IF($BB$4="暦月",AX51/($BB$7/7),""))</f>
        <v>0</v>
      </c>
      <c r="BA51" s="1021"/>
      <c r="BB51" s="1078"/>
      <c r="BC51" s="1078"/>
      <c r="BD51" s="1078"/>
      <c r="BE51" s="1078"/>
      <c r="BF51" s="1078"/>
      <c r="BG51" s="1079"/>
    </row>
    <row r="52" spans="1:59" s="436" customFormat="1" ht="6" customHeight="1" thickBot="1" x14ac:dyDescent="0.45">
      <c r="A52" s="481"/>
      <c r="B52" s="482"/>
      <c r="C52" s="482"/>
      <c r="D52" s="482"/>
      <c r="E52" s="482"/>
      <c r="F52" s="482"/>
      <c r="G52" s="482"/>
      <c r="H52" s="483"/>
      <c r="I52" s="483"/>
      <c r="J52" s="482"/>
      <c r="K52" s="482"/>
      <c r="L52" s="482"/>
      <c r="M52" s="482"/>
      <c r="N52" s="482"/>
      <c r="O52" s="482"/>
      <c r="P52" s="484"/>
      <c r="Q52" s="484"/>
      <c r="R52" s="484"/>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482"/>
      <c r="AP52" s="482"/>
      <c r="AQ52" s="482"/>
      <c r="AR52" s="482"/>
      <c r="AS52" s="482"/>
      <c r="AT52" s="482"/>
      <c r="AU52" s="482"/>
      <c r="AV52" s="482"/>
      <c r="AW52" s="482"/>
      <c r="AX52" s="483"/>
      <c r="AY52" s="483"/>
      <c r="AZ52" s="485"/>
      <c r="BA52" s="485"/>
      <c r="BB52" s="485"/>
      <c r="BC52" s="485"/>
      <c r="BD52" s="485"/>
      <c r="BE52" s="485"/>
      <c r="BF52" s="485"/>
      <c r="BG52" s="485"/>
    </row>
    <row r="53" spans="1:59" s="435" customFormat="1" ht="20.25" customHeight="1" x14ac:dyDescent="0.4">
      <c r="A53" s="486"/>
      <c r="B53" s="487"/>
      <c r="C53" s="487"/>
      <c r="D53" s="487"/>
      <c r="E53" s="1024" t="s">
        <v>593</v>
      </c>
      <c r="F53" s="1024"/>
      <c r="G53" s="1024"/>
      <c r="H53" s="1024"/>
      <c r="I53" s="1024"/>
      <c r="J53" s="1024"/>
      <c r="K53" s="1024"/>
      <c r="L53" s="1024"/>
      <c r="M53" s="1024"/>
      <c r="N53" s="1024"/>
      <c r="O53" s="1024"/>
      <c r="P53" s="1024"/>
      <c r="Q53" s="1024"/>
      <c r="R53" s="1025"/>
      <c r="S53" s="488">
        <f t="shared" ref="S53:AV53" si="1">IF(SUMIF($G$16:$G$51, "生活相談員", S16:S51)=0,"",SUMIF($G$16:$G$51,"生活相談員",S16:S51))</f>
        <v>3.2499999999999991</v>
      </c>
      <c r="T53" s="489">
        <f t="shared" si="1"/>
        <v>3.2499999999999991</v>
      </c>
      <c r="U53" s="489">
        <f t="shared" si="1"/>
        <v>3.2499999999999991</v>
      </c>
      <c r="V53" s="489">
        <f t="shared" si="1"/>
        <v>3.2499999999999991</v>
      </c>
      <c r="W53" s="489">
        <f t="shared" si="1"/>
        <v>3.2499999999999991</v>
      </c>
      <c r="X53" s="489" t="str">
        <f t="shared" si="1"/>
        <v/>
      </c>
      <c r="Y53" s="489" t="str">
        <f t="shared" si="1"/>
        <v/>
      </c>
      <c r="Z53" s="489">
        <f t="shared" si="1"/>
        <v>3.2499999999999991</v>
      </c>
      <c r="AA53" s="489">
        <f t="shared" si="1"/>
        <v>3.2499999999999991</v>
      </c>
      <c r="AB53" s="489">
        <f t="shared" si="1"/>
        <v>3.2499999999999991</v>
      </c>
      <c r="AC53" s="489">
        <f t="shared" si="1"/>
        <v>3.2499999999999991</v>
      </c>
      <c r="AD53" s="489">
        <f t="shared" si="1"/>
        <v>3.2499999999999991</v>
      </c>
      <c r="AE53" s="489" t="str">
        <f t="shared" si="1"/>
        <v/>
      </c>
      <c r="AF53" s="489" t="str">
        <f t="shared" si="1"/>
        <v/>
      </c>
      <c r="AG53" s="489">
        <f t="shared" si="1"/>
        <v>3.2499999999999991</v>
      </c>
      <c r="AH53" s="489">
        <f t="shared" si="1"/>
        <v>3.2499999999999991</v>
      </c>
      <c r="AI53" s="489">
        <f t="shared" si="1"/>
        <v>3.2499999999999991</v>
      </c>
      <c r="AJ53" s="489">
        <f t="shared" si="1"/>
        <v>3.2499999999999991</v>
      </c>
      <c r="AK53" s="489">
        <f t="shared" si="1"/>
        <v>3.2499999999999991</v>
      </c>
      <c r="AL53" s="489" t="str">
        <f t="shared" si="1"/>
        <v/>
      </c>
      <c r="AM53" s="489" t="str">
        <f t="shared" si="1"/>
        <v/>
      </c>
      <c r="AN53" s="489">
        <f t="shared" si="1"/>
        <v>3.2499999999999991</v>
      </c>
      <c r="AO53" s="489">
        <f t="shared" si="1"/>
        <v>3.2499999999999991</v>
      </c>
      <c r="AP53" s="489">
        <f t="shared" si="1"/>
        <v>3.2499999999999991</v>
      </c>
      <c r="AQ53" s="489">
        <f t="shared" si="1"/>
        <v>3.2499999999999991</v>
      </c>
      <c r="AR53" s="489">
        <f t="shared" si="1"/>
        <v>3.2499999999999991</v>
      </c>
      <c r="AS53" s="489" t="str">
        <f t="shared" si="1"/>
        <v/>
      </c>
      <c r="AT53" s="489" t="str">
        <f t="shared" si="1"/>
        <v/>
      </c>
      <c r="AU53" s="489" t="str">
        <f t="shared" si="1"/>
        <v/>
      </c>
      <c r="AV53" s="489" t="str">
        <f t="shared" si="1"/>
        <v/>
      </c>
      <c r="AW53" s="489" t="str">
        <f>IF(SUMIF($G$16:$G$51, "生活相談員", AW16:AW51)=0,"",SUMIF($G$16:$G$51,"生活相談員",AW16:AW51))</f>
        <v/>
      </c>
      <c r="AX53" s="1026">
        <f>IF(SUMIF($G$16:$G$51, "生活相談員", AX16:AX51)=0,"",SUMIF($G$16:$G$51,"生活相談員",AX16:AX51))</f>
        <v>64.999999999999986</v>
      </c>
      <c r="AY53" s="1026"/>
      <c r="AZ53" s="1027">
        <f>IF(SUMIF($G$16:$G$51, "生活相談員", AZ16:AZ51)=0,"",SUMIF($G$16:$G$51,"生活相談員",AZ16:AZ51))</f>
        <v>16.249999999999996</v>
      </c>
      <c r="BA53" s="1027"/>
      <c r="BB53" s="1028"/>
      <c r="BC53" s="1028"/>
      <c r="BD53" s="1028"/>
      <c r="BE53" s="1028"/>
      <c r="BF53" s="1028"/>
      <c r="BG53" s="1028"/>
    </row>
    <row r="54" spans="1:59" s="435" customFormat="1" ht="20.25" customHeight="1" x14ac:dyDescent="0.4">
      <c r="A54" s="490"/>
      <c r="B54" s="491"/>
      <c r="C54" s="491"/>
      <c r="D54" s="491"/>
      <c r="E54" s="1029" t="s">
        <v>594</v>
      </c>
      <c r="F54" s="1029"/>
      <c r="G54" s="1029"/>
      <c r="H54" s="1029"/>
      <c r="I54" s="1029"/>
      <c r="J54" s="1029"/>
      <c r="K54" s="1029"/>
      <c r="L54" s="1029"/>
      <c r="M54" s="1029"/>
      <c r="N54" s="1029"/>
      <c r="O54" s="1029"/>
      <c r="P54" s="1029"/>
      <c r="Q54" s="1029"/>
      <c r="R54" s="1030"/>
      <c r="S54" s="488">
        <f>IF(SUMIF($G$16:$G$51, "介護職員", S16:S51)=0,"",SUMIF($G$16:$G$51,"介護職員",S16:S51))</f>
        <v>6.9999999999999991</v>
      </c>
      <c r="T54" s="489">
        <f>IF(SUMIF($G$16:$G$51, "介護職員", T16:T51)=0,"",SUMIF($G$16:$G$51,"介護職員",T16:T51))</f>
        <v>3.4999999999999996</v>
      </c>
      <c r="U54" s="489">
        <f>IF(SUMIF($G$16:$G$51, "介護職員", U16:U51)=0,"",SUMIF($G$16:$G$51,"介護職員",U16:U51))</f>
        <v>6.9999999999999991</v>
      </c>
      <c r="V54" s="489">
        <f t="shared" ref="V54:AV54" si="2">IF(SUMIF($G$16:$G$51, "介護職員", V16:V51)=0,"",SUMIF($G$16:$G$51,"介護職員",V16:V51))</f>
        <v>3.4999999999999996</v>
      </c>
      <c r="W54" s="489">
        <f t="shared" si="2"/>
        <v>6.9999999999999991</v>
      </c>
      <c r="X54" s="489" t="str">
        <f t="shared" si="2"/>
        <v/>
      </c>
      <c r="Y54" s="489" t="str">
        <f t="shared" si="2"/>
        <v/>
      </c>
      <c r="Z54" s="489">
        <f t="shared" si="2"/>
        <v>6.9999999999999991</v>
      </c>
      <c r="AA54" s="489">
        <f t="shared" si="2"/>
        <v>3.4999999999999996</v>
      </c>
      <c r="AB54" s="489">
        <f t="shared" si="2"/>
        <v>6.9999999999999991</v>
      </c>
      <c r="AC54" s="489">
        <f t="shared" si="2"/>
        <v>3.4999999999999996</v>
      </c>
      <c r="AD54" s="489">
        <f t="shared" si="2"/>
        <v>6.9999999999999991</v>
      </c>
      <c r="AE54" s="489" t="str">
        <f t="shared" si="2"/>
        <v/>
      </c>
      <c r="AF54" s="489" t="str">
        <f t="shared" si="2"/>
        <v/>
      </c>
      <c r="AG54" s="489">
        <f t="shared" si="2"/>
        <v>6.9999999999999991</v>
      </c>
      <c r="AH54" s="489">
        <f t="shared" si="2"/>
        <v>3.4999999999999996</v>
      </c>
      <c r="AI54" s="489">
        <f t="shared" si="2"/>
        <v>6.9999999999999991</v>
      </c>
      <c r="AJ54" s="489">
        <f t="shared" si="2"/>
        <v>3.4999999999999996</v>
      </c>
      <c r="AK54" s="489">
        <f t="shared" si="2"/>
        <v>6.9999999999999991</v>
      </c>
      <c r="AL54" s="489" t="str">
        <f t="shared" si="2"/>
        <v/>
      </c>
      <c r="AM54" s="489" t="str">
        <f t="shared" si="2"/>
        <v/>
      </c>
      <c r="AN54" s="489">
        <f t="shared" si="2"/>
        <v>6.9999999999999991</v>
      </c>
      <c r="AO54" s="489">
        <f t="shared" si="2"/>
        <v>3.4999999999999996</v>
      </c>
      <c r="AP54" s="489">
        <f t="shared" si="2"/>
        <v>6.9999999999999991</v>
      </c>
      <c r="AQ54" s="489">
        <f t="shared" si="2"/>
        <v>3.4999999999999996</v>
      </c>
      <c r="AR54" s="489">
        <f t="shared" si="2"/>
        <v>6.9999999999999991</v>
      </c>
      <c r="AS54" s="489" t="str">
        <f t="shared" si="2"/>
        <v/>
      </c>
      <c r="AT54" s="489" t="str">
        <f t="shared" si="2"/>
        <v/>
      </c>
      <c r="AU54" s="489" t="str">
        <f t="shared" si="2"/>
        <v/>
      </c>
      <c r="AV54" s="489" t="str">
        <f t="shared" si="2"/>
        <v/>
      </c>
      <c r="AW54" s="489" t="str">
        <f>IF(SUMIF($G$16:$G$51, "介護職員", AW16:AW51)=0,"",SUMIF($G$16:$G$51,"介護職員",AW16:AW51))</f>
        <v/>
      </c>
      <c r="AX54" s="1026">
        <f>IF(SUMIF($G$16:$G$51, "介護職員", AX16:AX51)=0,"",SUMIF($G$16:$G$51,"介護職員",AX16:AX51))</f>
        <v>111.99999999999997</v>
      </c>
      <c r="AY54" s="1026"/>
      <c r="AZ54" s="1027">
        <f>IF(SUMIF($G$16:$G$51, "介護職員", AZ16:AZ51)=0,"",SUMIF($G$16:$G$51,"介護職員",AZ16:AZ51))</f>
        <v>27.999999999999993</v>
      </c>
      <c r="BA54" s="1027"/>
      <c r="BB54" s="1028"/>
      <c r="BC54" s="1028"/>
      <c r="BD54" s="1028"/>
      <c r="BE54" s="1028"/>
      <c r="BF54" s="1028"/>
      <c r="BG54" s="1028"/>
    </row>
    <row r="55" spans="1:59" s="435" customFormat="1" ht="20.25" customHeight="1" x14ac:dyDescent="0.4">
      <c r="A55" s="490"/>
      <c r="B55" s="491"/>
      <c r="C55" s="491"/>
      <c r="D55" s="491"/>
      <c r="E55" s="1029" t="s">
        <v>595</v>
      </c>
      <c r="F55" s="1029"/>
      <c r="G55" s="1029"/>
      <c r="H55" s="1029"/>
      <c r="I55" s="1029"/>
      <c r="J55" s="1029"/>
      <c r="K55" s="1029"/>
      <c r="L55" s="1029"/>
      <c r="M55" s="1029"/>
      <c r="N55" s="1029"/>
      <c r="O55" s="1029"/>
      <c r="P55" s="1029"/>
      <c r="Q55" s="1029"/>
      <c r="R55" s="1030"/>
      <c r="S55" s="492"/>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4"/>
      <c r="AX55" s="1031"/>
      <c r="AY55" s="1031"/>
      <c r="AZ55" s="1031"/>
      <c r="BA55" s="1031"/>
      <c r="BB55" s="1028"/>
      <c r="BC55" s="1028"/>
      <c r="BD55" s="1028"/>
      <c r="BE55" s="1028"/>
      <c r="BF55" s="1028"/>
      <c r="BG55" s="1028"/>
    </row>
    <row r="56" spans="1:59" s="435" customFormat="1" ht="20.25" customHeight="1" x14ac:dyDescent="0.4">
      <c r="A56" s="490"/>
      <c r="B56" s="491"/>
      <c r="C56" s="491"/>
      <c r="D56" s="491"/>
      <c r="E56" s="1029" t="s">
        <v>596</v>
      </c>
      <c r="F56" s="1029"/>
      <c r="G56" s="1029"/>
      <c r="H56" s="1029"/>
      <c r="I56" s="1029"/>
      <c r="J56" s="1029"/>
      <c r="K56" s="1029"/>
      <c r="L56" s="1029"/>
      <c r="M56" s="1029"/>
      <c r="N56" s="1029"/>
      <c r="O56" s="1029"/>
      <c r="P56" s="1029"/>
      <c r="Q56" s="1029"/>
      <c r="R56" s="1030"/>
      <c r="S56" s="492"/>
      <c r="T56" s="493"/>
      <c r="U56" s="493"/>
      <c r="V56" s="493"/>
      <c r="W56" s="493"/>
      <c r="X56" s="493"/>
      <c r="Y56" s="493"/>
      <c r="Z56" s="493"/>
      <c r="AA56" s="493"/>
      <c r="AB56" s="493"/>
      <c r="AC56" s="493"/>
      <c r="AD56" s="493"/>
      <c r="AE56" s="493"/>
      <c r="AF56" s="493"/>
      <c r="AG56" s="493"/>
      <c r="AH56" s="493"/>
      <c r="AI56" s="493"/>
      <c r="AJ56" s="493"/>
      <c r="AK56" s="493"/>
      <c r="AL56" s="493"/>
      <c r="AM56" s="493"/>
      <c r="AN56" s="493"/>
      <c r="AO56" s="493"/>
      <c r="AP56" s="493"/>
      <c r="AQ56" s="493"/>
      <c r="AR56" s="493"/>
      <c r="AS56" s="493"/>
      <c r="AT56" s="493"/>
      <c r="AU56" s="493"/>
      <c r="AV56" s="493"/>
      <c r="AW56" s="494"/>
      <c r="AX56" s="1031"/>
      <c r="AY56" s="1031"/>
      <c r="AZ56" s="1031"/>
      <c r="BA56" s="1031"/>
      <c r="BB56" s="1028"/>
      <c r="BC56" s="1028"/>
      <c r="BD56" s="1028"/>
      <c r="BE56" s="1028"/>
      <c r="BF56" s="1028"/>
      <c r="BG56" s="1028"/>
    </row>
    <row r="57" spans="1:59" s="435" customFormat="1" ht="20.25" customHeight="1" thickBot="1" x14ac:dyDescent="0.45">
      <c r="A57" s="495"/>
      <c r="B57" s="496"/>
      <c r="C57" s="496"/>
      <c r="D57" s="496"/>
      <c r="E57" s="1022" t="s">
        <v>597</v>
      </c>
      <c r="F57" s="1022"/>
      <c r="G57" s="1022"/>
      <c r="H57" s="1022"/>
      <c r="I57" s="1022"/>
      <c r="J57" s="1022"/>
      <c r="K57" s="1022"/>
      <c r="L57" s="1022"/>
      <c r="M57" s="1022"/>
      <c r="N57" s="1022"/>
      <c r="O57" s="1022"/>
      <c r="P57" s="1022"/>
      <c r="Q57" s="1022"/>
      <c r="R57" s="1023"/>
      <c r="S57" s="497" t="str">
        <f>IF(S56&lt;&gt;"",IF(S55&gt;15,((S55-15)/5+1)*S56,S56),"")</f>
        <v/>
      </c>
      <c r="T57" s="455" t="str">
        <f t="shared" ref="T57:AW57" si="3">IF(T56&lt;&gt;"",IF(T55&gt;15,((T55-15)/5+1)*T56,T56),"")</f>
        <v/>
      </c>
      <c r="U57" s="455" t="str">
        <f>IF(U56&lt;&gt;"",IF(U55&gt;15,((U55-15)/5+1)*U56,U56),"")</f>
        <v/>
      </c>
      <c r="V57" s="455" t="str">
        <f t="shared" si="3"/>
        <v/>
      </c>
      <c r="W57" s="455" t="str">
        <f t="shared" si="3"/>
        <v/>
      </c>
      <c r="X57" s="455" t="str">
        <f t="shared" si="3"/>
        <v/>
      </c>
      <c r="Y57" s="455" t="str">
        <f t="shared" si="3"/>
        <v/>
      </c>
      <c r="Z57" s="455" t="str">
        <f t="shared" si="3"/>
        <v/>
      </c>
      <c r="AA57" s="455" t="str">
        <f t="shared" si="3"/>
        <v/>
      </c>
      <c r="AB57" s="455" t="str">
        <f t="shared" si="3"/>
        <v/>
      </c>
      <c r="AC57" s="455" t="str">
        <f t="shared" si="3"/>
        <v/>
      </c>
      <c r="AD57" s="455" t="str">
        <f t="shared" si="3"/>
        <v/>
      </c>
      <c r="AE57" s="455" t="str">
        <f t="shared" si="3"/>
        <v/>
      </c>
      <c r="AF57" s="455" t="str">
        <f t="shared" si="3"/>
        <v/>
      </c>
      <c r="AG57" s="455" t="str">
        <f t="shared" si="3"/>
        <v/>
      </c>
      <c r="AH57" s="455" t="str">
        <f t="shared" si="3"/>
        <v/>
      </c>
      <c r="AI57" s="455" t="str">
        <f t="shared" si="3"/>
        <v/>
      </c>
      <c r="AJ57" s="455" t="str">
        <f t="shared" si="3"/>
        <v/>
      </c>
      <c r="AK57" s="455" t="str">
        <f t="shared" si="3"/>
        <v/>
      </c>
      <c r="AL57" s="455" t="str">
        <f t="shared" si="3"/>
        <v/>
      </c>
      <c r="AM57" s="455" t="str">
        <f t="shared" si="3"/>
        <v/>
      </c>
      <c r="AN57" s="455" t="str">
        <f t="shared" si="3"/>
        <v/>
      </c>
      <c r="AO57" s="455" t="str">
        <f t="shared" si="3"/>
        <v/>
      </c>
      <c r="AP57" s="455" t="str">
        <f t="shared" si="3"/>
        <v/>
      </c>
      <c r="AQ57" s="455" t="str">
        <f t="shared" si="3"/>
        <v/>
      </c>
      <c r="AR57" s="455" t="str">
        <f t="shared" si="3"/>
        <v/>
      </c>
      <c r="AS57" s="455" t="str">
        <f t="shared" si="3"/>
        <v/>
      </c>
      <c r="AT57" s="455" t="str">
        <f t="shared" si="3"/>
        <v/>
      </c>
      <c r="AU57" s="455" t="str">
        <f t="shared" si="3"/>
        <v/>
      </c>
      <c r="AV57" s="455" t="str">
        <f t="shared" si="3"/>
        <v/>
      </c>
      <c r="AW57" s="498" t="str">
        <f t="shared" si="3"/>
        <v/>
      </c>
      <c r="AX57" s="1031"/>
      <c r="AY57" s="1031"/>
      <c r="AZ57" s="1031"/>
      <c r="BA57" s="1031"/>
      <c r="BB57" s="1028"/>
      <c r="BC57" s="1028"/>
      <c r="BD57" s="1028"/>
      <c r="BE57" s="1028"/>
      <c r="BF57" s="1028"/>
      <c r="BG57" s="1028"/>
    </row>
    <row r="58" spans="1:59" s="435" customFormat="1" ht="20.25" customHeight="1" x14ac:dyDescent="0.3">
      <c r="A58" s="1032" t="s">
        <v>716</v>
      </c>
      <c r="B58" s="1033"/>
      <c r="C58" s="1033"/>
      <c r="D58" s="1033"/>
      <c r="E58" s="1033"/>
      <c r="F58" s="1033"/>
      <c r="G58" s="1033"/>
      <c r="H58" s="1033"/>
      <c r="I58" s="1033"/>
      <c r="J58" s="1038" t="s">
        <v>110</v>
      </c>
      <c r="K58" s="1039"/>
      <c r="L58" s="1039"/>
      <c r="M58" s="1039"/>
      <c r="N58" s="1039"/>
      <c r="O58" s="1039"/>
      <c r="P58" s="1039"/>
      <c r="Q58" s="1039"/>
      <c r="R58" s="1040"/>
      <c r="S58" s="497">
        <f t="shared" ref="S58:AH61" si="4">IF($J58="","",IF(COUNTIFS($G$16:$G$51,$J58,S$16:S$51,"&gt;0")=0,"",COUNTIFS($G$16:$G$51,$J58,S$16:S$51,"&gt;0")))</f>
        <v>1</v>
      </c>
      <c r="T58" s="455">
        <f t="shared" si="4"/>
        <v>1</v>
      </c>
      <c r="U58" s="455">
        <f t="shared" si="4"/>
        <v>1</v>
      </c>
      <c r="V58" s="455">
        <f t="shared" si="4"/>
        <v>1</v>
      </c>
      <c r="W58" s="455">
        <f t="shared" si="4"/>
        <v>1</v>
      </c>
      <c r="X58" s="455" t="str">
        <f t="shared" si="4"/>
        <v/>
      </c>
      <c r="Y58" s="455" t="str">
        <f t="shared" si="4"/>
        <v/>
      </c>
      <c r="Z58" s="455">
        <f t="shared" si="4"/>
        <v>1</v>
      </c>
      <c r="AA58" s="455">
        <f t="shared" si="4"/>
        <v>1</v>
      </c>
      <c r="AB58" s="455">
        <f t="shared" si="4"/>
        <v>1</v>
      </c>
      <c r="AC58" s="455">
        <f t="shared" si="4"/>
        <v>1</v>
      </c>
      <c r="AD58" s="455">
        <f t="shared" si="4"/>
        <v>1</v>
      </c>
      <c r="AE58" s="455" t="str">
        <f t="shared" si="4"/>
        <v/>
      </c>
      <c r="AF58" s="455" t="str">
        <f t="shared" si="4"/>
        <v/>
      </c>
      <c r="AG58" s="455">
        <f t="shared" si="4"/>
        <v>1</v>
      </c>
      <c r="AH58" s="455">
        <f t="shared" si="4"/>
        <v>1</v>
      </c>
      <c r="AI58" s="455">
        <f t="shared" ref="AI58:AW61" si="5">IF($J58="","",IF(COUNTIFS($G$16:$G$51,$J58,AI$16:AI$51,"&gt;0")=0,"",COUNTIFS($G$16:$G$51,$J58,AI$16:AI$51,"&gt;0")))</f>
        <v>1</v>
      </c>
      <c r="AJ58" s="455">
        <f t="shared" si="5"/>
        <v>1</v>
      </c>
      <c r="AK58" s="455">
        <f t="shared" si="5"/>
        <v>1</v>
      </c>
      <c r="AL58" s="455" t="str">
        <f t="shared" si="5"/>
        <v/>
      </c>
      <c r="AM58" s="455" t="str">
        <f t="shared" si="5"/>
        <v/>
      </c>
      <c r="AN58" s="455">
        <f t="shared" si="5"/>
        <v>1</v>
      </c>
      <c r="AO58" s="455">
        <f t="shared" si="5"/>
        <v>1</v>
      </c>
      <c r="AP58" s="455">
        <f t="shared" si="5"/>
        <v>1</v>
      </c>
      <c r="AQ58" s="455">
        <f t="shared" si="5"/>
        <v>1</v>
      </c>
      <c r="AR58" s="455">
        <f t="shared" si="5"/>
        <v>1</v>
      </c>
      <c r="AS58" s="455" t="str">
        <f t="shared" si="5"/>
        <v/>
      </c>
      <c r="AT58" s="455" t="str">
        <f t="shared" si="5"/>
        <v/>
      </c>
      <c r="AU58" s="455" t="str">
        <f t="shared" si="5"/>
        <v/>
      </c>
      <c r="AV58" s="455" t="str">
        <f t="shared" si="5"/>
        <v/>
      </c>
      <c r="AW58" s="455" t="str">
        <f t="shared" si="5"/>
        <v/>
      </c>
      <c r="AX58" s="1031"/>
      <c r="AY58" s="1031"/>
      <c r="AZ58" s="1031"/>
      <c r="BA58" s="1031"/>
      <c r="BB58" s="1028"/>
      <c r="BC58" s="1028"/>
      <c r="BD58" s="1028"/>
      <c r="BE58" s="1028"/>
      <c r="BF58" s="1028"/>
      <c r="BG58" s="1028"/>
    </row>
    <row r="59" spans="1:59" s="435" customFormat="1" ht="20.25" customHeight="1" x14ac:dyDescent="0.3">
      <c r="A59" s="1034"/>
      <c r="B59" s="1035"/>
      <c r="C59" s="1035"/>
      <c r="D59" s="1035"/>
      <c r="E59" s="1035"/>
      <c r="F59" s="1035"/>
      <c r="G59" s="1035"/>
      <c r="H59" s="1035"/>
      <c r="I59" s="1035"/>
      <c r="J59" s="1041" t="s">
        <v>111</v>
      </c>
      <c r="K59" s="1042"/>
      <c r="L59" s="1042"/>
      <c r="M59" s="1042"/>
      <c r="N59" s="1042"/>
      <c r="O59" s="1042"/>
      <c r="P59" s="1042"/>
      <c r="Q59" s="1042"/>
      <c r="R59" s="1043"/>
      <c r="S59" s="497">
        <f t="shared" si="4"/>
        <v>1</v>
      </c>
      <c r="T59" s="455">
        <f t="shared" si="4"/>
        <v>1</v>
      </c>
      <c r="U59" s="455">
        <f t="shared" si="4"/>
        <v>1</v>
      </c>
      <c r="V59" s="455">
        <f t="shared" si="4"/>
        <v>1</v>
      </c>
      <c r="W59" s="455">
        <f t="shared" si="4"/>
        <v>1</v>
      </c>
      <c r="X59" s="455" t="str">
        <f t="shared" si="4"/>
        <v/>
      </c>
      <c r="Y59" s="455" t="str">
        <f t="shared" si="4"/>
        <v/>
      </c>
      <c r="Z59" s="455">
        <f t="shared" si="4"/>
        <v>1</v>
      </c>
      <c r="AA59" s="455">
        <f t="shared" si="4"/>
        <v>1</v>
      </c>
      <c r="AB59" s="455">
        <f t="shared" si="4"/>
        <v>1</v>
      </c>
      <c r="AC59" s="455">
        <f t="shared" si="4"/>
        <v>1</v>
      </c>
      <c r="AD59" s="455">
        <f t="shared" si="4"/>
        <v>1</v>
      </c>
      <c r="AE59" s="455" t="str">
        <f t="shared" si="4"/>
        <v/>
      </c>
      <c r="AF59" s="455" t="str">
        <f t="shared" si="4"/>
        <v/>
      </c>
      <c r="AG59" s="455">
        <f t="shared" si="4"/>
        <v>1</v>
      </c>
      <c r="AH59" s="455">
        <f t="shared" si="4"/>
        <v>1</v>
      </c>
      <c r="AI59" s="455">
        <f t="shared" si="5"/>
        <v>1</v>
      </c>
      <c r="AJ59" s="455">
        <f t="shared" si="5"/>
        <v>1</v>
      </c>
      <c r="AK59" s="455">
        <f t="shared" si="5"/>
        <v>1</v>
      </c>
      <c r="AL59" s="455" t="str">
        <f t="shared" si="5"/>
        <v/>
      </c>
      <c r="AM59" s="455" t="str">
        <f t="shared" si="5"/>
        <v/>
      </c>
      <c r="AN59" s="455">
        <f t="shared" si="5"/>
        <v>1</v>
      </c>
      <c r="AO59" s="455">
        <f t="shared" si="5"/>
        <v>1</v>
      </c>
      <c r="AP59" s="455">
        <f t="shared" si="5"/>
        <v>1</v>
      </c>
      <c r="AQ59" s="455">
        <f t="shared" si="5"/>
        <v>1</v>
      </c>
      <c r="AR59" s="455">
        <f t="shared" si="5"/>
        <v>1</v>
      </c>
      <c r="AS59" s="455" t="str">
        <f t="shared" si="5"/>
        <v/>
      </c>
      <c r="AT59" s="455" t="str">
        <f t="shared" si="5"/>
        <v/>
      </c>
      <c r="AU59" s="455" t="str">
        <f t="shared" si="5"/>
        <v/>
      </c>
      <c r="AV59" s="455" t="str">
        <f t="shared" si="5"/>
        <v/>
      </c>
      <c r="AW59" s="455" t="str">
        <f t="shared" si="5"/>
        <v/>
      </c>
      <c r="AX59" s="1031"/>
      <c r="AY59" s="1031"/>
      <c r="AZ59" s="1031"/>
      <c r="BA59" s="1031"/>
      <c r="BB59" s="1028"/>
      <c r="BC59" s="1028"/>
      <c r="BD59" s="1028"/>
      <c r="BE59" s="1028"/>
      <c r="BF59" s="1028"/>
      <c r="BG59" s="1028"/>
    </row>
    <row r="60" spans="1:59" s="435" customFormat="1" ht="20.25" customHeight="1" x14ac:dyDescent="0.3">
      <c r="A60" s="1034"/>
      <c r="B60" s="1035"/>
      <c r="C60" s="1035"/>
      <c r="D60" s="1035"/>
      <c r="E60" s="1035"/>
      <c r="F60" s="1035"/>
      <c r="G60" s="1035"/>
      <c r="H60" s="1035"/>
      <c r="I60" s="1035"/>
      <c r="J60" s="1041" t="s">
        <v>112</v>
      </c>
      <c r="K60" s="1042"/>
      <c r="L60" s="1042"/>
      <c r="M60" s="1042"/>
      <c r="N60" s="1042"/>
      <c r="O60" s="1042"/>
      <c r="P60" s="1042"/>
      <c r="Q60" s="1042"/>
      <c r="R60" s="1043"/>
      <c r="S60" s="497">
        <f t="shared" si="4"/>
        <v>2</v>
      </c>
      <c r="T60" s="455">
        <f t="shared" si="4"/>
        <v>1</v>
      </c>
      <c r="U60" s="455">
        <f t="shared" si="4"/>
        <v>2</v>
      </c>
      <c r="V60" s="455">
        <f t="shared" si="4"/>
        <v>1</v>
      </c>
      <c r="W60" s="455">
        <f t="shared" si="4"/>
        <v>2</v>
      </c>
      <c r="X60" s="455" t="str">
        <f t="shared" si="4"/>
        <v/>
      </c>
      <c r="Y60" s="455" t="str">
        <f t="shared" si="4"/>
        <v/>
      </c>
      <c r="Z60" s="455">
        <f t="shared" si="4"/>
        <v>2</v>
      </c>
      <c r="AA60" s="455">
        <f t="shared" si="4"/>
        <v>1</v>
      </c>
      <c r="AB60" s="455">
        <f t="shared" si="4"/>
        <v>2</v>
      </c>
      <c r="AC60" s="455">
        <f t="shared" si="4"/>
        <v>1</v>
      </c>
      <c r="AD60" s="455">
        <f t="shared" si="4"/>
        <v>2</v>
      </c>
      <c r="AE60" s="455" t="str">
        <f t="shared" si="4"/>
        <v/>
      </c>
      <c r="AF60" s="455" t="str">
        <f t="shared" si="4"/>
        <v/>
      </c>
      <c r="AG60" s="455">
        <f t="shared" si="4"/>
        <v>2</v>
      </c>
      <c r="AH60" s="455">
        <f t="shared" si="4"/>
        <v>1</v>
      </c>
      <c r="AI60" s="455">
        <f t="shared" si="5"/>
        <v>2</v>
      </c>
      <c r="AJ60" s="455">
        <f t="shared" si="5"/>
        <v>1</v>
      </c>
      <c r="AK60" s="455">
        <f t="shared" si="5"/>
        <v>2</v>
      </c>
      <c r="AL60" s="455" t="str">
        <f t="shared" si="5"/>
        <v/>
      </c>
      <c r="AM60" s="455" t="str">
        <f t="shared" si="5"/>
        <v/>
      </c>
      <c r="AN60" s="455">
        <f t="shared" si="5"/>
        <v>2</v>
      </c>
      <c r="AO60" s="455">
        <f t="shared" si="5"/>
        <v>1</v>
      </c>
      <c r="AP60" s="455">
        <f t="shared" si="5"/>
        <v>2</v>
      </c>
      <c r="AQ60" s="455">
        <f t="shared" si="5"/>
        <v>1</v>
      </c>
      <c r="AR60" s="455">
        <f t="shared" si="5"/>
        <v>2</v>
      </c>
      <c r="AS60" s="455" t="str">
        <f t="shared" si="5"/>
        <v/>
      </c>
      <c r="AT60" s="455" t="str">
        <f t="shared" si="5"/>
        <v/>
      </c>
      <c r="AU60" s="455" t="str">
        <f t="shared" si="5"/>
        <v/>
      </c>
      <c r="AV60" s="455" t="str">
        <f t="shared" si="5"/>
        <v/>
      </c>
      <c r="AW60" s="455" t="str">
        <f t="shared" si="5"/>
        <v/>
      </c>
      <c r="AX60" s="1031"/>
      <c r="AY60" s="1031"/>
      <c r="AZ60" s="1031"/>
      <c r="BA60" s="1031"/>
      <c r="BB60" s="1028"/>
      <c r="BC60" s="1028"/>
      <c r="BD60" s="1028"/>
      <c r="BE60" s="1028"/>
      <c r="BF60" s="1028"/>
      <c r="BG60" s="1028"/>
    </row>
    <row r="61" spans="1:59" s="435" customFormat="1" ht="20.25" customHeight="1" x14ac:dyDescent="0.3">
      <c r="A61" s="1034"/>
      <c r="B61" s="1035"/>
      <c r="C61" s="1035"/>
      <c r="D61" s="1035"/>
      <c r="E61" s="1035"/>
      <c r="F61" s="1035"/>
      <c r="G61" s="1035"/>
      <c r="H61" s="1035"/>
      <c r="I61" s="1035"/>
      <c r="J61" s="1041" t="s">
        <v>113</v>
      </c>
      <c r="K61" s="1042"/>
      <c r="L61" s="1042"/>
      <c r="M61" s="1042"/>
      <c r="N61" s="1042"/>
      <c r="O61" s="1042"/>
      <c r="P61" s="1042"/>
      <c r="Q61" s="1042"/>
      <c r="R61" s="1043"/>
      <c r="S61" s="497">
        <f t="shared" si="4"/>
        <v>1</v>
      </c>
      <c r="T61" s="455">
        <f t="shared" si="4"/>
        <v>1</v>
      </c>
      <c r="U61" s="455">
        <f t="shared" si="4"/>
        <v>1</v>
      </c>
      <c r="V61" s="455">
        <f t="shared" si="4"/>
        <v>1</v>
      </c>
      <c r="W61" s="455">
        <f t="shared" si="4"/>
        <v>1</v>
      </c>
      <c r="X61" s="455" t="str">
        <f t="shared" si="4"/>
        <v/>
      </c>
      <c r="Y61" s="455" t="str">
        <f t="shared" si="4"/>
        <v/>
      </c>
      <c r="Z61" s="455">
        <f t="shared" si="4"/>
        <v>1</v>
      </c>
      <c r="AA61" s="455">
        <f t="shared" si="4"/>
        <v>1</v>
      </c>
      <c r="AB61" s="455">
        <f t="shared" si="4"/>
        <v>1</v>
      </c>
      <c r="AC61" s="455">
        <f t="shared" si="4"/>
        <v>1</v>
      </c>
      <c r="AD61" s="455">
        <f t="shared" si="4"/>
        <v>1</v>
      </c>
      <c r="AE61" s="455" t="str">
        <f t="shared" si="4"/>
        <v/>
      </c>
      <c r="AF61" s="455" t="str">
        <f t="shared" si="4"/>
        <v/>
      </c>
      <c r="AG61" s="455">
        <f t="shared" si="4"/>
        <v>1</v>
      </c>
      <c r="AH61" s="455">
        <f t="shared" si="4"/>
        <v>1</v>
      </c>
      <c r="AI61" s="455">
        <f t="shared" si="5"/>
        <v>1</v>
      </c>
      <c r="AJ61" s="455">
        <f t="shared" si="5"/>
        <v>1</v>
      </c>
      <c r="AK61" s="455">
        <f t="shared" si="5"/>
        <v>1</v>
      </c>
      <c r="AL61" s="455" t="str">
        <f t="shared" si="5"/>
        <v/>
      </c>
      <c r="AM61" s="455" t="str">
        <f t="shared" si="5"/>
        <v/>
      </c>
      <c r="AN61" s="455">
        <f t="shared" si="5"/>
        <v>1</v>
      </c>
      <c r="AO61" s="455">
        <f t="shared" si="5"/>
        <v>1</v>
      </c>
      <c r="AP61" s="455">
        <f t="shared" si="5"/>
        <v>1</v>
      </c>
      <c r="AQ61" s="455">
        <f t="shared" si="5"/>
        <v>1</v>
      </c>
      <c r="AR61" s="455">
        <f t="shared" si="5"/>
        <v>1</v>
      </c>
      <c r="AS61" s="455" t="str">
        <f t="shared" si="5"/>
        <v/>
      </c>
      <c r="AT61" s="455" t="str">
        <f t="shared" si="5"/>
        <v/>
      </c>
      <c r="AU61" s="455" t="str">
        <f t="shared" si="5"/>
        <v/>
      </c>
      <c r="AV61" s="455" t="str">
        <f t="shared" si="5"/>
        <v/>
      </c>
      <c r="AW61" s="455" t="str">
        <f t="shared" si="5"/>
        <v/>
      </c>
      <c r="AX61" s="1031"/>
      <c r="AY61" s="1031"/>
      <c r="AZ61" s="1031"/>
      <c r="BA61" s="1031"/>
      <c r="BB61" s="1028"/>
      <c r="BC61" s="1028"/>
      <c r="BD61" s="1028"/>
      <c r="BE61" s="1028"/>
      <c r="BF61" s="1028"/>
      <c r="BG61" s="1028"/>
    </row>
    <row r="62" spans="1:59" s="435" customFormat="1" ht="20.25" customHeight="1" thickBot="1" x14ac:dyDescent="0.35">
      <c r="A62" s="1036"/>
      <c r="B62" s="1037"/>
      <c r="C62" s="1037"/>
      <c r="D62" s="1037"/>
      <c r="E62" s="1037"/>
      <c r="F62" s="1037"/>
      <c r="G62" s="1037"/>
      <c r="H62" s="1037"/>
      <c r="I62" s="1037"/>
      <c r="J62" s="1044"/>
      <c r="K62" s="1045"/>
      <c r="L62" s="1045"/>
      <c r="M62" s="1045"/>
      <c r="N62" s="1045"/>
      <c r="O62" s="1045"/>
      <c r="P62" s="1045"/>
      <c r="Q62" s="1045"/>
      <c r="R62" s="1046"/>
      <c r="S62" s="492" t="str">
        <f>IF($J62="","",IF(COUNTIFS($G$16:$G$51,$J62,S$16:S$51,"&gt;0")=0,"",COUNTIFS($G$16:$G$51,$J62,S$16:S$51,"&gt;0")))</f>
        <v/>
      </c>
      <c r="T62" s="493"/>
      <c r="U62" s="493"/>
      <c r="V62" s="493"/>
      <c r="W62" s="493"/>
      <c r="X62" s="493"/>
      <c r="Y62" s="493"/>
      <c r="Z62" s="493"/>
      <c r="AA62" s="493"/>
      <c r="AB62" s="493"/>
      <c r="AC62" s="493"/>
      <c r="AD62" s="493"/>
      <c r="AE62" s="493"/>
      <c r="AF62" s="493"/>
      <c r="AG62" s="493"/>
      <c r="AH62" s="493"/>
      <c r="AI62" s="493"/>
      <c r="AJ62" s="493"/>
      <c r="AK62" s="493"/>
      <c r="AL62" s="493"/>
      <c r="AM62" s="493"/>
      <c r="AN62" s="493"/>
      <c r="AO62" s="493"/>
      <c r="AP62" s="493"/>
      <c r="AQ62" s="493"/>
      <c r="AR62" s="493"/>
      <c r="AS62" s="493"/>
      <c r="AT62" s="493"/>
      <c r="AU62" s="493"/>
      <c r="AV62" s="493"/>
      <c r="AW62" s="493"/>
      <c r="AX62" s="1031"/>
      <c r="AY62" s="1031"/>
      <c r="AZ62" s="1031"/>
      <c r="BA62" s="1031"/>
      <c r="BB62" s="1028"/>
      <c r="BC62" s="1028"/>
      <c r="BD62" s="1028"/>
      <c r="BE62" s="1028"/>
      <c r="BF62" s="1028"/>
      <c r="BG62" s="1028"/>
    </row>
    <row r="63" spans="1:59" s="501" customFormat="1" ht="27" customHeight="1" x14ac:dyDescent="0.3">
      <c r="A63" s="499"/>
      <c r="B63" s="500" t="s">
        <v>599</v>
      </c>
      <c r="C63" s="499"/>
      <c r="D63" s="499"/>
      <c r="E63" s="499"/>
      <c r="F63" s="499"/>
      <c r="G63" s="499"/>
      <c r="H63" s="499"/>
      <c r="I63" s="499"/>
      <c r="J63" s="499"/>
      <c r="K63" s="499"/>
      <c r="L63" s="499"/>
      <c r="M63" s="499"/>
      <c r="N63" s="499"/>
      <c r="O63" s="499"/>
      <c r="P63" s="499"/>
      <c r="Q63" s="499"/>
      <c r="R63" s="499"/>
      <c r="S63" s="499"/>
      <c r="T63" s="499"/>
      <c r="U63" s="499"/>
      <c r="V63" s="499"/>
      <c r="W63" s="499"/>
      <c r="X63" s="499"/>
      <c r="Z63" s="502" t="s">
        <v>98</v>
      </c>
      <c r="AA63" s="502"/>
      <c r="AB63" s="503"/>
      <c r="AD63" s="504"/>
      <c r="AE63" s="504"/>
    </row>
    <row r="64" spans="1:59" s="501" customFormat="1" ht="27" customHeight="1" x14ac:dyDescent="0.25">
      <c r="A64" s="505">
        <v>1</v>
      </c>
      <c r="B64" s="505" t="s">
        <v>600</v>
      </c>
      <c r="E64" s="505"/>
      <c r="F64" s="506"/>
      <c r="G64" s="506"/>
      <c r="H64" s="505"/>
      <c r="I64" s="505"/>
      <c r="J64" s="506"/>
      <c r="K64" s="506"/>
      <c r="L64" s="506"/>
      <c r="M64" s="506"/>
      <c r="N64" s="506"/>
      <c r="O64" s="506"/>
      <c r="P64" s="506"/>
      <c r="Q64" s="506"/>
      <c r="R64" s="506"/>
      <c r="S64" s="506"/>
      <c r="T64" s="505"/>
      <c r="U64" s="505"/>
      <c r="V64" s="505"/>
      <c r="W64" s="505"/>
      <c r="X64" s="505"/>
      <c r="Z64" s="505"/>
      <c r="AA64" s="505"/>
      <c r="AB64" s="507" t="s">
        <v>601</v>
      </c>
      <c r="AD64" s="508"/>
      <c r="AE64" s="508"/>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row>
    <row r="65" spans="1:54" s="501" customFormat="1" ht="27" customHeight="1" x14ac:dyDescent="0.25">
      <c r="A65" s="505">
        <v>2</v>
      </c>
      <c r="B65" s="506" t="s">
        <v>717</v>
      </c>
      <c r="E65" s="505"/>
      <c r="F65" s="510"/>
      <c r="G65" s="510"/>
      <c r="H65" s="505"/>
      <c r="I65" s="505"/>
      <c r="J65" s="510"/>
      <c r="K65" s="510"/>
      <c r="L65" s="510"/>
      <c r="M65" s="510"/>
      <c r="N65" s="510"/>
      <c r="O65" s="510"/>
      <c r="P65" s="510"/>
      <c r="Q65" s="510"/>
      <c r="R65" s="510"/>
      <c r="S65" s="510"/>
      <c r="T65" s="505"/>
      <c r="U65" s="505"/>
      <c r="V65" s="505"/>
      <c r="W65" s="505"/>
      <c r="X65" s="505"/>
      <c r="Z65" s="505"/>
      <c r="AA65" s="505"/>
      <c r="AB65" s="511" t="s">
        <v>603</v>
      </c>
      <c r="AD65" s="512"/>
      <c r="AE65" s="512"/>
      <c r="AF65" s="513"/>
      <c r="AG65" s="513"/>
      <c r="AH65" s="513"/>
      <c r="AI65" s="513"/>
      <c r="AJ65" s="513"/>
      <c r="AK65" s="513"/>
      <c r="AL65" s="513"/>
      <c r="AM65" s="513"/>
      <c r="AN65" s="513"/>
      <c r="AO65" s="513"/>
      <c r="AP65" s="513"/>
      <c r="AQ65" s="513"/>
      <c r="AR65" s="513"/>
      <c r="AS65" s="513"/>
      <c r="AT65" s="513"/>
      <c r="AU65" s="513"/>
      <c r="AV65" s="513"/>
      <c r="AW65" s="513"/>
      <c r="AX65" s="513"/>
      <c r="AY65" s="513"/>
      <c r="AZ65" s="513"/>
      <c r="BA65" s="513"/>
      <c r="BB65" s="513"/>
    </row>
    <row r="66" spans="1:54" s="501" customFormat="1" ht="27" customHeight="1" x14ac:dyDescent="0.25">
      <c r="A66" s="505">
        <v>3</v>
      </c>
      <c r="B66" s="510" t="s">
        <v>604</v>
      </c>
      <c r="E66" s="505"/>
      <c r="F66" s="510"/>
      <c r="G66" s="510"/>
      <c r="H66" s="505"/>
      <c r="I66" s="505"/>
      <c r="J66" s="510"/>
      <c r="K66" s="510"/>
      <c r="L66" s="510"/>
      <c r="M66" s="510"/>
      <c r="N66" s="510"/>
      <c r="O66" s="510"/>
      <c r="P66" s="510"/>
      <c r="Q66" s="510"/>
      <c r="R66" s="505"/>
      <c r="S66" s="505"/>
      <c r="T66" s="505"/>
      <c r="U66" s="505"/>
      <c r="V66" s="505"/>
      <c r="W66" s="505"/>
      <c r="X66" s="505"/>
      <c r="Z66" s="505"/>
      <c r="AA66" s="505"/>
      <c r="AB66" s="511" t="s">
        <v>718</v>
      </c>
      <c r="AD66" s="512"/>
      <c r="AE66" s="512"/>
      <c r="AF66" s="513"/>
      <c r="AG66" s="513"/>
      <c r="AH66" s="513"/>
      <c r="AI66" s="513"/>
      <c r="AJ66" s="513"/>
      <c r="AK66" s="513"/>
      <c r="AL66" s="513"/>
      <c r="AM66" s="513"/>
      <c r="AN66" s="513"/>
      <c r="AO66" s="513"/>
      <c r="AP66" s="513"/>
      <c r="AQ66" s="513"/>
      <c r="AR66" s="513"/>
      <c r="AS66" s="513"/>
      <c r="AT66" s="513"/>
      <c r="AU66" s="513"/>
      <c r="AV66" s="513"/>
      <c r="AW66" s="513"/>
      <c r="AX66" s="513"/>
      <c r="AY66" s="513"/>
      <c r="AZ66" s="513"/>
      <c r="BA66" s="513"/>
      <c r="BB66" s="513"/>
    </row>
    <row r="67" spans="1:54" s="501" customFormat="1" ht="27" customHeight="1" x14ac:dyDescent="0.25">
      <c r="A67" s="505">
        <v>4</v>
      </c>
      <c r="B67" s="510" t="s">
        <v>606</v>
      </c>
      <c r="E67" s="505"/>
      <c r="G67" s="514"/>
      <c r="H67" s="505"/>
      <c r="I67" s="505"/>
      <c r="J67" s="514"/>
      <c r="K67" s="514"/>
      <c r="L67" s="514"/>
      <c r="M67" s="514"/>
      <c r="N67" s="514"/>
      <c r="O67" s="514"/>
      <c r="P67" s="514"/>
      <c r="Q67" s="514"/>
      <c r="R67" s="505"/>
      <c r="S67" s="505"/>
      <c r="T67" s="505"/>
      <c r="U67" s="505"/>
      <c r="V67" s="505"/>
      <c r="W67" s="505"/>
      <c r="X67" s="505"/>
      <c r="Z67" s="505"/>
      <c r="AA67" s="505"/>
      <c r="AB67" s="507" t="s">
        <v>99</v>
      </c>
      <c r="AD67" s="515"/>
      <c r="AE67" s="515"/>
      <c r="AF67" s="516"/>
      <c r="AG67" s="516"/>
      <c r="AH67" s="516"/>
      <c r="AI67" s="516"/>
      <c r="AJ67" s="516"/>
      <c r="AK67" s="516"/>
      <c r="AL67" s="516"/>
      <c r="AM67" s="516"/>
      <c r="AN67" s="516"/>
      <c r="AO67" s="516"/>
      <c r="AP67" s="516"/>
      <c r="AQ67" s="516"/>
      <c r="AR67" s="516"/>
      <c r="AS67" s="516"/>
      <c r="AT67" s="516"/>
      <c r="AU67" s="516"/>
      <c r="AV67" s="516"/>
      <c r="AW67" s="516"/>
      <c r="AX67" s="516"/>
      <c r="AY67" s="516"/>
      <c r="AZ67" s="516"/>
      <c r="BA67" s="516"/>
    </row>
    <row r="68" spans="1:54" s="501" customFormat="1" ht="27" customHeight="1" x14ac:dyDescent="0.25">
      <c r="A68" s="505"/>
      <c r="B68" s="505"/>
      <c r="E68" s="517" t="s">
        <v>607</v>
      </c>
      <c r="F68" s="510"/>
      <c r="G68" s="510"/>
      <c r="H68" s="505"/>
      <c r="I68" s="505"/>
      <c r="J68" s="510"/>
      <c r="K68" s="510"/>
      <c r="L68" s="510"/>
      <c r="M68" s="510"/>
      <c r="N68" s="510"/>
      <c r="O68" s="510"/>
      <c r="P68" s="510"/>
      <c r="Q68" s="510"/>
      <c r="R68" s="505"/>
      <c r="S68" s="505"/>
      <c r="T68" s="505"/>
      <c r="U68" s="505"/>
      <c r="V68" s="505"/>
      <c r="W68" s="505"/>
      <c r="X68" s="505"/>
      <c r="Z68" s="505"/>
      <c r="AA68" s="505"/>
      <c r="AB68" s="511" t="s">
        <v>608</v>
      </c>
      <c r="AD68" s="512"/>
      <c r="AE68" s="512"/>
      <c r="AF68" s="513"/>
      <c r="AG68" s="513"/>
      <c r="AH68" s="513"/>
      <c r="AI68" s="513"/>
      <c r="AJ68" s="513"/>
      <c r="AK68" s="513"/>
      <c r="AL68" s="513"/>
      <c r="AM68" s="513"/>
      <c r="AN68" s="513"/>
      <c r="AO68" s="513"/>
      <c r="AP68" s="513"/>
      <c r="AQ68" s="513"/>
      <c r="AR68" s="513"/>
      <c r="AS68" s="513"/>
      <c r="AT68" s="513"/>
      <c r="AU68" s="513"/>
      <c r="AV68" s="513"/>
      <c r="AW68" s="513"/>
      <c r="AX68" s="513"/>
      <c r="AY68" s="513"/>
      <c r="AZ68" s="513"/>
      <c r="BA68" s="513"/>
      <c r="BB68" s="513"/>
    </row>
    <row r="69" spans="1:54" s="501" customFormat="1" ht="27" customHeight="1" x14ac:dyDescent="0.25">
      <c r="A69" s="505">
        <v>5</v>
      </c>
      <c r="B69" s="510" t="s">
        <v>609</v>
      </c>
      <c r="E69" s="505"/>
      <c r="F69" s="505"/>
      <c r="G69" s="505"/>
      <c r="H69" s="505"/>
      <c r="I69" s="505"/>
      <c r="J69" s="518"/>
      <c r="K69" s="518"/>
      <c r="L69" s="518"/>
      <c r="M69" s="518"/>
      <c r="N69" s="518"/>
      <c r="O69" s="518"/>
      <c r="P69" s="518"/>
      <c r="Q69" s="518"/>
      <c r="R69" s="505"/>
      <c r="S69" s="505"/>
      <c r="T69" s="505"/>
      <c r="U69" s="505"/>
      <c r="V69" s="505"/>
      <c r="W69" s="505"/>
      <c r="X69" s="505"/>
      <c r="Z69" s="505"/>
      <c r="AA69" s="505"/>
      <c r="AB69" s="511" t="s">
        <v>719</v>
      </c>
      <c r="AD69" s="519"/>
      <c r="AE69" s="519"/>
      <c r="AF69" s="520"/>
      <c r="AG69" s="520"/>
      <c r="AH69" s="520"/>
      <c r="AI69" s="520"/>
      <c r="AJ69" s="520"/>
      <c r="AK69" s="520"/>
      <c r="AL69" s="520"/>
      <c r="AM69" s="520"/>
      <c r="AN69" s="520"/>
      <c r="AO69" s="520"/>
      <c r="AP69" s="520"/>
      <c r="AQ69" s="520"/>
      <c r="AR69" s="520"/>
      <c r="AS69" s="520"/>
      <c r="AT69" s="520"/>
      <c r="AU69" s="520"/>
      <c r="AV69" s="520"/>
      <c r="AW69" s="520"/>
      <c r="AX69" s="520"/>
      <c r="AY69" s="520"/>
      <c r="AZ69" s="520"/>
      <c r="BA69" s="520"/>
      <c r="BB69" s="521"/>
    </row>
    <row r="70" spans="1:54" s="501" customFormat="1" ht="27" customHeight="1" x14ac:dyDescent="0.25">
      <c r="A70" s="505"/>
      <c r="B70" s="505" t="s">
        <v>720</v>
      </c>
      <c r="E70" s="505"/>
      <c r="F70" s="518"/>
      <c r="G70" s="518"/>
      <c r="H70" s="505"/>
      <c r="I70" s="505"/>
      <c r="J70" s="522"/>
      <c r="K70" s="522"/>
      <c r="L70" s="522"/>
      <c r="M70" s="522"/>
      <c r="N70" s="522"/>
      <c r="O70" s="522"/>
      <c r="P70" s="522"/>
      <c r="Q70" s="522"/>
      <c r="R70" s="505"/>
      <c r="S70" s="505"/>
      <c r="T70" s="505"/>
      <c r="U70" s="505"/>
      <c r="V70" s="505"/>
      <c r="W70" s="505"/>
      <c r="X70" s="505"/>
      <c r="Z70" s="505"/>
      <c r="AA70" s="505"/>
      <c r="AB70" s="523" t="s">
        <v>97</v>
      </c>
      <c r="AD70" s="524"/>
      <c r="AE70" s="524"/>
      <c r="AF70" s="521"/>
      <c r="AG70" s="521"/>
      <c r="AH70" s="521"/>
      <c r="AI70" s="521"/>
      <c r="AJ70" s="521"/>
      <c r="AK70" s="521"/>
      <c r="AL70" s="521"/>
      <c r="AM70" s="521"/>
      <c r="AN70" s="521"/>
      <c r="AO70" s="521"/>
      <c r="AP70" s="521"/>
      <c r="AQ70" s="521"/>
      <c r="AR70" s="521"/>
      <c r="AS70" s="521"/>
      <c r="AT70" s="521"/>
      <c r="AU70" s="521"/>
      <c r="AV70" s="521"/>
      <c r="AW70" s="521"/>
      <c r="AX70" s="521"/>
      <c r="AY70" s="521"/>
      <c r="AZ70" s="521"/>
      <c r="BA70" s="521"/>
      <c r="BB70" s="521"/>
    </row>
    <row r="71" spans="1:54" s="501" customFormat="1" ht="27" customHeight="1" x14ac:dyDescent="0.25">
      <c r="A71" s="505">
        <v>6</v>
      </c>
      <c r="B71" s="510" t="s">
        <v>612</v>
      </c>
      <c r="E71" s="505"/>
      <c r="F71" s="522"/>
      <c r="G71" s="522"/>
      <c r="H71" s="505"/>
      <c r="I71" s="505"/>
      <c r="J71" s="510"/>
      <c r="K71" s="510"/>
      <c r="L71" s="510"/>
      <c r="M71" s="510"/>
      <c r="N71" s="510"/>
      <c r="O71" s="510"/>
      <c r="P71" s="510"/>
      <c r="Q71" s="510"/>
      <c r="R71" s="505"/>
      <c r="S71" s="505"/>
      <c r="T71" s="505"/>
      <c r="U71" s="505"/>
      <c r="V71" s="505"/>
      <c r="W71" s="505"/>
      <c r="X71" s="505"/>
      <c r="Z71" s="505"/>
      <c r="AA71" s="505"/>
      <c r="AB71" s="511" t="s">
        <v>613</v>
      </c>
      <c r="AD71" s="512"/>
      <c r="AE71" s="512"/>
      <c r="AF71" s="513"/>
      <c r="AG71" s="513"/>
      <c r="AH71" s="513"/>
      <c r="AI71" s="513"/>
      <c r="AJ71" s="513"/>
      <c r="AK71" s="513"/>
      <c r="AL71" s="513"/>
      <c r="AM71" s="513"/>
      <c r="AN71" s="513"/>
      <c r="AO71" s="513"/>
      <c r="AP71" s="513"/>
      <c r="AQ71" s="513"/>
      <c r="AR71" s="513"/>
      <c r="AS71" s="513"/>
      <c r="AT71" s="513"/>
      <c r="AU71" s="513"/>
      <c r="AV71" s="513"/>
      <c r="AW71" s="513"/>
      <c r="AX71" s="513"/>
      <c r="AY71" s="513"/>
      <c r="AZ71" s="513"/>
      <c r="BA71" s="513"/>
      <c r="BB71" s="521"/>
    </row>
    <row r="72" spans="1:54" ht="27" customHeight="1" x14ac:dyDescent="0.25">
      <c r="A72" s="505">
        <v>7</v>
      </c>
      <c r="B72" s="505" t="s">
        <v>721</v>
      </c>
      <c r="E72" s="505"/>
      <c r="F72" s="510"/>
      <c r="G72" s="510"/>
      <c r="H72" s="505"/>
      <c r="I72" s="505"/>
      <c r="J72" s="505"/>
      <c r="K72" s="505"/>
      <c r="L72" s="505"/>
      <c r="M72" s="505"/>
      <c r="N72" s="505"/>
      <c r="O72" s="505"/>
      <c r="P72" s="505"/>
      <c r="Q72" s="505"/>
      <c r="R72" s="505"/>
      <c r="S72" s="505"/>
      <c r="T72" s="505"/>
      <c r="U72" s="505"/>
      <c r="V72" s="505"/>
      <c r="W72" s="505"/>
      <c r="X72" s="505"/>
      <c r="Z72" s="505"/>
      <c r="AA72" s="505"/>
      <c r="AB72" s="510" t="s">
        <v>722</v>
      </c>
      <c r="AD72" s="526"/>
      <c r="AE72" s="526"/>
    </row>
    <row r="73" spans="1:54" ht="27" customHeight="1" x14ac:dyDescent="0.25">
      <c r="A73" s="505">
        <v>8</v>
      </c>
      <c r="B73" s="510" t="s">
        <v>723</v>
      </c>
      <c r="E73" s="505"/>
      <c r="F73" s="505"/>
      <c r="G73" s="505"/>
      <c r="H73" s="505"/>
      <c r="I73" s="505"/>
      <c r="J73" s="506"/>
      <c r="K73" s="506"/>
      <c r="L73" s="505"/>
      <c r="M73" s="505"/>
      <c r="N73" s="505"/>
      <c r="O73" s="505"/>
      <c r="P73" s="505"/>
      <c r="Q73" s="505"/>
      <c r="R73" s="505"/>
      <c r="S73" s="505"/>
      <c r="T73" s="505"/>
      <c r="U73" s="505"/>
      <c r="V73" s="505"/>
      <c r="W73" s="510"/>
      <c r="X73" s="505"/>
      <c r="Z73" s="505"/>
      <c r="AA73" s="505"/>
      <c r="AB73" s="510"/>
      <c r="AC73" s="505"/>
      <c r="AD73" s="526"/>
      <c r="AE73" s="526"/>
    </row>
    <row r="74" spans="1:54" ht="27" customHeight="1" x14ac:dyDescent="0.25">
      <c r="A74" s="505"/>
      <c r="B74" s="505"/>
      <c r="C74" s="505"/>
      <c r="D74" s="505"/>
      <c r="E74" s="505"/>
      <c r="F74" s="505"/>
      <c r="G74" s="505"/>
      <c r="H74" s="505"/>
      <c r="I74" s="505"/>
      <c r="J74" s="527"/>
      <c r="K74" s="527"/>
      <c r="L74" s="528"/>
      <c r="M74" s="528"/>
      <c r="N74" s="528"/>
      <c r="O74" s="528"/>
      <c r="P74" s="528"/>
      <c r="Q74" s="528"/>
      <c r="R74" s="528"/>
      <c r="S74" s="528"/>
      <c r="T74" s="528"/>
      <c r="U74" s="528"/>
      <c r="V74" s="528"/>
      <c r="W74" s="505"/>
      <c r="X74" s="505"/>
      <c r="Y74" s="505"/>
      <c r="Z74" s="505"/>
      <c r="AA74" s="505"/>
      <c r="AB74" s="505"/>
      <c r="AC74" s="505"/>
      <c r="AD74" s="529"/>
      <c r="AE74" s="529"/>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row>
    <row r="75" spans="1:54" ht="27" customHeight="1" x14ac:dyDescent="0.25">
      <c r="A75" s="530"/>
      <c r="B75" s="530"/>
      <c r="C75" s="530"/>
      <c r="D75" s="530"/>
      <c r="E75" s="530"/>
      <c r="F75" s="530"/>
      <c r="G75" s="530"/>
      <c r="H75" s="530"/>
      <c r="I75" s="530"/>
      <c r="J75" s="531"/>
      <c r="K75" s="531"/>
      <c r="L75" s="531"/>
      <c r="M75" s="531"/>
      <c r="N75" s="531"/>
      <c r="O75" s="531"/>
      <c r="P75" s="531"/>
      <c r="Q75" s="531"/>
      <c r="R75" s="531"/>
      <c r="S75" s="531"/>
      <c r="T75" s="531"/>
      <c r="U75" s="531"/>
      <c r="V75" s="531"/>
      <c r="W75" s="530"/>
      <c r="X75" s="532"/>
      <c r="Y75" s="532"/>
      <c r="Z75" s="532"/>
      <c r="AA75" s="532"/>
      <c r="AB75" s="532"/>
      <c r="AC75" s="532"/>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row>
    <row r="76" spans="1:54" ht="27" customHeight="1" x14ac:dyDescent="0.4">
      <c r="J76" s="172"/>
      <c r="K76" s="172"/>
      <c r="L76" s="116"/>
      <c r="M76" s="116"/>
      <c r="N76" s="116"/>
      <c r="O76" s="116"/>
      <c r="P76" s="116"/>
      <c r="Q76" s="116"/>
      <c r="R76" s="116"/>
      <c r="S76" s="116"/>
      <c r="T76" s="116"/>
      <c r="U76" s="116"/>
      <c r="V76" s="116"/>
      <c r="W76" s="116"/>
      <c r="X76" s="117"/>
      <c r="Y76" s="117"/>
      <c r="Z76" s="117"/>
      <c r="AA76" s="117"/>
      <c r="AB76" s="117"/>
      <c r="AC76" s="117"/>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row>
    <row r="77" spans="1:54" ht="28.5" customHeight="1" x14ac:dyDescent="0.4">
      <c r="J77" s="117"/>
      <c r="K77" s="117"/>
      <c r="L77" s="117"/>
      <c r="M77" s="117"/>
      <c r="N77" s="117"/>
      <c r="O77" s="117"/>
      <c r="P77" s="117"/>
      <c r="Q77" s="117"/>
      <c r="R77" s="117"/>
      <c r="S77" s="117"/>
      <c r="T77" s="117"/>
      <c r="U77" s="117"/>
      <c r="V77" s="117"/>
      <c r="W77" s="117"/>
      <c r="X77" s="116"/>
      <c r="Y77" s="116"/>
      <c r="Z77" s="116"/>
      <c r="AA77" s="116"/>
      <c r="AB77" s="116"/>
      <c r="AC77" s="116"/>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row>
    <row r="78" spans="1:54" ht="20.25" customHeight="1" x14ac:dyDescent="0.4">
      <c r="J78" s="173"/>
      <c r="K78" s="173"/>
      <c r="L78" s="173"/>
      <c r="M78" s="173"/>
      <c r="N78" s="173"/>
      <c r="O78" s="173"/>
      <c r="P78" s="173"/>
      <c r="Q78" s="173"/>
      <c r="R78" s="173"/>
      <c r="S78" s="173"/>
      <c r="T78" s="173"/>
      <c r="U78" s="173"/>
      <c r="V78" s="173"/>
      <c r="W78" s="116"/>
      <c r="X78" s="117"/>
      <c r="Y78" s="117"/>
      <c r="Z78" s="117"/>
      <c r="AA78" s="117"/>
      <c r="AB78" s="117"/>
      <c r="AC78" s="117"/>
      <c r="AD78" s="173"/>
      <c r="AE78" s="173"/>
      <c r="AF78" s="173"/>
      <c r="AG78" s="173"/>
      <c r="AH78" s="173"/>
      <c r="AI78" s="173"/>
      <c r="AJ78" s="173"/>
      <c r="AK78" s="173"/>
      <c r="AL78" s="173"/>
      <c r="AM78" s="173"/>
      <c r="AN78" s="173"/>
      <c r="AO78" s="173"/>
      <c r="AP78" s="173"/>
      <c r="AQ78" s="173"/>
      <c r="AR78" s="173"/>
      <c r="AS78" s="173"/>
      <c r="AT78" s="173"/>
      <c r="AU78" s="173"/>
      <c r="AV78" s="173"/>
      <c r="AW78" s="172"/>
      <c r="AX78" s="172"/>
      <c r="AY78" s="172"/>
      <c r="AZ78" s="172"/>
      <c r="BA78" s="173"/>
    </row>
    <row r="79" spans="1:54" ht="20.25" customHeight="1" x14ac:dyDescent="0.4">
      <c r="J79" s="117"/>
      <c r="K79" s="117"/>
      <c r="L79" s="117"/>
      <c r="M79" s="117"/>
      <c r="N79" s="117"/>
      <c r="O79" s="117"/>
      <c r="P79" s="117"/>
      <c r="Q79" s="117"/>
      <c r="R79" s="117"/>
      <c r="S79" s="117"/>
      <c r="T79" s="117"/>
      <c r="U79" s="117"/>
      <c r="V79" s="117"/>
      <c r="W79" s="117"/>
      <c r="X79" s="173"/>
      <c r="Y79" s="173"/>
      <c r="Z79" s="173"/>
      <c r="AA79" s="173"/>
      <c r="AB79" s="173"/>
      <c r="AC79" s="173"/>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row>
    <row r="80" spans="1:54" x14ac:dyDescent="0.4">
      <c r="W80" s="173"/>
      <c r="X80" s="117"/>
      <c r="Y80" s="117"/>
      <c r="Z80" s="117"/>
      <c r="AA80" s="117"/>
      <c r="AB80" s="117"/>
      <c r="AC80" s="117"/>
    </row>
    <row r="81" spans="23:23" ht="12" customHeight="1" x14ac:dyDescent="0.4">
      <c r="W81" s="117"/>
    </row>
    <row r="82" spans="23:23" ht="15.75" customHeight="1" x14ac:dyDescent="0.4"/>
    <row r="83" spans="23:23" ht="15.75" customHeight="1" x14ac:dyDescent="0.4"/>
    <row r="84" spans="23:23" ht="15.75" customHeight="1" x14ac:dyDescent="0.4"/>
    <row r="85" spans="23:23" ht="13.5" customHeight="1" x14ac:dyDescent="0.4"/>
    <row r="86" spans="23:23" ht="13.5" customHeight="1" x14ac:dyDescent="0.4"/>
    <row r="87" spans="23:23" ht="13.5" customHeight="1" x14ac:dyDescent="0.4"/>
    <row r="88" spans="23:23" ht="7.5" customHeight="1" x14ac:dyDescent="0.4"/>
    <row r="90" spans="23:23" ht="13.5" customHeight="1" x14ac:dyDescent="0.4"/>
    <row r="91" spans="23:23" ht="27" customHeight="1" x14ac:dyDescent="0.4"/>
    <row r="92" spans="23:23" ht="13.5" customHeight="1" x14ac:dyDescent="0.4"/>
    <row r="93" spans="23:23" ht="27.75" customHeight="1" x14ac:dyDescent="0.4"/>
    <row r="94" spans="23:23" ht="14.25" customHeight="1" x14ac:dyDescent="0.4"/>
    <row r="95" spans="23:23" ht="28.5" customHeight="1" x14ac:dyDescent="0.4"/>
  </sheetData>
  <mergeCells count="221">
    <mergeCell ref="AH1:AJ2"/>
    <mergeCell ref="AK1:AL2"/>
    <mergeCell ref="AN1:AR1"/>
    <mergeCell ref="AS1:BF1"/>
    <mergeCell ref="B2:S4"/>
    <mergeCell ref="AN2:AR2"/>
    <mergeCell ref="AS2:BF2"/>
    <mergeCell ref="BB4:BD4"/>
    <mergeCell ref="U1:V2"/>
    <mergeCell ref="W1:Y2"/>
    <mergeCell ref="Z1:AA2"/>
    <mergeCell ref="AB1:AB2"/>
    <mergeCell ref="AC1:AF2"/>
    <mergeCell ref="AG1:AG2"/>
    <mergeCell ref="A12:A15"/>
    <mergeCell ref="B12:F15"/>
    <mergeCell ref="H12:I15"/>
    <mergeCell ref="J12:O15"/>
    <mergeCell ref="P12:R15"/>
    <mergeCell ref="S12:Y12"/>
    <mergeCell ref="Z12:AF12"/>
    <mergeCell ref="BB5:BD5"/>
    <mergeCell ref="AX6:AY6"/>
    <mergeCell ref="BB6:BD6"/>
    <mergeCell ref="BB7:BD7"/>
    <mergeCell ref="BB8:BD8"/>
    <mergeCell ref="BB9:BD9"/>
    <mergeCell ref="AG12:AM12"/>
    <mergeCell ref="AN12:AT12"/>
    <mergeCell ref="AU12:AW12"/>
    <mergeCell ref="AX12:AY15"/>
    <mergeCell ref="AZ12:BA15"/>
    <mergeCell ref="BB12:BG15"/>
    <mergeCell ref="AU10:AW10"/>
    <mergeCell ref="AY10:AZ10"/>
    <mergeCell ref="BB10:BC10"/>
    <mergeCell ref="AZ16:BA16"/>
    <mergeCell ref="BB16:BG18"/>
    <mergeCell ref="P17:R17"/>
    <mergeCell ref="AX17:AY17"/>
    <mergeCell ref="AZ17:BA17"/>
    <mergeCell ref="P18:R18"/>
    <mergeCell ref="AX18:AY18"/>
    <mergeCell ref="AZ18:BA18"/>
    <mergeCell ref="A16:A18"/>
    <mergeCell ref="B16:F18"/>
    <mergeCell ref="H16:I18"/>
    <mergeCell ref="J16:O18"/>
    <mergeCell ref="P16:R16"/>
    <mergeCell ref="AX16:AY16"/>
    <mergeCell ref="AZ19:BA19"/>
    <mergeCell ref="BB19:BG21"/>
    <mergeCell ref="P20:R20"/>
    <mergeCell ref="AX20:AY20"/>
    <mergeCell ref="AZ20:BA20"/>
    <mergeCell ref="P21:R21"/>
    <mergeCell ref="AX21:AY21"/>
    <mergeCell ref="AZ21:BA21"/>
    <mergeCell ref="A19:A21"/>
    <mergeCell ref="B19:F21"/>
    <mergeCell ref="H19:I21"/>
    <mergeCell ref="J19:O21"/>
    <mergeCell ref="P19:R19"/>
    <mergeCell ref="AX19:AY19"/>
    <mergeCell ref="AZ22:BA22"/>
    <mergeCell ref="BB22:BG24"/>
    <mergeCell ref="P23:R23"/>
    <mergeCell ref="AX23:AY23"/>
    <mergeCell ref="AZ23:BA23"/>
    <mergeCell ref="P24:R24"/>
    <mergeCell ref="AX24:AY24"/>
    <mergeCell ref="AZ24:BA24"/>
    <mergeCell ref="A22:A24"/>
    <mergeCell ref="B22:F24"/>
    <mergeCell ref="H22:I24"/>
    <mergeCell ref="J22:O24"/>
    <mergeCell ref="P22:R22"/>
    <mergeCell ref="AX22:AY22"/>
    <mergeCell ref="AZ25:BA25"/>
    <mergeCell ref="BB25:BG27"/>
    <mergeCell ref="P26:R26"/>
    <mergeCell ref="AX26:AY26"/>
    <mergeCell ref="AZ26:BA26"/>
    <mergeCell ref="P27:R27"/>
    <mergeCell ref="AX27:AY27"/>
    <mergeCell ref="AZ27:BA27"/>
    <mergeCell ref="A25:A27"/>
    <mergeCell ref="B25:F27"/>
    <mergeCell ref="H25:I27"/>
    <mergeCell ref="J25:O27"/>
    <mergeCell ref="P25:R25"/>
    <mergeCell ref="AX25:AY25"/>
    <mergeCell ref="AZ28:BA28"/>
    <mergeCell ref="BB28:BG30"/>
    <mergeCell ref="P29:R29"/>
    <mergeCell ref="AX29:AY29"/>
    <mergeCell ref="AZ29:BA29"/>
    <mergeCell ref="P30:R30"/>
    <mergeCell ref="AX30:AY30"/>
    <mergeCell ref="AZ30:BA30"/>
    <mergeCell ref="A28:A30"/>
    <mergeCell ref="B28:F30"/>
    <mergeCell ref="H28:I30"/>
    <mergeCell ref="J28:O30"/>
    <mergeCell ref="P28:R28"/>
    <mergeCell ref="AX28:AY28"/>
    <mergeCell ref="AZ31:BA31"/>
    <mergeCell ref="BB31:BG33"/>
    <mergeCell ref="P32:R32"/>
    <mergeCell ref="AX32:AY32"/>
    <mergeCell ref="AZ32:BA32"/>
    <mergeCell ref="P33:R33"/>
    <mergeCell ref="AX33:AY33"/>
    <mergeCell ref="AZ33:BA33"/>
    <mergeCell ref="A31:A33"/>
    <mergeCell ref="B31:F33"/>
    <mergeCell ref="H31:I33"/>
    <mergeCell ref="J31:O33"/>
    <mergeCell ref="P31:R31"/>
    <mergeCell ref="AX31:AY31"/>
    <mergeCell ref="AZ34:BA34"/>
    <mergeCell ref="BB34:BG36"/>
    <mergeCell ref="P35:R35"/>
    <mergeCell ref="AX35:AY35"/>
    <mergeCell ref="AZ35:BA35"/>
    <mergeCell ref="P36:R36"/>
    <mergeCell ref="AX36:AY36"/>
    <mergeCell ref="AZ36:BA36"/>
    <mergeCell ref="A34:A36"/>
    <mergeCell ref="B34:F36"/>
    <mergeCell ref="H34:I36"/>
    <mergeCell ref="J34:O36"/>
    <mergeCell ref="P34:R34"/>
    <mergeCell ref="AX34:AY34"/>
    <mergeCell ref="AZ37:BA37"/>
    <mergeCell ref="BB37:BG39"/>
    <mergeCell ref="P38:R38"/>
    <mergeCell ref="AX38:AY38"/>
    <mergeCell ref="AZ38:BA38"/>
    <mergeCell ref="P39:R39"/>
    <mergeCell ref="AX39:AY39"/>
    <mergeCell ref="AZ39:BA39"/>
    <mergeCell ref="A37:A39"/>
    <mergeCell ref="B37:F39"/>
    <mergeCell ref="H37:I39"/>
    <mergeCell ref="J37:O39"/>
    <mergeCell ref="P37:R37"/>
    <mergeCell ref="AX37:AY37"/>
    <mergeCell ref="AZ40:BA40"/>
    <mergeCell ref="BB40:BG42"/>
    <mergeCell ref="P41:R41"/>
    <mergeCell ref="AX41:AY41"/>
    <mergeCell ref="AZ41:BA41"/>
    <mergeCell ref="P42:R42"/>
    <mergeCell ref="AX42:AY42"/>
    <mergeCell ref="AZ42:BA42"/>
    <mergeCell ref="A40:A42"/>
    <mergeCell ref="B40:F42"/>
    <mergeCell ref="H40:I42"/>
    <mergeCell ref="J40:O42"/>
    <mergeCell ref="P40:R40"/>
    <mergeCell ref="AX40:AY40"/>
    <mergeCell ref="AZ43:BA43"/>
    <mergeCell ref="BB43:BG45"/>
    <mergeCell ref="P44:R44"/>
    <mergeCell ref="AX44:AY44"/>
    <mergeCell ref="AZ44:BA44"/>
    <mergeCell ref="P45:R45"/>
    <mergeCell ref="AX45:AY45"/>
    <mergeCell ref="AZ45:BA45"/>
    <mergeCell ref="A43:A45"/>
    <mergeCell ref="B43:F45"/>
    <mergeCell ref="H43:I45"/>
    <mergeCell ref="J43:O45"/>
    <mergeCell ref="P43:R43"/>
    <mergeCell ref="AX43:AY43"/>
    <mergeCell ref="A46:A48"/>
    <mergeCell ref="B46:F48"/>
    <mergeCell ref="H46:I48"/>
    <mergeCell ref="J46:O48"/>
    <mergeCell ref="P46:R46"/>
    <mergeCell ref="AX46:AY46"/>
    <mergeCell ref="AZ49:BA49"/>
    <mergeCell ref="BB49:BG51"/>
    <mergeCell ref="P50:R50"/>
    <mergeCell ref="AX50:AY50"/>
    <mergeCell ref="J49:O51"/>
    <mergeCell ref="P49:R49"/>
    <mergeCell ref="AX49:AY49"/>
    <mergeCell ref="AZ46:BA46"/>
    <mergeCell ref="BB46:BG48"/>
    <mergeCell ref="P47:R47"/>
    <mergeCell ref="AX47:AY47"/>
    <mergeCell ref="AZ47:BA47"/>
    <mergeCell ref="P48:R48"/>
    <mergeCell ref="AX48:AY48"/>
    <mergeCell ref="AZ48:BA48"/>
    <mergeCell ref="AZ50:BA50"/>
    <mergeCell ref="P51:R51"/>
    <mergeCell ref="AX51:AY51"/>
    <mergeCell ref="AZ51:BA51"/>
    <mergeCell ref="E57:R57"/>
    <mergeCell ref="E53:R53"/>
    <mergeCell ref="AX53:AY53"/>
    <mergeCell ref="AZ53:BA53"/>
    <mergeCell ref="BB53:BG62"/>
    <mergeCell ref="E54:R54"/>
    <mergeCell ref="AX54:AY54"/>
    <mergeCell ref="AZ54:BA54"/>
    <mergeCell ref="E55:R55"/>
    <mergeCell ref="AX55:BA62"/>
    <mergeCell ref="E56:R56"/>
    <mergeCell ref="A58:I62"/>
    <mergeCell ref="J58:R58"/>
    <mergeCell ref="J59:R59"/>
    <mergeCell ref="J60:R60"/>
    <mergeCell ref="J61:R61"/>
    <mergeCell ref="J62:R62"/>
    <mergeCell ref="A49:A51"/>
    <mergeCell ref="B49:F51"/>
    <mergeCell ref="H49:I51"/>
  </mergeCells>
  <phoneticPr fontId="16"/>
  <dataValidations count="5">
    <dataValidation type="list" allowBlank="1" showInputMessage="1" showErrorMessage="1" sqref="H16:I52">
      <formula1>"Ａ,Ｂ,Ｃ,Ｄ"</formula1>
    </dataValidation>
    <dataValidation type="list" allowBlank="1" showInputMessage="1" showErrorMessage="1" sqref="B16:F52">
      <formula1>"管理者,生活相談員,看護職員,介護職員,機能訓練指導員,－"</formula1>
    </dataValidation>
    <dataValidation type="list" allowBlank="1" showInputMessage="1" showErrorMessage="1" sqref="S16:AW16 S49:AW49 S19:AW19 S22:AW22 S25:AW25 S28:AW28 S31:AW31 S34:AW34 S37:AW37 S40:AW40 S43:AW43 S46:AW46">
      <formula1>"a,b,c,d,e,f,g,h,I,j,k,l,m,n,o,p,q,r,s,t,u,v,w,x,y,z,休,‐"</formula1>
    </dataValidation>
    <dataValidation type="list" allowBlank="1" showInputMessage="1" showErrorMessage="1" sqref="BB5 BA6">
      <formula1>"予定,実績,予定・実績"</formula1>
    </dataValidation>
    <dataValidation type="list" allowBlank="1" showInputMessage="1" showErrorMessage="1" sqref="BB4:BD4">
      <formula1>"４週,暦月"</formula1>
    </dataValidation>
  </dataValidations>
  <printOptions horizontalCentered="1"/>
  <pageMargins left="0.39370078740157483" right="0.78740157480314965" top="0.38" bottom="0.23" header="0.28000000000000003" footer="0.28999999999999998"/>
  <pageSetup paperSize="9" scale="36"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view="pageBreakPreview" zoomScale="65" zoomScaleNormal="55" zoomScaleSheetLayoutView="65" workbookViewId="0">
      <selection activeCell="W1" sqref="W1"/>
    </sheetView>
  </sheetViews>
  <sheetFormatPr defaultColWidth="9" defaultRowHeight="36" customHeight="1" x14ac:dyDescent="0.8"/>
  <cols>
    <col min="1" max="1" width="1.83203125" style="536" customWidth="1"/>
    <col min="2" max="2" width="6" style="536" customWidth="1"/>
    <col min="3" max="3" width="10.58203125" style="536" customWidth="1"/>
    <col min="4" max="4" width="3.5" style="536" customWidth="1"/>
    <col min="5" max="5" width="15.75" style="536" customWidth="1"/>
    <col min="6" max="6" width="3.5" style="536" customWidth="1"/>
    <col min="7" max="7" width="15.75" style="536" customWidth="1"/>
    <col min="8" max="8" width="3.5" style="536" customWidth="1"/>
    <col min="9" max="9" width="15.75" style="536" customWidth="1"/>
    <col min="10" max="10" width="3.5" style="536" customWidth="1"/>
    <col min="11" max="11" width="15.75" style="536" customWidth="1"/>
    <col min="12" max="12" width="3.5" style="536" customWidth="1"/>
    <col min="13" max="13" width="15.75" style="536" customWidth="1"/>
    <col min="14" max="14" width="3.5" style="536" customWidth="1"/>
    <col min="15" max="15" width="15.75" style="536" customWidth="1"/>
    <col min="16" max="16" width="3.5" style="536" customWidth="1"/>
    <col min="17" max="17" width="15.75" style="536" customWidth="1"/>
    <col min="18" max="18" width="3.5" style="536" customWidth="1"/>
    <col min="19" max="19" width="15.75" style="536" customWidth="1"/>
    <col min="20" max="20" width="3.5" style="536" customWidth="1"/>
    <col min="21" max="21" width="15.75" style="536" customWidth="1"/>
    <col min="22" max="22" width="3.33203125" style="536" customWidth="1"/>
    <col min="23" max="23" width="48.08203125" style="536" customWidth="1"/>
    <col min="24" max="16384" width="9" style="536"/>
  </cols>
  <sheetData>
    <row r="1" spans="2:23" s="535" customFormat="1" ht="26.25" customHeight="1" x14ac:dyDescent="0.8">
      <c r="B1" s="547" t="s">
        <v>617</v>
      </c>
    </row>
    <row r="2" spans="2:23" s="535" customFormat="1" ht="26.25" customHeight="1" x14ac:dyDescent="0.8">
      <c r="B2" s="535" t="s">
        <v>618</v>
      </c>
    </row>
    <row r="3" spans="2:23" s="535" customFormat="1" ht="26.25" customHeight="1" x14ac:dyDescent="0.8">
      <c r="B3" s="534" t="s">
        <v>619</v>
      </c>
      <c r="C3" s="534"/>
      <c r="D3" s="534"/>
      <c r="E3" s="534" t="s">
        <v>620</v>
      </c>
      <c r="F3" s="534"/>
      <c r="G3" s="534"/>
      <c r="H3" s="534"/>
      <c r="I3" s="534"/>
      <c r="J3" s="534"/>
      <c r="K3" s="534"/>
      <c r="L3" s="534"/>
      <c r="M3" s="534"/>
      <c r="N3" s="534"/>
      <c r="O3" s="534"/>
    </row>
    <row r="4" spans="2:23" ht="26.25" customHeight="1" x14ac:dyDescent="0.8">
      <c r="E4" s="1177" t="s">
        <v>621</v>
      </c>
      <c r="F4" s="1178"/>
      <c r="G4" s="1178"/>
      <c r="H4" s="1178"/>
      <c r="I4" s="1178"/>
      <c r="J4" s="1178"/>
      <c r="K4" s="1179"/>
      <c r="M4" s="1180" t="s">
        <v>622</v>
      </c>
      <c r="N4" s="1180"/>
      <c r="O4" s="1180"/>
      <c r="P4" s="537"/>
      <c r="Q4" s="1180" t="s">
        <v>623</v>
      </c>
      <c r="R4" s="1180"/>
      <c r="S4" s="1180"/>
      <c r="T4" s="1180"/>
      <c r="U4" s="1180"/>
      <c r="W4" s="1181" t="s">
        <v>624</v>
      </c>
    </row>
    <row r="5" spans="2:23" ht="26.25" customHeight="1" x14ac:dyDescent="0.8">
      <c r="B5" s="536" t="s">
        <v>577</v>
      </c>
      <c r="C5" s="536" t="s">
        <v>625</v>
      </c>
      <c r="E5" s="536" t="s">
        <v>626</v>
      </c>
      <c r="G5" s="536" t="s">
        <v>627</v>
      </c>
      <c r="I5" s="536" t="s">
        <v>628</v>
      </c>
      <c r="K5" s="536" t="s">
        <v>621</v>
      </c>
      <c r="M5" s="536" t="s">
        <v>629</v>
      </c>
      <c r="O5" s="536" t="s">
        <v>630</v>
      </c>
      <c r="Q5" s="536" t="s">
        <v>629</v>
      </c>
      <c r="S5" s="536" t="s">
        <v>630</v>
      </c>
      <c r="U5" s="536" t="s">
        <v>621</v>
      </c>
      <c r="W5" s="1181"/>
    </row>
    <row r="6" spans="2:23" ht="26.25" customHeight="1" x14ac:dyDescent="0.8">
      <c r="B6" s="536">
        <v>1</v>
      </c>
      <c r="C6" s="538" t="s">
        <v>631</v>
      </c>
      <c r="D6" s="536" t="s">
        <v>632</v>
      </c>
      <c r="E6" s="539">
        <v>0.35416666666666669</v>
      </c>
      <c r="F6" s="536" t="s">
        <v>149</v>
      </c>
      <c r="G6" s="539">
        <v>0.375</v>
      </c>
      <c r="H6" s="536" t="s">
        <v>633</v>
      </c>
      <c r="I6" s="539">
        <v>0</v>
      </c>
      <c r="J6" s="536" t="s">
        <v>634</v>
      </c>
      <c r="K6" s="538">
        <f>(G6-E6-I6)*24</f>
        <v>0.49999999999999956</v>
      </c>
      <c r="M6" s="539">
        <v>0.36458333333333331</v>
      </c>
      <c r="N6" s="536" t="s">
        <v>149</v>
      </c>
      <c r="O6" s="539">
        <v>0.375</v>
      </c>
      <c r="Q6" s="540">
        <f>IF(E6&lt;M6,M6,E6)</f>
        <v>0.36458333333333331</v>
      </c>
      <c r="R6" s="536" t="s">
        <v>149</v>
      </c>
      <c r="S6" s="540">
        <f>IF(G6&gt;O6,O6,G6)</f>
        <v>0.375</v>
      </c>
      <c r="U6" s="538">
        <f>(S6-Q6)*24</f>
        <v>0.25000000000000044</v>
      </c>
      <c r="W6" s="541"/>
    </row>
    <row r="7" spans="2:23" ht="26.25" customHeight="1" x14ac:dyDescent="0.8">
      <c r="B7" s="536">
        <v>2</v>
      </c>
      <c r="C7" s="538" t="s">
        <v>635</v>
      </c>
      <c r="D7" s="536" t="s">
        <v>632</v>
      </c>
      <c r="E7" s="539">
        <v>0.375</v>
      </c>
      <c r="F7" s="536" t="s">
        <v>149</v>
      </c>
      <c r="G7" s="539">
        <v>0.52083333333333337</v>
      </c>
      <c r="H7" s="536" t="s">
        <v>633</v>
      </c>
      <c r="I7" s="539">
        <v>0</v>
      </c>
      <c r="J7" s="536" t="s">
        <v>634</v>
      </c>
      <c r="K7" s="538">
        <f>(G7-E7-I7)*24</f>
        <v>3.5000000000000009</v>
      </c>
      <c r="M7" s="539">
        <v>0.375</v>
      </c>
      <c r="N7" s="536" t="s">
        <v>149</v>
      </c>
      <c r="O7" s="539">
        <v>0.51041666666666663</v>
      </c>
      <c r="Q7" s="540">
        <f t="shared" ref="Q7:Q35" si="0">IF(E7&lt;M7,M7,E7)</f>
        <v>0.375</v>
      </c>
      <c r="R7" s="536" t="s">
        <v>149</v>
      </c>
      <c r="S7" s="540">
        <f t="shared" ref="S7:S35" si="1">IF(G7&gt;O7,O7,G7)</f>
        <v>0.51041666666666663</v>
      </c>
      <c r="U7" s="538">
        <f t="shared" ref="U7:U35" si="2">(S7-Q7)*24</f>
        <v>3.2499999999999991</v>
      </c>
      <c r="W7" s="541"/>
    </row>
    <row r="8" spans="2:23" ht="26.25" customHeight="1" x14ac:dyDescent="0.8">
      <c r="B8" s="536">
        <v>3</v>
      </c>
      <c r="C8" s="538" t="s">
        <v>636</v>
      </c>
      <c r="D8" s="536" t="s">
        <v>632</v>
      </c>
      <c r="E8" s="539">
        <v>0.35416666666666669</v>
      </c>
      <c r="F8" s="536" t="s">
        <v>149</v>
      </c>
      <c r="G8" s="539">
        <v>0.52083333333333337</v>
      </c>
      <c r="H8" s="536" t="s">
        <v>633</v>
      </c>
      <c r="I8" s="539">
        <v>0</v>
      </c>
      <c r="J8" s="536" t="s">
        <v>634</v>
      </c>
      <c r="K8" s="538">
        <f t="shared" ref="K8:K35" si="3">(G8-E8-I8)*24</f>
        <v>4</v>
      </c>
      <c r="M8" s="539">
        <v>0.36458333333333331</v>
      </c>
      <c r="N8" s="536" t="s">
        <v>149</v>
      </c>
      <c r="O8" s="539">
        <v>0.51041666666666663</v>
      </c>
      <c r="Q8" s="540">
        <f t="shared" si="0"/>
        <v>0.36458333333333331</v>
      </c>
      <c r="R8" s="536" t="s">
        <v>149</v>
      </c>
      <c r="S8" s="540">
        <f t="shared" si="1"/>
        <v>0.51041666666666663</v>
      </c>
      <c r="U8" s="538">
        <f t="shared" si="2"/>
        <v>3.4999999999999996</v>
      </c>
      <c r="W8" s="541"/>
    </row>
    <row r="9" spans="2:23" ht="26.25" customHeight="1" x14ac:dyDescent="0.8">
      <c r="B9" s="536">
        <v>4</v>
      </c>
      <c r="C9" s="538" t="s">
        <v>637</v>
      </c>
      <c r="D9" s="536" t="s">
        <v>632</v>
      </c>
      <c r="E9" s="539">
        <v>0.35416666666666669</v>
      </c>
      <c r="F9" s="536" t="s">
        <v>149</v>
      </c>
      <c r="G9" s="539">
        <v>0.4375</v>
      </c>
      <c r="H9" s="536" t="s">
        <v>633</v>
      </c>
      <c r="I9" s="539">
        <v>0</v>
      </c>
      <c r="J9" s="536" t="s">
        <v>634</v>
      </c>
      <c r="K9" s="538">
        <f t="shared" si="3"/>
        <v>1.9999999999999996</v>
      </c>
      <c r="M9" s="539">
        <v>0.36458333333333331</v>
      </c>
      <c r="N9" s="536" t="s">
        <v>149</v>
      </c>
      <c r="O9" s="539">
        <v>0.4375</v>
      </c>
      <c r="Q9" s="540">
        <f t="shared" si="0"/>
        <v>0.36458333333333331</v>
      </c>
      <c r="R9" s="536" t="s">
        <v>149</v>
      </c>
      <c r="S9" s="540">
        <f t="shared" si="1"/>
        <v>0.4375</v>
      </c>
      <c r="U9" s="538">
        <f t="shared" si="2"/>
        <v>1.7500000000000004</v>
      </c>
      <c r="W9" s="541"/>
    </row>
    <row r="10" spans="2:23" ht="26.25" customHeight="1" x14ac:dyDescent="0.8">
      <c r="B10" s="536">
        <v>5</v>
      </c>
      <c r="C10" s="538" t="s">
        <v>638</v>
      </c>
      <c r="D10" s="536" t="s">
        <v>632</v>
      </c>
      <c r="E10" s="539">
        <v>0.4375</v>
      </c>
      <c r="F10" s="536" t="s">
        <v>149</v>
      </c>
      <c r="G10" s="539">
        <v>0.52083333333333337</v>
      </c>
      <c r="H10" s="536" t="s">
        <v>633</v>
      </c>
      <c r="I10" s="539">
        <v>0</v>
      </c>
      <c r="J10" s="536" t="s">
        <v>634</v>
      </c>
      <c r="K10" s="538">
        <f t="shared" si="3"/>
        <v>2.0000000000000009</v>
      </c>
      <c r="M10" s="539">
        <v>0.4375</v>
      </c>
      <c r="N10" s="536" t="s">
        <v>149</v>
      </c>
      <c r="O10" s="539">
        <v>0.51041666666666663</v>
      </c>
      <c r="Q10" s="540">
        <f t="shared" si="0"/>
        <v>0.4375</v>
      </c>
      <c r="R10" s="536" t="s">
        <v>149</v>
      </c>
      <c r="S10" s="540">
        <f t="shared" si="1"/>
        <v>0.51041666666666663</v>
      </c>
      <c r="U10" s="538">
        <f t="shared" si="2"/>
        <v>1.7499999999999991</v>
      </c>
      <c r="W10" s="541"/>
    </row>
    <row r="11" spans="2:23" ht="26.25" customHeight="1" x14ac:dyDescent="0.8">
      <c r="B11" s="536">
        <v>6</v>
      </c>
      <c r="C11" s="538" t="s">
        <v>639</v>
      </c>
      <c r="D11" s="536" t="s">
        <v>632</v>
      </c>
      <c r="E11" s="539">
        <v>0.5625</v>
      </c>
      <c r="F11" s="536" t="s">
        <v>149</v>
      </c>
      <c r="G11" s="539">
        <v>0.58333333333333337</v>
      </c>
      <c r="H11" s="536" t="s">
        <v>633</v>
      </c>
      <c r="I11" s="539">
        <v>0</v>
      </c>
      <c r="J11" s="536" t="s">
        <v>634</v>
      </c>
      <c r="K11" s="538">
        <f t="shared" si="3"/>
        <v>0.50000000000000089</v>
      </c>
      <c r="M11" s="539">
        <v>0.57291666666666663</v>
      </c>
      <c r="N11" s="536" t="s">
        <v>149</v>
      </c>
      <c r="O11" s="539">
        <v>0.58333333333333337</v>
      </c>
      <c r="Q11" s="540">
        <f t="shared" si="0"/>
        <v>0.57291666666666663</v>
      </c>
      <c r="R11" s="536" t="s">
        <v>149</v>
      </c>
      <c r="S11" s="540">
        <f>IF(G11&gt;O11,O11,G11)</f>
        <v>0.58333333333333337</v>
      </c>
      <c r="U11" s="538">
        <f>(S11-Q11)*24</f>
        <v>0.25000000000000178</v>
      </c>
      <c r="W11" s="541"/>
    </row>
    <row r="12" spans="2:23" ht="26.25" customHeight="1" x14ac:dyDescent="0.8">
      <c r="B12" s="536">
        <v>7</v>
      </c>
      <c r="C12" s="538" t="s">
        <v>640</v>
      </c>
      <c r="D12" s="536" t="s">
        <v>632</v>
      </c>
      <c r="E12" s="539">
        <v>0.58333333333333337</v>
      </c>
      <c r="F12" s="536" t="s">
        <v>149</v>
      </c>
      <c r="G12" s="539">
        <v>0.72916666666666663</v>
      </c>
      <c r="H12" s="536" t="s">
        <v>633</v>
      </c>
      <c r="I12" s="539">
        <v>0</v>
      </c>
      <c r="J12" s="536" t="s">
        <v>634</v>
      </c>
      <c r="K12" s="538">
        <f t="shared" si="3"/>
        <v>3.4999999999999982</v>
      </c>
      <c r="M12" s="539">
        <v>0.58333333333333337</v>
      </c>
      <c r="N12" s="536" t="s">
        <v>149</v>
      </c>
      <c r="O12" s="539">
        <v>0.71875</v>
      </c>
      <c r="Q12" s="540">
        <f t="shared" si="0"/>
        <v>0.58333333333333337</v>
      </c>
      <c r="R12" s="536" t="s">
        <v>149</v>
      </c>
      <c r="S12" s="540">
        <f t="shared" si="1"/>
        <v>0.71875</v>
      </c>
      <c r="U12" s="538">
        <f t="shared" si="2"/>
        <v>3.2499999999999991</v>
      </c>
      <c r="W12" s="541"/>
    </row>
    <row r="13" spans="2:23" ht="26.25" customHeight="1" x14ac:dyDescent="0.8">
      <c r="B13" s="536">
        <v>8</v>
      </c>
      <c r="C13" s="538" t="s">
        <v>641</v>
      </c>
      <c r="D13" s="536" t="s">
        <v>632</v>
      </c>
      <c r="E13" s="539">
        <v>0.5625</v>
      </c>
      <c r="F13" s="536" t="s">
        <v>149</v>
      </c>
      <c r="G13" s="539">
        <v>0.72916666666666663</v>
      </c>
      <c r="H13" s="536" t="s">
        <v>633</v>
      </c>
      <c r="I13" s="539">
        <v>0</v>
      </c>
      <c r="J13" s="536" t="s">
        <v>634</v>
      </c>
      <c r="K13" s="538">
        <f t="shared" si="3"/>
        <v>3.9999999999999991</v>
      </c>
      <c r="M13" s="539">
        <v>0.57291666666666663</v>
      </c>
      <c r="N13" s="536" t="s">
        <v>149</v>
      </c>
      <c r="O13" s="539">
        <v>0.71875</v>
      </c>
      <c r="Q13" s="540">
        <f t="shared" si="0"/>
        <v>0.57291666666666663</v>
      </c>
      <c r="R13" s="536" t="s">
        <v>149</v>
      </c>
      <c r="S13" s="540">
        <f t="shared" si="1"/>
        <v>0.71875</v>
      </c>
      <c r="U13" s="538">
        <f t="shared" si="2"/>
        <v>3.5000000000000009</v>
      </c>
      <c r="W13" s="541"/>
    </row>
    <row r="14" spans="2:23" ht="26.25" customHeight="1" x14ac:dyDescent="0.8">
      <c r="B14" s="536">
        <v>9</v>
      </c>
      <c r="C14" s="538" t="s">
        <v>642</v>
      </c>
      <c r="D14" s="536" t="s">
        <v>632</v>
      </c>
      <c r="E14" s="539">
        <v>0.5625</v>
      </c>
      <c r="F14" s="536" t="s">
        <v>149</v>
      </c>
      <c r="G14" s="539">
        <v>0.64583333333333337</v>
      </c>
      <c r="H14" s="536" t="s">
        <v>633</v>
      </c>
      <c r="I14" s="539">
        <v>0</v>
      </c>
      <c r="J14" s="536" t="s">
        <v>634</v>
      </c>
      <c r="K14" s="538">
        <f t="shared" si="3"/>
        <v>2.0000000000000009</v>
      </c>
      <c r="M14" s="539">
        <v>0.57291666666666663</v>
      </c>
      <c r="N14" s="536" t="s">
        <v>149</v>
      </c>
      <c r="O14" s="539">
        <v>0.64583333333333337</v>
      </c>
      <c r="Q14" s="540">
        <f t="shared" si="0"/>
        <v>0.57291666666666663</v>
      </c>
      <c r="R14" s="536" t="s">
        <v>149</v>
      </c>
      <c r="S14" s="540">
        <f t="shared" si="1"/>
        <v>0.64583333333333337</v>
      </c>
      <c r="U14" s="538">
        <f t="shared" si="2"/>
        <v>1.7500000000000018</v>
      </c>
      <c r="W14" s="541"/>
    </row>
    <row r="15" spans="2:23" ht="26.25" customHeight="1" x14ac:dyDescent="0.8">
      <c r="B15" s="536">
        <v>10</v>
      </c>
      <c r="C15" s="538" t="s">
        <v>643</v>
      </c>
      <c r="D15" s="536" t="s">
        <v>632</v>
      </c>
      <c r="E15" s="541"/>
      <c r="F15" s="536" t="s">
        <v>149</v>
      </c>
      <c r="G15" s="541"/>
      <c r="H15" s="536" t="s">
        <v>633</v>
      </c>
      <c r="I15" s="539">
        <v>0</v>
      </c>
      <c r="J15" s="536" t="s">
        <v>634</v>
      </c>
      <c r="K15" s="538">
        <f t="shared" si="3"/>
        <v>0</v>
      </c>
      <c r="M15" s="541"/>
      <c r="N15" s="536" t="s">
        <v>149</v>
      </c>
      <c r="O15" s="541"/>
      <c r="Q15" s="540">
        <f t="shared" si="0"/>
        <v>0</v>
      </c>
      <c r="R15" s="536" t="s">
        <v>149</v>
      </c>
      <c r="S15" s="540">
        <f t="shared" si="1"/>
        <v>0</v>
      </c>
      <c r="U15" s="538">
        <f t="shared" si="2"/>
        <v>0</v>
      </c>
      <c r="W15" s="541"/>
    </row>
    <row r="16" spans="2:23" ht="26.25" customHeight="1" x14ac:dyDescent="0.8">
      <c r="B16" s="536">
        <v>11</v>
      </c>
      <c r="C16" s="538" t="s">
        <v>644</v>
      </c>
      <c r="D16" s="536" t="s">
        <v>632</v>
      </c>
      <c r="E16" s="541"/>
      <c r="F16" s="536" t="s">
        <v>149</v>
      </c>
      <c r="G16" s="541"/>
      <c r="H16" s="536" t="s">
        <v>633</v>
      </c>
      <c r="I16" s="539">
        <v>0</v>
      </c>
      <c r="J16" s="536" t="s">
        <v>634</v>
      </c>
      <c r="K16" s="538">
        <f t="shared" si="3"/>
        <v>0</v>
      </c>
      <c r="M16" s="541"/>
      <c r="N16" s="536" t="s">
        <v>149</v>
      </c>
      <c r="O16" s="541"/>
      <c r="Q16" s="540">
        <f t="shared" si="0"/>
        <v>0</v>
      </c>
      <c r="R16" s="536" t="s">
        <v>149</v>
      </c>
      <c r="S16" s="540">
        <f t="shared" si="1"/>
        <v>0</v>
      </c>
      <c r="U16" s="538">
        <f t="shared" si="2"/>
        <v>0</v>
      </c>
      <c r="W16" s="541"/>
    </row>
    <row r="17" spans="2:23" ht="26.25" customHeight="1" x14ac:dyDescent="0.8">
      <c r="B17" s="536">
        <v>12</v>
      </c>
      <c r="C17" s="538" t="s">
        <v>645</v>
      </c>
      <c r="D17" s="536" t="s">
        <v>632</v>
      </c>
      <c r="E17" s="541"/>
      <c r="F17" s="536" t="s">
        <v>149</v>
      </c>
      <c r="G17" s="541"/>
      <c r="H17" s="536" t="s">
        <v>633</v>
      </c>
      <c r="I17" s="539">
        <v>0</v>
      </c>
      <c r="J17" s="536" t="s">
        <v>634</v>
      </c>
      <c r="K17" s="538">
        <f t="shared" si="3"/>
        <v>0</v>
      </c>
      <c r="M17" s="541"/>
      <c r="N17" s="536" t="s">
        <v>149</v>
      </c>
      <c r="O17" s="541"/>
      <c r="Q17" s="540">
        <f t="shared" si="0"/>
        <v>0</v>
      </c>
      <c r="R17" s="536" t="s">
        <v>149</v>
      </c>
      <c r="S17" s="540">
        <f t="shared" si="1"/>
        <v>0</v>
      </c>
      <c r="U17" s="538">
        <f t="shared" si="2"/>
        <v>0</v>
      </c>
      <c r="W17" s="541"/>
    </row>
    <row r="18" spans="2:23" ht="26.25" customHeight="1" x14ac:dyDescent="0.8">
      <c r="B18" s="536">
        <v>13</v>
      </c>
      <c r="C18" s="538" t="s">
        <v>646</v>
      </c>
      <c r="D18" s="536" t="s">
        <v>632</v>
      </c>
      <c r="E18" s="541"/>
      <c r="F18" s="536" t="s">
        <v>149</v>
      </c>
      <c r="G18" s="541"/>
      <c r="H18" s="536" t="s">
        <v>633</v>
      </c>
      <c r="I18" s="539">
        <v>0</v>
      </c>
      <c r="J18" s="536" t="s">
        <v>634</v>
      </c>
      <c r="K18" s="538">
        <f t="shared" si="3"/>
        <v>0</v>
      </c>
      <c r="M18" s="541"/>
      <c r="N18" s="536" t="s">
        <v>149</v>
      </c>
      <c r="O18" s="541"/>
      <c r="Q18" s="540">
        <f t="shared" si="0"/>
        <v>0</v>
      </c>
      <c r="R18" s="536" t="s">
        <v>149</v>
      </c>
      <c r="S18" s="540">
        <f t="shared" si="1"/>
        <v>0</v>
      </c>
      <c r="U18" s="538">
        <f t="shared" si="2"/>
        <v>0</v>
      </c>
      <c r="W18" s="541"/>
    </row>
    <row r="19" spans="2:23" ht="26.25" customHeight="1" x14ac:dyDescent="0.8">
      <c r="B19" s="536">
        <v>14</v>
      </c>
      <c r="C19" s="538" t="s">
        <v>647</v>
      </c>
      <c r="D19" s="536" t="s">
        <v>632</v>
      </c>
      <c r="E19" s="541"/>
      <c r="F19" s="536" t="s">
        <v>149</v>
      </c>
      <c r="G19" s="541"/>
      <c r="H19" s="536" t="s">
        <v>633</v>
      </c>
      <c r="I19" s="539">
        <v>0</v>
      </c>
      <c r="J19" s="536" t="s">
        <v>634</v>
      </c>
      <c r="K19" s="538">
        <f t="shared" si="3"/>
        <v>0</v>
      </c>
      <c r="M19" s="541"/>
      <c r="N19" s="536" t="s">
        <v>149</v>
      </c>
      <c r="O19" s="541"/>
      <c r="Q19" s="540">
        <f t="shared" si="0"/>
        <v>0</v>
      </c>
      <c r="R19" s="536" t="s">
        <v>149</v>
      </c>
      <c r="S19" s="540">
        <f t="shared" si="1"/>
        <v>0</v>
      </c>
      <c r="U19" s="538">
        <f t="shared" si="2"/>
        <v>0</v>
      </c>
      <c r="W19" s="541"/>
    </row>
    <row r="20" spans="2:23" ht="26.25" customHeight="1" x14ac:dyDescent="0.8">
      <c r="B20" s="536">
        <v>15</v>
      </c>
      <c r="C20" s="538" t="s">
        <v>648</v>
      </c>
      <c r="D20" s="536" t="s">
        <v>632</v>
      </c>
      <c r="E20" s="541"/>
      <c r="F20" s="536" t="s">
        <v>149</v>
      </c>
      <c r="G20" s="541"/>
      <c r="H20" s="536" t="s">
        <v>633</v>
      </c>
      <c r="I20" s="539">
        <v>0</v>
      </c>
      <c r="J20" s="536" t="s">
        <v>634</v>
      </c>
      <c r="K20" s="538">
        <f t="shared" si="3"/>
        <v>0</v>
      </c>
      <c r="M20" s="541"/>
      <c r="N20" s="536" t="s">
        <v>149</v>
      </c>
      <c r="O20" s="541"/>
      <c r="Q20" s="540">
        <f t="shared" si="0"/>
        <v>0</v>
      </c>
      <c r="R20" s="536" t="s">
        <v>149</v>
      </c>
      <c r="S20" s="540">
        <f t="shared" si="1"/>
        <v>0</v>
      </c>
      <c r="U20" s="538">
        <f t="shared" si="2"/>
        <v>0</v>
      </c>
      <c r="W20" s="541"/>
    </row>
    <row r="21" spans="2:23" ht="26.25" customHeight="1" x14ac:dyDescent="0.8">
      <c r="B21" s="536">
        <v>16</v>
      </c>
      <c r="C21" s="538" t="s">
        <v>649</v>
      </c>
      <c r="D21" s="536" t="s">
        <v>632</v>
      </c>
      <c r="E21" s="541"/>
      <c r="F21" s="536" t="s">
        <v>149</v>
      </c>
      <c r="G21" s="541"/>
      <c r="H21" s="536" t="s">
        <v>633</v>
      </c>
      <c r="I21" s="539">
        <v>0</v>
      </c>
      <c r="J21" s="536" t="s">
        <v>634</v>
      </c>
      <c r="K21" s="538">
        <f t="shared" si="3"/>
        <v>0</v>
      </c>
      <c r="M21" s="541"/>
      <c r="N21" s="536" t="s">
        <v>149</v>
      </c>
      <c r="O21" s="541"/>
      <c r="Q21" s="540">
        <f t="shared" si="0"/>
        <v>0</v>
      </c>
      <c r="R21" s="536" t="s">
        <v>149</v>
      </c>
      <c r="S21" s="540">
        <f t="shared" si="1"/>
        <v>0</v>
      </c>
      <c r="U21" s="538">
        <f t="shared" si="2"/>
        <v>0</v>
      </c>
      <c r="W21" s="541"/>
    </row>
    <row r="22" spans="2:23" ht="26.25" customHeight="1" x14ac:dyDescent="0.8">
      <c r="B22" s="536">
        <v>17</v>
      </c>
      <c r="C22" s="538" t="s">
        <v>650</v>
      </c>
      <c r="D22" s="536" t="s">
        <v>632</v>
      </c>
      <c r="E22" s="541"/>
      <c r="F22" s="536" t="s">
        <v>149</v>
      </c>
      <c r="G22" s="541"/>
      <c r="H22" s="536" t="s">
        <v>633</v>
      </c>
      <c r="I22" s="539">
        <v>0</v>
      </c>
      <c r="J22" s="536" t="s">
        <v>634</v>
      </c>
      <c r="K22" s="538">
        <f t="shared" si="3"/>
        <v>0</v>
      </c>
      <c r="M22" s="541"/>
      <c r="N22" s="536" t="s">
        <v>149</v>
      </c>
      <c r="O22" s="541"/>
      <c r="Q22" s="540">
        <f t="shared" si="0"/>
        <v>0</v>
      </c>
      <c r="R22" s="536" t="s">
        <v>149</v>
      </c>
      <c r="S22" s="540">
        <f t="shared" si="1"/>
        <v>0</v>
      </c>
      <c r="U22" s="538">
        <f t="shared" si="2"/>
        <v>0</v>
      </c>
      <c r="W22" s="541"/>
    </row>
    <row r="23" spans="2:23" ht="26.25" customHeight="1" x14ac:dyDescent="0.8">
      <c r="B23" s="536">
        <v>18</v>
      </c>
      <c r="C23" s="538" t="s">
        <v>651</v>
      </c>
      <c r="D23" s="536" t="s">
        <v>632</v>
      </c>
      <c r="E23" s="541"/>
      <c r="F23" s="536" t="s">
        <v>149</v>
      </c>
      <c r="G23" s="541"/>
      <c r="H23" s="536" t="s">
        <v>633</v>
      </c>
      <c r="I23" s="539">
        <v>0</v>
      </c>
      <c r="J23" s="536" t="s">
        <v>634</v>
      </c>
      <c r="K23" s="538">
        <f t="shared" si="3"/>
        <v>0</v>
      </c>
      <c r="M23" s="541"/>
      <c r="N23" s="536" t="s">
        <v>149</v>
      </c>
      <c r="O23" s="541"/>
      <c r="Q23" s="540">
        <f t="shared" si="0"/>
        <v>0</v>
      </c>
      <c r="R23" s="536" t="s">
        <v>149</v>
      </c>
      <c r="S23" s="540">
        <f t="shared" si="1"/>
        <v>0</v>
      </c>
      <c r="U23" s="538">
        <f t="shared" si="2"/>
        <v>0</v>
      </c>
      <c r="W23" s="541"/>
    </row>
    <row r="24" spans="2:23" ht="26.25" customHeight="1" x14ac:dyDescent="0.8">
      <c r="B24" s="536">
        <v>19</v>
      </c>
      <c r="C24" s="538" t="s">
        <v>652</v>
      </c>
      <c r="D24" s="536" t="s">
        <v>632</v>
      </c>
      <c r="E24" s="541"/>
      <c r="F24" s="536" t="s">
        <v>149</v>
      </c>
      <c r="G24" s="541"/>
      <c r="H24" s="536" t="s">
        <v>633</v>
      </c>
      <c r="I24" s="539">
        <v>0</v>
      </c>
      <c r="J24" s="536" t="s">
        <v>634</v>
      </c>
      <c r="K24" s="538">
        <f t="shared" si="3"/>
        <v>0</v>
      </c>
      <c r="M24" s="541"/>
      <c r="N24" s="536" t="s">
        <v>149</v>
      </c>
      <c r="O24" s="541"/>
      <c r="Q24" s="540">
        <f t="shared" si="0"/>
        <v>0</v>
      </c>
      <c r="R24" s="536" t="s">
        <v>149</v>
      </c>
      <c r="S24" s="540">
        <f t="shared" si="1"/>
        <v>0</v>
      </c>
      <c r="U24" s="538">
        <f t="shared" si="2"/>
        <v>0</v>
      </c>
      <c r="W24" s="541"/>
    </row>
    <row r="25" spans="2:23" ht="26.25" customHeight="1" x14ac:dyDescent="0.8">
      <c r="B25" s="536">
        <v>20</v>
      </c>
      <c r="C25" s="538" t="s">
        <v>653</v>
      </c>
      <c r="D25" s="536" t="s">
        <v>632</v>
      </c>
      <c r="E25" s="541"/>
      <c r="F25" s="536" t="s">
        <v>149</v>
      </c>
      <c r="G25" s="541"/>
      <c r="H25" s="536" t="s">
        <v>633</v>
      </c>
      <c r="I25" s="539">
        <v>0</v>
      </c>
      <c r="J25" s="536" t="s">
        <v>634</v>
      </c>
      <c r="K25" s="538">
        <f t="shared" si="3"/>
        <v>0</v>
      </c>
      <c r="M25" s="541"/>
      <c r="N25" s="536" t="s">
        <v>149</v>
      </c>
      <c r="O25" s="541"/>
      <c r="Q25" s="540">
        <f t="shared" si="0"/>
        <v>0</v>
      </c>
      <c r="R25" s="536" t="s">
        <v>149</v>
      </c>
      <c r="S25" s="540">
        <f t="shared" si="1"/>
        <v>0</v>
      </c>
      <c r="U25" s="538">
        <f t="shared" si="2"/>
        <v>0</v>
      </c>
      <c r="W25" s="541"/>
    </row>
    <row r="26" spans="2:23" ht="26.25" customHeight="1" x14ac:dyDescent="0.8">
      <c r="B26" s="536">
        <v>21</v>
      </c>
      <c r="C26" s="538" t="s">
        <v>654</v>
      </c>
      <c r="D26" s="536" t="s">
        <v>632</v>
      </c>
      <c r="E26" s="541"/>
      <c r="F26" s="536" t="s">
        <v>149</v>
      </c>
      <c r="G26" s="541"/>
      <c r="H26" s="536" t="s">
        <v>633</v>
      </c>
      <c r="I26" s="541"/>
      <c r="J26" s="536" t="s">
        <v>634</v>
      </c>
      <c r="K26" s="538">
        <f t="shared" si="3"/>
        <v>0</v>
      </c>
      <c r="M26" s="541"/>
      <c r="N26" s="536" t="s">
        <v>149</v>
      </c>
      <c r="O26" s="541"/>
      <c r="Q26" s="540">
        <f t="shared" si="0"/>
        <v>0</v>
      </c>
      <c r="R26" s="536" t="s">
        <v>149</v>
      </c>
      <c r="S26" s="540">
        <f t="shared" si="1"/>
        <v>0</v>
      </c>
      <c r="U26" s="538">
        <f t="shared" si="2"/>
        <v>0</v>
      </c>
      <c r="W26" s="541"/>
    </row>
    <row r="27" spans="2:23" ht="26.25" customHeight="1" x14ac:dyDescent="0.8">
      <c r="B27" s="536">
        <v>22</v>
      </c>
      <c r="C27" s="538" t="s">
        <v>655</v>
      </c>
      <c r="D27" s="536" t="s">
        <v>632</v>
      </c>
      <c r="E27" s="541"/>
      <c r="F27" s="536" t="s">
        <v>149</v>
      </c>
      <c r="G27" s="541"/>
      <c r="H27" s="536" t="s">
        <v>633</v>
      </c>
      <c r="I27" s="541"/>
      <c r="J27" s="536" t="s">
        <v>634</v>
      </c>
      <c r="K27" s="538">
        <f t="shared" si="3"/>
        <v>0</v>
      </c>
      <c r="M27" s="541"/>
      <c r="N27" s="536" t="s">
        <v>149</v>
      </c>
      <c r="O27" s="541"/>
      <c r="Q27" s="540">
        <f t="shared" si="0"/>
        <v>0</v>
      </c>
      <c r="R27" s="536" t="s">
        <v>149</v>
      </c>
      <c r="S27" s="540">
        <f t="shared" si="1"/>
        <v>0</v>
      </c>
      <c r="U27" s="538">
        <f t="shared" si="2"/>
        <v>0</v>
      </c>
      <c r="W27" s="541"/>
    </row>
    <row r="28" spans="2:23" ht="26.25" customHeight="1" x14ac:dyDescent="0.8">
      <c r="B28" s="536">
        <v>23</v>
      </c>
      <c r="C28" s="538" t="s">
        <v>656</v>
      </c>
      <c r="D28" s="536" t="s">
        <v>632</v>
      </c>
      <c r="E28" s="541"/>
      <c r="F28" s="536" t="s">
        <v>149</v>
      </c>
      <c r="G28" s="541"/>
      <c r="H28" s="536" t="s">
        <v>633</v>
      </c>
      <c r="I28" s="541"/>
      <c r="J28" s="536" t="s">
        <v>634</v>
      </c>
      <c r="K28" s="538">
        <f t="shared" si="3"/>
        <v>0</v>
      </c>
      <c r="M28" s="541"/>
      <c r="N28" s="536" t="s">
        <v>149</v>
      </c>
      <c r="O28" s="541"/>
      <c r="Q28" s="540">
        <f t="shared" si="0"/>
        <v>0</v>
      </c>
      <c r="R28" s="536" t="s">
        <v>149</v>
      </c>
      <c r="S28" s="540">
        <f t="shared" si="1"/>
        <v>0</v>
      </c>
      <c r="U28" s="538">
        <f t="shared" si="2"/>
        <v>0</v>
      </c>
      <c r="W28" s="541"/>
    </row>
    <row r="29" spans="2:23" ht="26.25" customHeight="1" x14ac:dyDescent="0.8">
      <c r="B29" s="536">
        <v>24</v>
      </c>
      <c r="C29" s="538" t="s">
        <v>657</v>
      </c>
      <c r="D29" s="536" t="s">
        <v>632</v>
      </c>
      <c r="E29" s="541"/>
      <c r="F29" s="536" t="s">
        <v>149</v>
      </c>
      <c r="G29" s="541"/>
      <c r="H29" s="536" t="s">
        <v>633</v>
      </c>
      <c r="I29" s="541"/>
      <c r="J29" s="536" t="s">
        <v>634</v>
      </c>
      <c r="K29" s="538">
        <f t="shared" si="3"/>
        <v>0</v>
      </c>
      <c r="M29" s="541"/>
      <c r="N29" s="536" t="s">
        <v>149</v>
      </c>
      <c r="O29" s="541"/>
      <c r="Q29" s="540">
        <f t="shared" si="0"/>
        <v>0</v>
      </c>
      <c r="R29" s="536" t="s">
        <v>149</v>
      </c>
      <c r="S29" s="540">
        <f t="shared" si="1"/>
        <v>0</v>
      </c>
      <c r="U29" s="538">
        <f t="shared" si="2"/>
        <v>0</v>
      </c>
      <c r="W29" s="541"/>
    </row>
    <row r="30" spans="2:23" ht="26.25" customHeight="1" x14ac:dyDescent="0.8">
      <c r="B30" s="536">
        <v>25</v>
      </c>
      <c r="C30" s="538" t="s">
        <v>658</v>
      </c>
      <c r="D30" s="536" t="s">
        <v>632</v>
      </c>
      <c r="E30" s="541"/>
      <c r="F30" s="536" t="s">
        <v>149</v>
      </c>
      <c r="G30" s="541"/>
      <c r="H30" s="536" t="s">
        <v>633</v>
      </c>
      <c r="I30" s="541"/>
      <c r="J30" s="536" t="s">
        <v>634</v>
      </c>
      <c r="K30" s="538">
        <f t="shared" si="3"/>
        <v>0</v>
      </c>
      <c r="M30" s="541"/>
      <c r="N30" s="536" t="s">
        <v>149</v>
      </c>
      <c r="O30" s="541"/>
      <c r="Q30" s="540">
        <f t="shared" si="0"/>
        <v>0</v>
      </c>
      <c r="R30" s="536" t="s">
        <v>149</v>
      </c>
      <c r="S30" s="540">
        <f t="shared" si="1"/>
        <v>0</v>
      </c>
      <c r="U30" s="538">
        <f t="shared" si="2"/>
        <v>0</v>
      </c>
      <c r="W30" s="541"/>
    </row>
    <row r="31" spans="2:23" ht="26.25" customHeight="1" x14ac:dyDescent="0.8">
      <c r="B31" s="536">
        <v>26</v>
      </c>
      <c r="C31" s="538" t="s">
        <v>659</v>
      </c>
      <c r="D31" s="536" t="s">
        <v>632</v>
      </c>
      <c r="E31" s="541"/>
      <c r="F31" s="536" t="s">
        <v>149</v>
      </c>
      <c r="G31" s="541"/>
      <c r="H31" s="536" t="s">
        <v>633</v>
      </c>
      <c r="I31" s="541"/>
      <c r="J31" s="536" t="s">
        <v>634</v>
      </c>
      <c r="K31" s="538">
        <f t="shared" si="3"/>
        <v>0</v>
      </c>
      <c r="M31" s="541"/>
      <c r="N31" s="536" t="s">
        <v>149</v>
      </c>
      <c r="O31" s="541"/>
      <c r="Q31" s="540">
        <f t="shared" si="0"/>
        <v>0</v>
      </c>
      <c r="R31" s="536" t="s">
        <v>149</v>
      </c>
      <c r="S31" s="540">
        <f t="shared" si="1"/>
        <v>0</v>
      </c>
      <c r="U31" s="538">
        <f t="shared" si="2"/>
        <v>0</v>
      </c>
      <c r="W31" s="541"/>
    </row>
    <row r="32" spans="2:23" ht="26.25" customHeight="1" x14ac:dyDescent="0.8">
      <c r="B32" s="536">
        <v>27</v>
      </c>
      <c r="C32" s="538" t="s">
        <v>660</v>
      </c>
      <c r="D32" s="536" t="s">
        <v>632</v>
      </c>
      <c r="E32" s="541"/>
      <c r="F32" s="536" t="s">
        <v>149</v>
      </c>
      <c r="G32" s="541"/>
      <c r="H32" s="536" t="s">
        <v>633</v>
      </c>
      <c r="I32" s="541"/>
      <c r="J32" s="536" t="s">
        <v>634</v>
      </c>
      <c r="K32" s="538">
        <f t="shared" si="3"/>
        <v>0</v>
      </c>
      <c r="M32" s="541"/>
      <c r="N32" s="536" t="s">
        <v>149</v>
      </c>
      <c r="O32" s="541"/>
      <c r="Q32" s="540">
        <f t="shared" si="0"/>
        <v>0</v>
      </c>
      <c r="R32" s="536" t="s">
        <v>149</v>
      </c>
      <c r="S32" s="540">
        <f t="shared" si="1"/>
        <v>0</v>
      </c>
      <c r="U32" s="538">
        <f t="shared" si="2"/>
        <v>0</v>
      </c>
      <c r="W32" s="541" t="s">
        <v>38</v>
      </c>
    </row>
    <row r="33" spans="2:23" ht="26.25" customHeight="1" x14ac:dyDescent="0.8">
      <c r="B33" s="536">
        <v>28</v>
      </c>
      <c r="C33" s="538" t="s">
        <v>661</v>
      </c>
      <c r="D33" s="536" t="s">
        <v>632</v>
      </c>
      <c r="E33" s="541"/>
      <c r="F33" s="536" t="s">
        <v>149</v>
      </c>
      <c r="G33" s="541"/>
      <c r="H33" s="536" t="s">
        <v>633</v>
      </c>
      <c r="I33" s="541"/>
      <c r="J33" s="536" t="s">
        <v>634</v>
      </c>
      <c r="K33" s="538">
        <f t="shared" si="3"/>
        <v>0</v>
      </c>
      <c r="M33" s="541"/>
      <c r="N33" s="536" t="s">
        <v>149</v>
      </c>
      <c r="O33" s="541"/>
      <c r="Q33" s="540">
        <f t="shared" si="0"/>
        <v>0</v>
      </c>
      <c r="R33" s="536" t="s">
        <v>149</v>
      </c>
      <c r="S33" s="540">
        <f t="shared" si="1"/>
        <v>0</v>
      </c>
      <c r="U33" s="538">
        <f t="shared" si="2"/>
        <v>0</v>
      </c>
      <c r="W33" s="541"/>
    </row>
    <row r="34" spans="2:23" ht="26.25" customHeight="1" x14ac:dyDescent="0.8">
      <c r="B34" s="536">
        <v>29</v>
      </c>
      <c r="C34" s="538" t="s">
        <v>661</v>
      </c>
      <c r="D34" s="536" t="s">
        <v>632</v>
      </c>
      <c r="E34" s="541"/>
      <c r="F34" s="536" t="s">
        <v>149</v>
      </c>
      <c r="G34" s="541"/>
      <c r="H34" s="536" t="s">
        <v>633</v>
      </c>
      <c r="I34" s="541"/>
      <c r="J34" s="536" t="s">
        <v>634</v>
      </c>
      <c r="K34" s="538">
        <f t="shared" si="3"/>
        <v>0</v>
      </c>
      <c r="M34" s="541"/>
      <c r="N34" s="536" t="s">
        <v>149</v>
      </c>
      <c r="O34" s="541"/>
      <c r="Q34" s="540">
        <f t="shared" si="0"/>
        <v>0</v>
      </c>
      <c r="R34" s="536" t="s">
        <v>149</v>
      </c>
      <c r="S34" s="540">
        <f t="shared" si="1"/>
        <v>0</v>
      </c>
      <c r="U34" s="538">
        <f t="shared" si="2"/>
        <v>0</v>
      </c>
      <c r="W34" s="541"/>
    </row>
    <row r="35" spans="2:23" ht="26.25" customHeight="1" x14ac:dyDescent="0.8">
      <c r="B35" s="536">
        <v>30</v>
      </c>
      <c r="C35" s="538" t="s">
        <v>661</v>
      </c>
      <c r="D35" s="536" t="s">
        <v>632</v>
      </c>
      <c r="E35" s="541"/>
      <c r="F35" s="536" t="s">
        <v>149</v>
      </c>
      <c r="G35" s="541"/>
      <c r="H35" s="536" t="s">
        <v>633</v>
      </c>
      <c r="I35" s="541"/>
      <c r="J35" s="536" t="s">
        <v>634</v>
      </c>
      <c r="K35" s="538">
        <f t="shared" si="3"/>
        <v>0</v>
      </c>
      <c r="M35" s="541"/>
      <c r="N35" s="536" t="s">
        <v>149</v>
      </c>
      <c r="O35" s="541"/>
      <c r="Q35" s="540">
        <f t="shared" si="0"/>
        <v>0</v>
      </c>
      <c r="R35" s="536" t="s">
        <v>149</v>
      </c>
      <c r="S35" s="540">
        <f t="shared" si="1"/>
        <v>0</v>
      </c>
      <c r="U35" s="538">
        <f t="shared" si="2"/>
        <v>0</v>
      </c>
      <c r="W35" s="541"/>
    </row>
    <row r="36" spans="2:23" ht="26.25" customHeight="1" x14ac:dyDescent="0.8">
      <c r="G36" s="542"/>
    </row>
    <row r="37" spans="2:23" s="535" customFormat="1" ht="26.25" customHeight="1" x14ac:dyDescent="0.8">
      <c r="C37" s="535" t="s">
        <v>662</v>
      </c>
    </row>
    <row r="38" spans="2:23" s="535" customFormat="1" ht="26.25" customHeight="1" x14ac:dyDescent="0.8">
      <c r="C38" s="535" t="s">
        <v>663</v>
      </c>
    </row>
    <row r="39" spans="2:23" s="535" customFormat="1" ht="26.25" customHeight="1" x14ac:dyDescent="0.8">
      <c r="C39" s="535" t="s">
        <v>724</v>
      </c>
    </row>
    <row r="40" spans="2:23" s="535" customFormat="1" ht="26.25" customHeight="1" x14ac:dyDescent="0.8">
      <c r="C40" s="535" t="s">
        <v>665</v>
      </c>
    </row>
    <row r="41" spans="2:23" s="535" customFormat="1" ht="26.25" customHeight="1" x14ac:dyDescent="0.8">
      <c r="C41" s="535" t="s">
        <v>725</v>
      </c>
    </row>
    <row r="42" spans="2:23" s="535" customFormat="1" ht="26.25" customHeight="1" x14ac:dyDescent="0.8">
      <c r="C42" s="535" t="s">
        <v>726</v>
      </c>
    </row>
  </sheetData>
  <mergeCells count="4">
    <mergeCell ref="E4:K4"/>
    <mergeCell ref="M4:O4"/>
    <mergeCell ref="Q4:U4"/>
    <mergeCell ref="W4:W5"/>
  </mergeCells>
  <phoneticPr fontId="16"/>
  <pageMargins left="0.7" right="0.7" top="0.75" bottom="0.75" header="0.3" footer="0.3"/>
  <pageSetup paperSize="9" scale="4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T34"/>
  <sheetViews>
    <sheetView view="pageBreakPreview" zoomScale="90" zoomScaleNormal="75" zoomScaleSheetLayoutView="90" workbookViewId="0">
      <selection activeCell="P1" sqref="P1"/>
    </sheetView>
  </sheetViews>
  <sheetFormatPr defaultRowHeight="14" x14ac:dyDescent="0.2"/>
  <cols>
    <col min="1" max="1" width="2.58203125" customWidth="1"/>
    <col min="2" max="2" width="3.75" customWidth="1"/>
    <col min="3" max="9" width="7.58203125" customWidth="1"/>
    <col min="10" max="10" width="2.08203125" customWidth="1"/>
    <col min="11" max="15" width="7.58203125" customWidth="1"/>
    <col min="16" max="16" width="6" customWidth="1"/>
    <col min="17" max="17" width="1.83203125" customWidth="1"/>
    <col min="18" max="18" width="13.08203125" hidden="1" customWidth="1"/>
    <col min="19" max="19" width="9" hidden="1" customWidth="1"/>
    <col min="20" max="20" width="1.75" customWidth="1"/>
  </cols>
  <sheetData>
    <row r="1" spans="2:20" ht="24.75" customHeight="1" x14ac:dyDescent="0.2">
      <c r="C1" s="118" t="s">
        <v>126</v>
      </c>
      <c r="D1" s="12"/>
      <c r="E1" s="12"/>
      <c r="F1" s="12"/>
      <c r="G1" s="12"/>
      <c r="H1" s="12"/>
      <c r="I1" s="12"/>
      <c r="J1" s="12"/>
      <c r="K1" s="12"/>
      <c r="L1" s="12"/>
      <c r="M1" s="12"/>
      <c r="N1" s="12"/>
      <c r="O1" s="12"/>
      <c r="P1" s="12"/>
      <c r="Q1" s="12"/>
      <c r="R1" s="12"/>
    </row>
    <row r="2" spans="2:20" ht="23.25" customHeight="1" x14ac:dyDescent="0.2">
      <c r="C2" s="118" t="s">
        <v>127</v>
      </c>
      <c r="D2" s="12"/>
      <c r="E2" s="12"/>
      <c r="F2" s="12"/>
      <c r="G2" s="12"/>
      <c r="H2" s="12"/>
      <c r="I2" s="12"/>
      <c r="J2" s="12"/>
      <c r="K2" s="12"/>
      <c r="L2" s="12"/>
      <c r="M2" s="12"/>
      <c r="N2" s="12"/>
      <c r="O2" s="12"/>
      <c r="P2" s="12"/>
      <c r="Q2" s="12"/>
      <c r="R2" s="12"/>
    </row>
    <row r="3" spans="2:20" x14ac:dyDescent="0.2">
      <c r="C3" s="12"/>
      <c r="D3" s="12"/>
      <c r="E3" s="12"/>
      <c r="F3" s="12"/>
      <c r="G3" s="12"/>
      <c r="H3" s="12"/>
      <c r="I3" s="12"/>
      <c r="J3" s="12"/>
      <c r="K3" s="12"/>
      <c r="L3" s="12"/>
      <c r="M3" s="12"/>
      <c r="N3" s="12"/>
      <c r="O3" s="12"/>
      <c r="P3" s="12"/>
      <c r="Q3" s="12"/>
      <c r="R3" s="12"/>
    </row>
    <row r="4" spans="2:20" ht="20.25" customHeight="1" x14ac:dyDescent="0.2">
      <c r="B4" s="26"/>
      <c r="C4" s="129" t="s">
        <v>63</v>
      </c>
      <c r="D4" s="14"/>
      <c r="E4" s="14"/>
      <c r="F4" s="1204"/>
      <c r="G4" s="1204"/>
      <c r="H4" s="1204"/>
      <c r="I4" s="1205"/>
      <c r="J4" s="30"/>
      <c r="K4" s="12"/>
      <c r="M4" s="12"/>
      <c r="N4" s="12"/>
      <c r="O4" s="12"/>
      <c r="P4" s="12"/>
      <c r="Q4" s="12"/>
      <c r="R4" s="12"/>
    </row>
    <row r="5" spans="2:20" ht="19" x14ac:dyDescent="0.3">
      <c r="B5" s="26"/>
      <c r="C5" s="131"/>
      <c r="D5" s="14"/>
      <c r="E5" s="14"/>
      <c r="F5" s="14"/>
      <c r="G5" s="14"/>
      <c r="H5" s="14"/>
      <c r="I5" s="14"/>
      <c r="J5" s="14"/>
      <c r="K5" s="14"/>
      <c r="L5" s="14"/>
      <c r="M5" s="14"/>
      <c r="N5" s="14"/>
      <c r="O5" s="14"/>
      <c r="P5" s="14"/>
      <c r="Q5" s="14"/>
      <c r="R5" s="14"/>
      <c r="S5" s="14"/>
      <c r="T5" s="15"/>
    </row>
    <row r="6" spans="2:20" x14ac:dyDescent="0.2">
      <c r="B6" s="30"/>
      <c r="C6" s="1201"/>
      <c r="D6" s="1201"/>
      <c r="E6" s="122"/>
      <c r="F6" s="12"/>
      <c r="G6" s="12"/>
      <c r="H6" s="12"/>
      <c r="I6" s="12"/>
      <c r="J6" s="12"/>
      <c r="K6" s="120"/>
      <c r="L6" s="12"/>
      <c r="M6" s="12"/>
      <c r="N6" s="12"/>
      <c r="O6" s="12"/>
      <c r="P6" s="12"/>
      <c r="Q6" s="12"/>
      <c r="R6" s="12"/>
      <c r="S6" s="12"/>
      <c r="T6" s="29"/>
    </row>
    <row r="7" spans="2:20" x14ac:dyDescent="0.2">
      <c r="B7" s="30"/>
      <c r="C7" s="1201"/>
      <c r="D7" s="1201"/>
      <c r="E7" s="122"/>
      <c r="F7" s="12"/>
      <c r="G7" s="12"/>
      <c r="H7" s="12"/>
      <c r="I7" s="12"/>
      <c r="J7" s="12"/>
      <c r="K7" s="120"/>
      <c r="L7" s="12"/>
      <c r="M7" s="12"/>
      <c r="N7" s="12"/>
      <c r="O7" s="12"/>
      <c r="P7" s="12"/>
      <c r="Q7" s="12"/>
      <c r="R7" s="12"/>
      <c r="S7" s="12"/>
      <c r="T7" s="29"/>
    </row>
    <row r="8" spans="2:20" x14ac:dyDescent="0.2">
      <c r="B8" s="30"/>
      <c r="C8" s="1206"/>
      <c r="D8" s="1206"/>
      <c r="E8" s="122"/>
      <c r="F8" s="12"/>
      <c r="G8" s="12"/>
      <c r="H8" s="12"/>
      <c r="I8" s="12"/>
      <c r="J8" s="12"/>
      <c r="K8" s="120"/>
      <c r="L8" s="12"/>
      <c r="M8" s="119"/>
      <c r="N8" s="115"/>
      <c r="O8" s="23"/>
      <c r="P8" s="23"/>
      <c r="Q8" s="118"/>
      <c r="R8" s="12"/>
      <c r="S8" s="12"/>
      <c r="T8" s="29"/>
    </row>
    <row r="9" spans="2:20" x14ac:dyDescent="0.2">
      <c r="B9" s="30"/>
      <c r="C9" s="121"/>
      <c r="D9" s="12"/>
      <c r="E9" s="12"/>
      <c r="F9" s="119"/>
      <c r="G9" s="12"/>
      <c r="H9" s="12"/>
      <c r="I9" s="12"/>
      <c r="J9" s="12"/>
      <c r="K9" s="118"/>
      <c r="L9" s="118"/>
      <c r="M9" s="118"/>
      <c r="N9" s="23"/>
      <c r="O9" s="23"/>
      <c r="P9" s="23"/>
      <c r="Q9" s="118"/>
      <c r="R9" s="12"/>
      <c r="S9" s="12"/>
      <c r="T9" s="29"/>
    </row>
    <row r="10" spans="2:20" x14ac:dyDescent="0.2">
      <c r="B10" s="30"/>
      <c r="C10" s="119"/>
      <c r="D10" s="12"/>
      <c r="E10" s="12"/>
      <c r="F10" s="12"/>
      <c r="G10" s="12"/>
      <c r="H10" s="12"/>
      <c r="I10" s="12"/>
      <c r="J10" s="12"/>
      <c r="K10" s="118"/>
      <c r="L10" s="118"/>
      <c r="M10" s="118"/>
      <c r="N10" s="12"/>
      <c r="O10" s="12"/>
      <c r="P10" s="12"/>
      <c r="Q10" s="12"/>
      <c r="R10" s="12"/>
      <c r="S10" s="12"/>
      <c r="T10" s="29"/>
    </row>
    <row r="11" spans="2:20" x14ac:dyDescent="0.2">
      <c r="B11" s="30"/>
      <c r="C11" s="121"/>
      <c r="D11" s="12"/>
      <c r="E11" s="12"/>
      <c r="F11" s="12"/>
      <c r="G11" s="12"/>
      <c r="H11" s="12"/>
      <c r="I11" s="12"/>
      <c r="J11" s="12"/>
      <c r="K11" s="12"/>
      <c r="L11" s="12"/>
      <c r="M11" s="12"/>
      <c r="N11" s="12"/>
      <c r="O11" s="12"/>
      <c r="P11" s="12"/>
      <c r="Q11" s="12"/>
      <c r="R11" s="12"/>
      <c r="S11" s="12"/>
      <c r="T11" s="29"/>
    </row>
    <row r="12" spans="2:20" x14ac:dyDescent="0.2">
      <c r="B12" s="30"/>
      <c r="C12" s="119"/>
      <c r="D12" s="12"/>
      <c r="E12" s="12"/>
      <c r="F12" s="121"/>
      <c r="G12" s="121"/>
      <c r="H12" s="121"/>
      <c r="I12" s="121"/>
      <c r="J12" s="121"/>
      <c r="K12" s="12"/>
      <c r="L12" s="12"/>
      <c r="M12" s="12"/>
      <c r="N12" s="12"/>
      <c r="O12" s="12"/>
      <c r="P12" s="12"/>
      <c r="Q12" s="12"/>
      <c r="R12" s="12"/>
      <c r="S12" s="12"/>
      <c r="T12" s="29"/>
    </row>
    <row r="13" spans="2:20" x14ac:dyDescent="0.2">
      <c r="B13" s="30"/>
      <c r="C13" s="119"/>
      <c r="D13" s="12"/>
      <c r="E13" s="122"/>
      <c r="F13" s="12"/>
      <c r="G13" s="123"/>
      <c r="H13" s="123"/>
      <c r="I13" s="119"/>
      <c r="J13" s="119"/>
      <c r="K13" s="12"/>
      <c r="L13" s="12"/>
      <c r="M13" s="12"/>
      <c r="N13" s="12"/>
      <c r="O13" s="12"/>
      <c r="P13" s="12"/>
      <c r="Q13" s="12"/>
      <c r="R13" s="12"/>
      <c r="S13" s="12"/>
      <c r="T13" s="29"/>
    </row>
    <row r="14" spans="2:20" x14ac:dyDescent="0.2">
      <c r="B14" s="30"/>
      <c r="C14" s="130"/>
      <c r="D14" s="12"/>
      <c r="E14" s="12"/>
      <c r="F14" s="12"/>
      <c r="G14" s="12"/>
      <c r="H14" s="12"/>
      <c r="I14" s="12"/>
      <c r="J14" s="12"/>
      <c r="K14" s="122"/>
      <c r="L14" s="12"/>
      <c r="M14" s="12"/>
      <c r="N14" s="12"/>
      <c r="O14" s="12"/>
      <c r="P14" s="12"/>
      <c r="Q14" s="12"/>
      <c r="R14" s="12"/>
      <c r="S14" s="12"/>
      <c r="T14" s="29"/>
    </row>
    <row r="15" spans="2:20" x14ac:dyDescent="0.2">
      <c r="B15" s="30"/>
      <c r="C15" s="130"/>
      <c r="D15" s="12"/>
      <c r="E15" s="12"/>
      <c r="F15" s="12"/>
      <c r="G15" s="121"/>
      <c r="H15" s="121"/>
      <c r="I15" s="121"/>
      <c r="J15" s="121"/>
      <c r="K15" s="122"/>
      <c r="L15" s="12"/>
      <c r="M15" s="12"/>
      <c r="N15" s="12"/>
      <c r="O15" s="12"/>
      <c r="P15" s="12"/>
      <c r="Q15" s="12"/>
      <c r="R15" s="12"/>
      <c r="S15" s="12"/>
      <c r="T15" s="29"/>
    </row>
    <row r="16" spans="2:20" x14ac:dyDescent="0.2">
      <c r="B16" s="30"/>
      <c r="C16" s="130"/>
      <c r="D16" s="12"/>
      <c r="E16" s="12"/>
      <c r="F16" s="12"/>
      <c r="G16" s="12"/>
      <c r="H16" s="12"/>
      <c r="I16" s="12"/>
      <c r="J16" s="12"/>
      <c r="K16" s="12"/>
      <c r="L16" s="12"/>
      <c r="M16" s="12"/>
      <c r="N16" s="12"/>
      <c r="O16" s="12"/>
      <c r="P16" s="12"/>
      <c r="Q16" s="12"/>
      <c r="R16" s="119" t="s">
        <v>128</v>
      </c>
      <c r="S16" s="12"/>
      <c r="T16" s="29"/>
    </row>
    <row r="17" spans="2:20" x14ac:dyDescent="0.2">
      <c r="B17" s="30"/>
      <c r="C17" s="130"/>
      <c r="D17" s="12"/>
      <c r="E17" s="12"/>
      <c r="F17" s="12"/>
      <c r="G17" s="12"/>
      <c r="H17" s="12"/>
      <c r="I17" s="12"/>
      <c r="J17" s="12"/>
      <c r="K17" s="12"/>
      <c r="L17" s="12"/>
      <c r="M17" s="12"/>
      <c r="N17" s="12"/>
      <c r="O17" s="12"/>
      <c r="P17" s="12"/>
      <c r="Q17" s="12"/>
      <c r="R17" s="12"/>
      <c r="S17" s="12"/>
      <c r="T17" s="29"/>
    </row>
    <row r="18" spans="2:20" x14ac:dyDescent="0.2">
      <c r="B18" s="30"/>
      <c r="C18" s="130"/>
      <c r="D18" s="12"/>
      <c r="E18" s="12"/>
      <c r="F18" s="12"/>
      <c r="G18" s="124"/>
      <c r="H18" s="124"/>
      <c r="I18" s="124"/>
      <c r="J18" s="124"/>
      <c r="K18" s="125"/>
      <c r="L18" s="12"/>
      <c r="M18" s="12"/>
      <c r="N18" s="12"/>
      <c r="O18" s="12"/>
      <c r="P18" s="12"/>
      <c r="Q18" s="12"/>
      <c r="R18" s="12"/>
      <c r="S18" s="12"/>
      <c r="T18" s="29"/>
    </row>
    <row r="19" spans="2:20" x14ac:dyDescent="0.2">
      <c r="B19" s="30"/>
      <c r="C19" s="130"/>
      <c r="D19" s="12"/>
      <c r="E19" s="12"/>
      <c r="F19" s="12"/>
      <c r="G19" s="115"/>
      <c r="H19" s="115"/>
      <c r="I19" s="115"/>
      <c r="J19" s="115"/>
      <c r="K19" s="126"/>
      <c r="L19" s="12"/>
      <c r="M19" s="12"/>
      <c r="N19" s="12"/>
      <c r="O19" s="12"/>
      <c r="P19" s="12"/>
      <c r="Q19" s="12"/>
      <c r="R19" s="12"/>
      <c r="S19" s="12"/>
      <c r="T19" s="29"/>
    </row>
    <row r="20" spans="2:20" x14ac:dyDescent="0.2">
      <c r="B20" s="30"/>
      <c r="C20" s="119"/>
      <c r="D20" s="1201"/>
      <c r="E20" s="1201"/>
      <c r="F20" s="124"/>
      <c r="G20" s="12"/>
      <c r="H20" s="12"/>
      <c r="I20" s="120"/>
      <c r="J20" s="120"/>
      <c r="K20" s="12"/>
      <c r="L20" s="12"/>
      <c r="M20" s="12"/>
      <c r="N20" s="12"/>
      <c r="O20" s="12"/>
      <c r="P20" s="12"/>
      <c r="Q20" s="12"/>
      <c r="R20" s="12"/>
      <c r="S20" s="12"/>
      <c r="T20" s="29"/>
    </row>
    <row r="21" spans="2:20" x14ac:dyDescent="0.2">
      <c r="B21" s="30"/>
      <c r="C21" s="134"/>
      <c r="D21" s="12"/>
      <c r="E21" s="12"/>
      <c r="F21" s="120"/>
      <c r="G21" s="12"/>
      <c r="H21" s="12"/>
      <c r="I21" s="120"/>
      <c r="J21" s="120"/>
      <c r="K21" s="12"/>
      <c r="L21" s="12"/>
      <c r="M21" s="12"/>
      <c r="N21" s="12"/>
      <c r="O21" s="12"/>
      <c r="P21" s="12"/>
      <c r="Q21" s="12"/>
      <c r="R21" s="12"/>
      <c r="S21" s="12"/>
      <c r="T21" s="29"/>
    </row>
    <row r="22" spans="2:20" x14ac:dyDescent="0.2">
      <c r="B22" s="30"/>
      <c r="C22" s="12"/>
      <c r="D22" s="12"/>
      <c r="E22" s="12"/>
      <c r="F22" s="12"/>
      <c r="G22" s="12"/>
      <c r="H22" s="12"/>
      <c r="I22" s="12"/>
      <c r="J22" s="12"/>
      <c r="K22" s="12"/>
      <c r="L22" s="12"/>
      <c r="M22" s="12"/>
      <c r="N22" s="12"/>
      <c r="O22" s="12"/>
      <c r="P22" s="12"/>
      <c r="Q22" s="12"/>
      <c r="R22" s="12"/>
      <c r="S22" s="12"/>
      <c r="T22" s="29"/>
    </row>
    <row r="23" spans="2:20" x14ac:dyDescent="0.2">
      <c r="B23" s="30"/>
      <c r="C23" s="1201"/>
      <c r="D23" s="1201"/>
      <c r="E23" s="1201"/>
      <c r="F23" s="1201"/>
      <c r="G23" s="1201"/>
      <c r="H23" s="121"/>
      <c r="I23" s="1201"/>
      <c r="J23" s="121"/>
      <c r="K23" s="12"/>
      <c r="L23" s="12"/>
      <c r="M23" s="12"/>
      <c r="N23" s="12"/>
      <c r="O23" s="12"/>
      <c r="P23" s="12"/>
      <c r="Q23" s="12"/>
      <c r="R23" s="12"/>
      <c r="S23" s="12"/>
      <c r="T23" s="29"/>
    </row>
    <row r="24" spans="2:20" x14ac:dyDescent="0.2">
      <c r="B24" s="30"/>
      <c r="C24" s="1201"/>
      <c r="D24" s="1201"/>
      <c r="E24" s="1201"/>
      <c r="F24" s="1201"/>
      <c r="G24" s="1201"/>
      <c r="H24" s="121"/>
      <c r="I24" s="1201"/>
      <c r="J24" s="121"/>
      <c r="K24" s="12"/>
      <c r="L24" s="12"/>
      <c r="M24" s="12"/>
      <c r="N24" s="12"/>
      <c r="O24" s="12"/>
      <c r="P24" s="12"/>
      <c r="Q24" s="12"/>
      <c r="R24" s="12"/>
      <c r="S24" s="12"/>
      <c r="T24" s="29"/>
    </row>
    <row r="25" spans="2:20" x14ac:dyDescent="0.2">
      <c r="B25" s="30"/>
      <c r="C25" s="12"/>
      <c r="D25" s="1203"/>
      <c r="E25" s="1201"/>
      <c r="F25" s="132"/>
      <c r="G25" s="118"/>
      <c r="H25" s="118"/>
      <c r="I25" s="118"/>
      <c r="J25" s="118"/>
      <c r="K25" s="13"/>
      <c r="L25" s="12"/>
      <c r="M25" s="12"/>
      <c r="N25" s="12"/>
      <c r="O25" s="12"/>
      <c r="P25" s="12"/>
      <c r="Q25" s="12"/>
      <c r="R25" s="12"/>
      <c r="S25" s="12"/>
      <c r="T25" s="29"/>
    </row>
    <row r="26" spans="2:20" x14ac:dyDescent="0.2">
      <c r="B26" s="30"/>
      <c r="C26" s="12"/>
      <c r="D26" s="1203"/>
      <c r="E26" s="1201"/>
      <c r="F26" s="132"/>
      <c r="G26" s="118"/>
      <c r="H26" s="118"/>
      <c r="I26" s="118"/>
      <c r="J26" s="118"/>
      <c r="K26" s="13"/>
      <c r="L26" s="12"/>
      <c r="M26" s="12"/>
      <c r="N26" s="1202"/>
      <c r="O26" s="1202"/>
      <c r="P26" s="12"/>
      <c r="Q26" s="12"/>
      <c r="R26" s="12"/>
      <c r="S26" s="12"/>
      <c r="T26" s="29"/>
    </row>
    <row r="27" spans="2:20" x14ac:dyDescent="0.2">
      <c r="B27" s="30"/>
      <c r="C27" s="12"/>
      <c r="D27" s="1203"/>
      <c r="E27" s="1201"/>
      <c r="F27" s="133"/>
      <c r="G27" s="118"/>
      <c r="H27" s="118"/>
      <c r="I27" s="118"/>
      <c r="J27" s="118"/>
      <c r="K27" s="13"/>
      <c r="L27" s="12"/>
      <c r="M27" s="12"/>
      <c r="N27" s="1202"/>
      <c r="O27" s="1202"/>
      <c r="P27" s="12"/>
      <c r="Q27" s="12"/>
      <c r="R27" s="12"/>
      <c r="S27" s="12"/>
      <c r="T27" s="29"/>
    </row>
    <row r="28" spans="2:20" x14ac:dyDescent="0.2">
      <c r="B28" s="30"/>
      <c r="C28" s="12"/>
      <c r="D28" s="1203"/>
      <c r="E28" s="1201"/>
      <c r="F28" s="12"/>
      <c r="G28" s="12"/>
      <c r="H28" s="12"/>
      <c r="I28" s="12"/>
      <c r="J28" s="12"/>
      <c r="K28" s="12"/>
      <c r="L28" s="135"/>
      <c r="M28" s="120"/>
      <c r="N28" s="120"/>
      <c r="O28" s="120"/>
      <c r="P28" s="120"/>
      <c r="Q28" s="13"/>
      <c r="R28" s="12"/>
      <c r="S28" s="12"/>
      <c r="T28" s="29"/>
    </row>
    <row r="29" spans="2:20" x14ac:dyDescent="0.2">
      <c r="B29" s="27"/>
      <c r="C29" s="16"/>
      <c r="D29" s="16"/>
      <c r="E29" s="16"/>
      <c r="F29" s="16"/>
      <c r="G29" s="16"/>
      <c r="H29" s="16"/>
      <c r="I29" s="16"/>
      <c r="J29" s="16"/>
      <c r="K29" s="16"/>
      <c r="L29" s="16"/>
      <c r="M29" s="16"/>
      <c r="N29" s="16"/>
      <c r="O29" s="16"/>
      <c r="P29" s="16"/>
      <c r="Q29" s="16"/>
      <c r="R29" s="16"/>
      <c r="S29" s="16"/>
      <c r="T29" s="17"/>
    </row>
    <row r="30" spans="2:20" x14ac:dyDescent="0.2">
      <c r="B30" t="s">
        <v>0</v>
      </c>
      <c r="C30" s="12"/>
      <c r="D30" s="12"/>
      <c r="E30" s="12"/>
      <c r="F30" s="12"/>
      <c r="G30" s="12"/>
      <c r="H30" s="12"/>
      <c r="I30" s="12"/>
      <c r="J30" s="12"/>
      <c r="K30" s="12"/>
      <c r="L30" s="12"/>
      <c r="M30" s="12"/>
      <c r="N30" s="12"/>
      <c r="O30" s="12"/>
      <c r="P30" s="12"/>
      <c r="Q30" s="12"/>
      <c r="R30" s="12"/>
    </row>
    <row r="31" spans="2:20" x14ac:dyDescent="0.2">
      <c r="B31" t="s">
        <v>1</v>
      </c>
      <c r="C31" s="12"/>
      <c r="D31" s="12"/>
      <c r="E31" s="12"/>
      <c r="F31" s="12"/>
      <c r="G31" s="12"/>
      <c r="H31" s="12"/>
      <c r="I31" s="12"/>
      <c r="J31" s="12"/>
      <c r="K31" s="12"/>
      <c r="L31" s="12"/>
      <c r="M31" s="12"/>
      <c r="N31" s="12"/>
      <c r="O31" s="127"/>
      <c r="P31" s="127"/>
      <c r="R31" s="12"/>
    </row>
    <row r="32" spans="2:20" x14ac:dyDescent="0.2">
      <c r="C32" s="12"/>
      <c r="D32" s="12"/>
      <c r="E32" s="12"/>
      <c r="F32" s="12"/>
      <c r="G32" s="12"/>
      <c r="H32" s="12"/>
      <c r="I32" s="12"/>
      <c r="J32" s="12"/>
      <c r="K32" s="12"/>
      <c r="L32" s="12"/>
      <c r="M32" s="12"/>
      <c r="N32" s="12"/>
      <c r="O32" s="12"/>
      <c r="P32" s="12"/>
      <c r="Q32" s="12"/>
      <c r="R32" s="12"/>
    </row>
    <row r="33" spans="3:18" x14ac:dyDescent="0.2">
      <c r="C33" s="12"/>
      <c r="D33" s="12"/>
      <c r="E33" s="12"/>
      <c r="F33" s="12"/>
      <c r="G33" s="12"/>
      <c r="H33" s="12"/>
      <c r="I33" s="12"/>
      <c r="J33" s="12"/>
      <c r="K33" s="12"/>
      <c r="L33" s="12"/>
      <c r="M33" s="12"/>
      <c r="N33" s="12"/>
      <c r="O33" s="12"/>
      <c r="P33" s="12"/>
      <c r="Q33" s="12"/>
      <c r="R33" s="12"/>
    </row>
    <row r="34" spans="3:18" x14ac:dyDescent="0.2">
      <c r="C34" s="12"/>
      <c r="D34" s="12"/>
      <c r="E34" s="12"/>
      <c r="F34" s="12"/>
      <c r="G34" s="12"/>
      <c r="H34" s="12"/>
      <c r="I34" s="12"/>
      <c r="J34" s="12"/>
      <c r="K34" s="12"/>
      <c r="L34" s="12"/>
      <c r="M34" s="12"/>
      <c r="N34" s="12"/>
      <c r="O34" s="12"/>
      <c r="P34" s="12"/>
      <c r="Q34" s="127"/>
      <c r="R34" s="127"/>
    </row>
  </sheetData>
  <mergeCells count="13">
    <mergeCell ref="F4:I4"/>
    <mergeCell ref="C6:D6"/>
    <mergeCell ref="C7:D7"/>
    <mergeCell ref="C8:D8"/>
    <mergeCell ref="D20:E20"/>
    <mergeCell ref="C23:D24"/>
    <mergeCell ref="E23:E24"/>
    <mergeCell ref="F23:F24"/>
    <mergeCell ref="N26:O27"/>
    <mergeCell ref="G23:G24"/>
    <mergeCell ref="I23:I24"/>
    <mergeCell ref="D25:D28"/>
    <mergeCell ref="E25:E28"/>
  </mergeCells>
  <phoneticPr fontId="16"/>
  <pageMargins left="0.86" right="0.78740157480314965" top="0.98425196850393704" bottom="0.98425196850393704" header="0.51181102362204722" footer="0.51181102362204722"/>
  <pageSetup paperSize="9" orientation="landscape" cellComments="asDisplayed" horizont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workbookViewId="0"/>
  </sheetViews>
  <sheetFormatPr defaultColWidth="9" defaultRowHeight="13" x14ac:dyDescent="0.2"/>
  <cols>
    <col min="1" max="1" width="6.33203125" style="303" customWidth="1"/>
    <col min="2" max="2" width="30" style="303" customWidth="1"/>
    <col min="3" max="3" width="46.5" style="303" customWidth="1"/>
    <col min="4" max="16384" width="9" style="303"/>
  </cols>
  <sheetData>
    <row r="1" spans="2:4" ht="26.25" customHeight="1" x14ac:dyDescent="0.2">
      <c r="B1" s="1207" t="s">
        <v>236</v>
      </c>
      <c r="C1" s="1208"/>
      <c r="D1" s="1209"/>
    </row>
    <row r="2" spans="2:4" ht="42.75" customHeight="1" x14ac:dyDescent="0.2">
      <c r="B2" s="1210" t="s">
        <v>237</v>
      </c>
      <c r="C2" s="1210"/>
    </row>
    <row r="3" spans="2:4" ht="38.25" customHeight="1" x14ac:dyDescent="0.2"/>
    <row r="4" spans="2:4" s="306" customFormat="1" ht="39.75" customHeight="1" x14ac:dyDescent="0.2">
      <c r="B4" s="304" t="s">
        <v>238</v>
      </c>
      <c r="C4" s="305"/>
    </row>
    <row r="5" spans="2:4" s="306" customFormat="1" ht="39.75" customHeight="1" x14ac:dyDescent="0.2">
      <c r="B5" s="304" t="s">
        <v>239</v>
      </c>
      <c r="C5" s="305" t="s">
        <v>240</v>
      </c>
    </row>
    <row r="6" spans="2:4" s="306" customFormat="1" ht="39.75" customHeight="1" x14ac:dyDescent="0.2">
      <c r="B6" s="304" t="s">
        <v>241</v>
      </c>
      <c r="C6" s="307"/>
    </row>
    <row r="7" spans="2:4" s="306" customFormat="1" ht="39.75" customHeight="1" x14ac:dyDescent="0.2">
      <c r="B7" s="1211" t="s">
        <v>242</v>
      </c>
      <c r="C7" s="308"/>
    </row>
    <row r="8" spans="2:4" s="306" customFormat="1" ht="39.75" customHeight="1" x14ac:dyDescent="0.2">
      <c r="B8" s="1211"/>
      <c r="C8" s="309" t="s">
        <v>243</v>
      </c>
    </row>
    <row r="9" spans="2:4" s="306" customFormat="1" ht="39.75" customHeight="1" x14ac:dyDescent="0.2">
      <c r="B9" s="304" t="s">
        <v>244</v>
      </c>
      <c r="C9" s="305"/>
    </row>
    <row r="10" spans="2:4" s="306" customFormat="1" ht="39.75" customHeight="1" x14ac:dyDescent="0.2">
      <c r="B10" s="310" t="s">
        <v>245</v>
      </c>
      <c r="C10" s="305"/>
    </row>
    <row r="11" spans="2:4" s="306" customFormat="1" ht="39.75" customHeight="1" x14ac:dyDescent="0.2">
      <c r="B11" s="1212" t="s">
        <v>246</v>
      </c>
      <c r="C11" s="311" t="s">
        <v>247</v>
      </c>
    </row>
    <row r="12" spans="2:4" s="306" customFormat="1" ht="39.75" customHeight="1" x14ac:dyDescent="0.2">
      <c r="B12" s="1213"/>
      <c r="C12" s="312" t="s">
        <v>248</v>
      </c>
    </row>
    <row r="13" spans="2:4" ht="42" customHeight="1" x14ac:dyDescent="0.2"/>
    <row r="14" spans="2:4" ht="18.75" customHeight="1" x14ac:dyDescent="0.2">
      <c r="B14" s="313" t="s">
        <v>249</v>
      </c>
    </row>
    <row r="15" spans="2:4" ht="11.25" customHeight="1" x14ac:dyDescent="0.2">
      <c r="B15" s="314"/>
    </row>
    <row r="16" spans="2:4" ht="18.75" customHeight="1" x14ac:dyDescent="0.2">
      <c r="B16" s="314" t="s">
        <v>533</v>
      </c>
    </row>
    <row r="17" spans="1:3" ht="25.5" customHeight="1" x14ac:dyDescent="0.2">
      <c r="C17" s="315" t="s">
        <v>250</v>
      </c>
    </row>
    <row r="18" spans="1:3" ht="25.5" customHeight="1" x14ac:dyDescent="0.2">
      <c r="C18" s="316" t="s">
        <v>251</v>
      </c>
    </row>
    <row r="19" spans="1:3" ht="25.5" customHeight="1" x14ac:dyDescent="0.2">
      <c r="C19" s="316" t="s">
        <v>252</v>
      </c>
    </row>
    <row r="20" spans="1:3" ht="25.5" customHeight="1" x14ac:dyDescent="0.2">
      <c r="C20" s="316" t="s">
        <v>557</v>
      </c>
    </row>
    <row r="21" spans="1:3" ht="35.25" customHeight="1" x14ac:dyDescent="0.2">
      <c r="C21" s="316"/>
    </row>
    <row r="22" spans="1:3" ht="25.5" customHeight="1" x14ac:dyDescent="0.2">
      <c r="C22" s="316" t="s">
        <v>253</v>
      </c>
    </row>
    <row r="23" spans="1:3" ht="25.5" customHeight="1" x14ac:dyDescent="0.2">
      <c r="C23" s="317" t="s">
        <v>254</v>
      </c>
    </row>
    <row r="24" spans="1:3" ht="25.5" customHeight="1" x14ac:dyDescent="0.2">
      <c r="C24" s="317"/>
    </row>
    <row r="26" spans="1:3" x14ac:dyDescent="0.2">
      <c r="A26" s="318" t="s">
        <v>255</v>
      </c>
    </row>
    <row r="27" spans="1:3" x14ac:dyDescent="0.2">
      <c r="A27" s="318"/>
    </row>
  </sheetData>
  <mergeCells count="4">
    <mergeCell ref="B1:D1"/>
    <mergeCell ref="B2:C2"/>
    <mergeCell ref="B7:B8"/>
    <mergeCell ref="B11:B12"/>
  </mergeCells>
  <phoneticPr fontId="16"/>
  <printOptions horizontalCentered="1"/>
  <pageMargins left="0.23622047244094491" right="0.23622047244094491" top="0.74803149606299213" bottom="0.74803149606299213" header="0.31496062992125984" footer="0.31496062992125984"/>
  <pageSetup paperSize="9" orientation="portrait" cellComments="asDisplaye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view="pageBreakPreview" zoomScaleNormal="100" zoomScaleSheetLayoutView="100" workbookViewId="0">
      <selection activeCell="H1" sqref="H1"/>
    </sheetView>
  </sheetViews>
  <sheetFormatPr defaultRowHeight="14" x14ac:dyDescent="0.2"/>
  <cols>
    <col min="1" max="41" width="2.58203125" customWidth="1"/>
  </cols>
  <sheetData>
    <row r="1" spans="1:33" ht="18" customHeight="1" x14ac:dyDescent="0.2">
      <c r="A1" t="s">
        <v>357</v>
      </c>
    </row>
    <row r="2" spans="1:33" ht="21" customHeight="1" x14ac:dyDescent="0.25">
      <c r="A2" s="1214" t="s">
        <v>358</v>
      </c>
      <c r="B2" s="1214"/>
      <c r="C2" s="1214"/>
      <c r="D2" s="1214"/>
      <c r="E2" s="1214"/>
      <c r="F2" s="1214"/>
      <c r="G2" s="1214"/>
      <c r="H2" s="1214"/>
      <c r="I2" s="1214"/>
      <c r="J2" s="1214"/>
      <c r="K2" s="1214"/>
      <c r="L2" s="1214"/>
      <c r="M2" s="1214"/>
      <c r="N2" s="1214"/>
      <c r="O2" s="1214"/>
      <c r="P2" s="1214"/>
      <c r="Q2" s="1214"/>
      <c r="R2" s="1214"/>
      <c r="S2" s="1214"/>
      <c r="T2" s="1214"/>
      <c r="U2" s="1214"/>
      <c r="V2" s="1214"/>
      <c r="W2" s="1214"/>
      <c r="X2" s="1214"/>
      <c r="Y2" s="1214"/>
      <c r="Z2" s="1214"/>
      <c r="AA2" s="1214"/>
      <c r="AB2" s="1214"/>
      <c r="AC2" s="1214"/>
      <c r="AD2" s="1214"/>
      <c r="AE2" s="1214"/>
      <c r="AF2" s="1214"/>
      <c r="AG2" s="1214"/>
    </row>
    <row r="3" spans="1:33" ht="21" customHeight="1" thickBot="1" x14ac:dyDescent="0.3">
      <c r="A3" s="25"/>
    </row>
    <row r="4" spans="1:33" ht="21" customHeight="1" x14ac:dyDescent="0.2">
      <c r="A4" s="356" t="s">
        <v>65</v>
      </c>
      <c r="B4" s="357"/>
      <c r="C4" s="357"/>
      <c r="D4" s="128"/>
      <c r="E4" s="128"/>
      <c r="F4" s="128"/>
      <c r="G4" s="128"/>
      <c r="H4" s="128"/>
      <c r="I4" s="33"/>
      <c r="J4" s="44"/>
      <c r="K4" s="32"/>
      <c r="L4" s="32"/>
      <c r="M4" s="32"/>
      <c r="N4" s="32"/>
      <c r="O4" s="32"/>
      <c r="P4" s="32"/>
      <c r="Q4" s="32"/>
      <c r="R4" s="32"/>
      <c r="S4" s="32"/>
      <c r="T4" s="32"/>
      <c r="U4" s="32"/>
      <c r="V4" s="32"/>
      <c r="W4" s="32"/>
      <c r="X4" s="32"/>
      <c r="Y4" s="32"/>
      <c r="Z4" s="32"/>
      <c r="AA4" s="32"/>
      <c r="AB4" s="32"/>
      <c r="AC4" s="32"/>
      <c r="AD4" s="32"/>
      <c r="AE4" s="32"/>
      <c r="AF4" s="32"/>
      <c r="AG4" s="34"/>
    </row>
    <row r="5" spans="1:33" ht="21" customHeight="1" thickBot="1" x14ac:dyDescent="0.25">
      <c r="A5" s="358" t="s">
        <v>66</v>
      </c>
      <c r="B5" s="359"/>
      <c r="C5" s="359"/>
      <c r="D5" s="359"/>
      <c r="E5" s="359"/>
      <c r="F5" s="359"/>
      <c r="G5" s="359"/>
      <c r="H5" s="360"/>
      <c r="I5" s="43"/>
      <c r="J5" s="45"/>
      <c r="K5" s="35"/>
      <c r="L5" s="35"/>
      <c r="M5" s="45"/>
      <c r="N5" s="45"/>
      <c r="O5" s="45"/>
      <c r="P5" s="45"/>
      <c r="Q5" s="45"/>
      <c r="R5" s="45"/>
      <c r="S5" s="45"/>
      <c r="T5" s="45"/>
      <c r="U5" s="45"/>
      <c r="V5" s="45"/>
      <c r="W5" s="35"/>
      <c r="X5" s="35"/>
      <c r="Y5" s="35"/>
      <c r="Z5" s="1215"/>
      <c r="AA5" s="1215"/>
      <c r="AB5" s="1215"/>
      <c r="AC5" s="1215"/>
      <c r="AD5" s="35"/>
      <c r="AE5" s="35"/>
      <c r="AF5" s="35"/>
      <c r="AG5" s="36"/>
    </row>
    <row r="6" spans="1:33" ht="14.5" thickBot="1" x14ac:dyDescent="0.25"/>
    <row r="7" spans="1:33" s="1" customFormat="1" ht="22.5" customHeight="1" x14ac:dyDescent="0.2">
      <c r="A7" s="1216" t="s">
        <v>359</v>
      </c>
      <c r="B7" s="1217"/>
      <c r="C7" s="1217"/>
      <c r="D7" s="1217"/>
      <c r="E7" s="1217"/>
      <c r="F7" s="1217"/>
      <c r="G7" s="1217"/>
      <c r="H7" s="1217"/>
      <c r="I7" s="1217"/>
      <c r="J7" s="1217"/>
      <c r="K7" s="1217"/>
      <c r="L7" s="1217"/>
      <c r="M7" s="1217"/>
      <c r="N7" s="1217"/>
      <c r="O7" s="1217"/>
      <c r="P7" s="1217"/>
      <c r="Q7" s="1217"/>
      <c r="R7" s="1217"/>
      <c r="S7" s="1217"/>
      <c r="T7" s="1217"/>
      <c r="U7" s="1217"/>
      <c r="V7" s="1217"/>
      <c r="W7" s="1217"/>
      <c r="X7" s="1217"/>
      <c r="Y7" s="1217"/>
      <c r="Z7" s="1217"/>
      <c r="AA7" s="1217"/>
      <c r="AB7" s="1217"/>
      <c r="AC7" s="1217"/>
      <c r="AD7" s="1217"/>
      <c r="AE7" s="1217"/>
      <c r="AF7" s="1217"/>
      <c r="AG7" s="1218"/>
    </row>
    <row r="8" spans="1:33" ht="22.5" customHeight="1" x14ac:dyDescent="0.2">
      <c r="A8" s="361" t="s">
        <v>360</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9"/>
    </row>
    <row r="9" spans="1:33" x14ac:dyDescent="0.2">
      <c r="A9" s="37"/>
      <c r="B9" s="38" t="s">
        <v>361</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9"/>
    </row>
    <row r="10" spans="1:33" x14ac:dyDescent="0.2">
      <c r="A10" s="37"/>
      <c r="B10" s="38"/>
      <c r="C10" s="38" t="s">
        <v>362</v>
      </c>
      <c r="D10" s="38" t="s">
        <v>108</v>
      </c>
      <c r="E10" s="38"/>
      <c r="F10" s="38"/>
      <c r="G10" s="38"/>
      <c r="H10" s="38" t="s">
        <v>363</v>
      </c>
      <c r="I10" s="38"/>
      <c r="J10" s="38"/>
      <c r="K10" s="38"/>
      <c r="L10" s="38"/>
      <c r="M10" s="38"/>
      <c r="N10" s="38"/>
      <c r="O10" s="38"/>
      <c r="P10" s="38"/>
      <c r="Q10" s="38"/>
      <c r="R10" s="38" t="s">
        <v>364</v>
      </c>
      <c r="S10" s="38"/>
      <c r="T10" s="38"/>
      <c r="U10" s="38"/>
      <c r="V10" s="38"/>
      <c r="W10" s="38"/>
      <c r="X10" s="38"/>
      <c r="Y10" s="38"/>
      <c r="Z10" s="38"/>
      <c r="AA10" s="38"/>
      <c r="AB10" s="38"/>
      <c r="AC10" s="38"/>
      <c r="AD10" s="38"/>
      <c r="AE10" s="38"/>
      <c r="AF10" s="38"/>
      <c r="AG10" s="39"/>
    </row>
    <row r="11" spans="1:33" x14ac:dyDescent="0.2">
      <c r="A11" s="37"/>
      <c r="B11" s="38"/>
      <c r="C11" s="38" t="s">
        <v>365</v>
      </c>
      <c r="D11" s="38" t="s">
        <v>107</v>
      </c>
      <c r="E11" s="38"/>
      <c r="F11" s="38"/>
      <c r="G11" s="38"/>
      <c r="H11" s="38" t="s">
        <v>366</v>
      </c>
      <c r="I11" s="38"/>
      <c r="J11" s="38"/>
      <c r="K11" s="38"/>
      <c r="L11" s="38"/>
      <c r="M11" s="38"/>
      <c r="N11" s="38"/>
      <c r="O11" s="38"/>
      <c r="P11" s="38"/>
      <c r="Q11" s="38"/>
      <c r="R11" s="38" t="s">
        <v>367</v>
      </c>
      <c r="S11" s="38"/>
      <c r="T11" s="38"/>
      <c r="U11" s="38"/>
      <c r="V11" s="38"/>
      <c r="W11" s="38"/>
      <c r="X11" s="38"/>
      <c r="Y11" s="38"/>
      <c r="Z11" s="38"/>
      <c r="AA11" s="38"/>
      <c r="AB11" s="38"/>
      <c r="AC11" s="38"/>
      <c r="AD11" s="38"/>
      <c r="AE11" s="38"/>
      <c r="AF11" s="38"/>
      <c r="AG11" s="39"/>
    </row>
    <row r="12" spans="1:33" x14ac:dyDescent="0.2">
      <c r="A12" s="37"/>
      <c r="B12" s="38"/>
      <c r="C12" s="38" t="s">
        <v>368</v>
      </c>
      <c r="D12" s="38" t="s">
        <v>369</v>
      </c>
      <c r="E12" s="38"/>
      <c r="F12" s="38"/>
      <c r="G12" s="38"/>
      <c r="H12" s="38"/>
      <c r="I12" s="38"/>
      <c r="J12" s="38" t="s">
        <v>370</v>
      </c>
      <c r="K12" s="38"/>
      <c r="L12" s="38"/>
      <c r="M12" s="38" t="s">
        <v>371</v>
      </c>
      <c r="N12" s="38" t="s">
        <v>149</v>
      </c>
      <c r="O12" s="38"/>
      <c r="P12" s="38"/>
      <c r="Q12" s="38"/>
      <c r="R12" s="38" t="s">
        <v>370</v>
      </c>
      <c r="S12" s="38"/>
      <c r="T12" s="38"/>
      <c r="U12" s="38" t="s">
        <v>371</v>
      </c>
      <c r="V12" s="38"/>
      <c r="W12" s="38"/>
      <c r="X12" s="38"/>
      <c r="Y12" s="38"/>
      <c r="Z12" s="38"/>
      <c r="AA12" s="38"/>
      <c r="AB12" s="38"/>
      <c r="AC12" s="38"/>
      <c r="AD12" s="38"/>
      <c r="AE12" s="38"/>
      <c r="AF12" s="38"/>
      <c r="AG12" s="39"/>
    </row>
    <row r="13" spans="1:33" x14ac:dyDescent="0.2">
      <c r="A13" s="37"/>
      <c r="B13" s="38"/>
      <c r="C13" s="38" t="s">
        <v>372</v>
      </c>
      <c r="D13" s="38" t="s">
        <v>373</v>
      </c>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9"/>
    </row>
    <row r="14" spans="1:33" x14ac:dyDescent="0.2">
      <c r="A14" s="37"/>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9"/>
    </row>
    <row r="15" spans="1:33" x14ac:dyDescent="0.2">
      <c r="A15" s="37"/>
      <c r="B15" s="12" t="s">
        <v>374</v>
      </c>
      <c r="C15" s="12"/>
      <c r="D15" s="20"/>
      <c r="E15" s="18"/>
      <c r="F15" s="24"/>
      <c r="G15" s="24"/>
      <c r="H15" s="24"/>
      <c r="I15" s="24"/>
      <c r="J15" s="18"/>
      <c r="K15" s="18"/>
      <c r="L15" s="18"/>
      <c r="M15" s="18"/>
      <c r="N15" s="18"/>
      <c r="O15" s="18"/>
      <c r="P15" s="18"/>
      <c r="Q15" s="18"/>
      <c r="R15" s="18"/>
      <c r="S15" s="12"/>
      <c r="T15" s="18"/>
      <c r="U15" s="18"/>
      <c r="V15" s="18"/>
      <c r="W15" s="18"/>
      <c r="X15" s="48"/>
      <c r="Y15" s="18"/>
      <c r="Z15" s="18"/>
      <c r="AA15" s="18"/>
      <c r="AB15" s="18"/>
      <c r="AC15" s="18"/>
      <c r="AD15" s="18"/>
      <c r="AE15" s="18"/>
      <c r="AF15" s="18"/>
      <c r="AG15" s="39"/>
    </row>
    <row r="16" spans="1:33" x14ac:dyDescent="0.2">
      <c r="A16" s="37"/>
      <c r="B16" s="12"/>
      <c r="C16" s="12" t="s">
        <v>362</v>
      </c>
      <c r="D16" s="362" t="s">
        <v>108</v>
      </c>
      <c r="E16" s="18"/>
      <c r="F16" s="24"/>
      <c r="G16" s="24"/>
      <c r="H16" s="24" t="s">
        <v>363</v>
      </c>
      <c r="I16" s="24"/>
      <c r="J16" s="48"/>
      <c r="K16" s="18" t="s">
        <v>375</v>
      </c>
      <c r="L16" s="18"/>
      <c r="M16" s="18"/>
      <c r="N16" s="18"/>
      <c r="O16" s="18"/>
      <c r="P16" s="18"/>
      <c r="Q16" s="18"/>
      <c r="R16" s="18"/>
      <c r="S16" s="18"/>
      <c r="T16" s="18"/>
      <c r="U16" s="18"/>
      <c r="V16" s="18"/>
      <c r="W16" s="18"/>
      <c r="X16" s="18"/>
      <c r="Y16" s="18"/>
      <c r="Z16" s="18"/>
      <c r="AA16" s="18"/>
      <c r="AB16" s="18"/>
      <c r="AC16" s="18"/>
      <c r="AD16" s="18"/>
      <c r="AE16" s="18"/>
      <c r="AF16" s="18"/>
      <c r="AG16" s="39"/>
    </row>
    <row r="17" spans="1:33" x14ac:dyDescent="0.2">
      <c r="A17" s="37"/>
      <c r="B17" s="12"/>
      <c r="C17" s="12" t="s">
        <v>365</v>
      </c>
      <c r="D17" s="362" t="s">
        <v>369</v>
      </c>
      <c r="E17" s="18"/>
      <c r="F17" s="24"/>
      <c r="G17" s="24"/>
      <c r="H17" s="24">
        <v>9</v>
      </c>
      <c r="I17" s="24"/>
      <c r="J17" s="48" t="s">
        <v>370</v>
      </c>
      <c r="K17" s="18">
        <v>0</v>
      </c>
      <c r="L17" s="18">
        <v>0</v>
      </c>
      <c r="M17" s="18" t="s">
        <v>371</v>
      </c>
      <c r="N17" s="18" t="s">
        <v>149</v>
      </c>
      <c r="O17" s="18"/>
      <c r="P17" s="18">
        <v>1</v>
      </c>
      <c r="Q17" s="18">
        <v>7</v>
      </c>
      <c r="R17" s="18" t="s">
        <v>370</v>
      </c>
      <c r="S17" s="18">
        <v>0</v>
      </c>
      <c r="T17" s="18">
        <v>0</v>
      </c>
      <c r="U17" s="18" t="s">
        <v>371</v>
      </c>
      <c r="V17" s="1219" t="s">
        <v>376</v>
      </c>
      <c r="W17" s="1219"/>
      <c r="X17" s="1219"/>
      <c r="Y17" s="1219"/>
      <c r="Z17" s="1219"/>
      <c r="AA17" s="1219"/>
      <c r="AB17" s="1219"/>
      <c r="AC17" s="1219"/>
      <c r="AD17" s="1219"/>
      <c r="AE17" s="1219"/>
      <c r="AF17" s="1219"/>
      <c r="AG17" s="1220"/>
    </row>
    <row r="18" spans="1:33" x14ac:dyDescent="0.2">
      <c r="A18" s="37"/>
      <c r="B18" s="12"/>
      <c r="C18" s="12"/>
      <c r="D18" s="20"/>
      <c r="E18" s="18"/>
      <c r="F18" s="46"/>
      <c r="G18" s="46"/>
      <c r="H18" s="46"/>
      <c r="I18" s="46"/>
      <c r="J18" s="46"/>
      <c r="K18" s="46"/>
      <c r="L18" s="46"/>
      <c r="M18" s="46"/>
      <c r="N18" s="46"/>
      <c r="O18" s="18"/>
      <c r="P18" s="18"/>
      <c r="Q18" s="18"/>
      <c r="R18" s="12"/>
      <c r="S18" s="18"/>
      <c r="T18" s="18"/>
      <c r="U18" s="18"/>
      <c r="V18" s="18"/>
      <c r="W18" s="18"/>
      <c r="X18" s="18"/>
      <c r="Y18" s="18"/>
      <c r="Z18" s="18"/>
      <c r="AA18" s="18"/>
      <c r="AB18" s="18"/>
      <c r="AC18" s="18"/>
      <c r="AD18" s="18"/>
      <c r="AE18" s="18"/>
      <c r="AF18" s="18"/>
      <c r="AG18" s="39"/>
    </row>
    <row r="19" spans="1:33" x14ac:dyDescent="0.2">
      <c r="A19" s="37"/>
      <c r="B19" s="363" t="s">
        <v>377</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39"/>
    </row>
    <row r="20" spans="1:33" x14ac:dyDescent="0.2">
      <c r="A20" s="37"/>
      <c r="B20" s="18"/>
      <c r="C20" s="363" t="s">
        <v>362</v>
      </c>
      <c r="D20" s="363" t="s">
        <v>108</v>
      </c>
      <c r="E20" s="18"/>
      <c r="F20" s="18"/>
      <c r="G20" s="18"/>
      <c r="H20" s="18" t="s">
        <v>363</v>
      </c>
      <c r="I20" s="18"/>
      <c r="J20" s="18"/>
      <c r="K20" s="18" t="s">
        <v>378</v>
      </c>
      <c r="L20" s="18"/>
      <c r="M20" s="18"/>
      <c r="N20" s="18"/>
      <c r="O20" s="18"/>
      <c r="P20" s="18"/>
      <c r="Q20" s="18"/>
      <c r="R20" s="18"/>
      <c r="S20" s="18"/>
      <c r="T20" s="18"/>
      <c r="U20" s="18"/>
      <c r="V20" s="18"/>
      <c r="W20" s="18"/>
      <c r="X20" s="18"/>
      <c r="Y20" s="18"/>
      <c r="Z20" s="18"/>
      <c r="AA20" s="18"/>
      <c r="AB20" s="18"/>
      <c r="AC20" s="18"/>
      <c r="AD20" s="18"/>
      <c r="AE20" s="18"/>
      <c r="AF20" s="18"/>
      <c r="AG20" s="39"/>
    </row>
    <row r="21" spans="1:33" x14ac:dyDescent="0.2">
      <c r="A21" s="361"/>
      <c r="B21" s="38"/>
      <c r="C21" s="38" t="s">
        <v>365</v>
      </c>
      <c r="D21" s="38" t="s">
        <v>369</v>
      </c>
      <c r="E21" s="38"/>
      <c r="F21" s="38"/>
      <c r="G21" s="38"/>
      <c r="H21" s="38">
        <v>9</v>
      </c>
      <c r="I21" s="38"/>
      <c r="J21" s="38" t="s">
        <v>370</v>
      </c>
      <c r="K21" s="38">
        <v>0</v>
      </c>
      <c r="L21" s="38">
        <v>0</v>
      </c>
      <c r="M21" s="38" t="s">
        <v>371</v>
      </c>
      <c r="N21" s="38" t="s">
        <v>149</v>
      </c>
      <c r="O21" s="38"/>
      <c r="P21" s="38">
        <v>1</v>
      </c>
      <c r="Q21" s="38">
        <v>7</v>
      </c>
      <c r="R21" s="38" t="s">
        <v>370</v>
      </c>
      <c r="S21" s="38">
        <v>0</v>
      </c>
      <c r="T21" s="38">
        <v>0</v>
      </c>
      <c r="U21" s="38" t="s">
        <v>371</v>
      </c>
      <c r="V21" s="1221" t="s">
        <v>376</v>
      </c>
      <c r="W21" s="1221"/>
      <c r="X21" s="1221"/>
      <c r="Y21" s="1221"/>
      <c r="Z21" s="1221"/>
      <c r="AA21" s="1221"/>
      <c r="AB21" s="1221"/>
      <c r="AC21" s="1221"/>
      <c r="AD21" s="1221"/>
      <c r="AE21" s="1221"/>
      <c r="AF21" s="1221"/>
      <c r="AG21" s="1222"/>
    </row>
    <row r="22" spans="1:33" x14ac:dyDescent="0.2">
      <c r="A22" s="37"/>
      <c r="B22" s="12"/>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38"/>
      <c r="AG22" s="39"/>
    </row>
    <row r="23" spans="1:33" x14ac:dyDescent="0.2">
      <c r="A23" s="361" t="s">
        <v>379</v>
      </c>
      <c r="B23" s="18"/>
      <c r="C23" s="18"/>
      <c r="D23" s="18"/>
      <c r="E23" s="18"/>
      <c r="F23" s="31"/>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38"/>
      <c r="AG23" s="39"/>
    </row>
    <row r="24" spans="1:33" x14ac:dyDescent="0.2">
      <c r="A24" s="37"/>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38"/>
      <c r="AG24" s="39"/>
    </row>
    <row r="25" spans="1:33" x14ac:dyDescent="0.2">
      <c r="A25" s="3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38"/>
      <c r="AG25" s="39"/>
    </row>
    <row r="26" spans="1:33" x14ac:dyDescent="0.2">
      <c r="A26" s="3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38"/>
      <c r="AG26" s="39"/>
    </row>
    <row r="27" spans="1:33" x14ac:dyDescent="0.2">
      <c r="A27" s="3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38"/>
      <c r="AG27" s="39"/>
    </row>
    <row r="28" spans="1:33" x14ac:dyDescent="0.2">
      <c r="A28" s="37"/>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38"/>
      <c r="AG28" s="39"/>
    </row>
    <row r="29" spans="1:33" x14ac:dyDescent="0.2">
      <c r="A29" s="361"/>
      <c r="B29" s="18"/>
      <c r="C29" s="18"/>
      <c r="D29" s="47"/>
      <c r="E29" s="47"/>
      <c r="F29" s="47"/>
      <c r="G29" s="47"/>
      <c r="H29" s="47"/>
      <c r="I29" s="47"/>
      <c r="J29" s="47"/>
      <c r="K29" s="18"/>
      <c r="L29" s="18"/>
      <c r="M29" s="18"/>
      <c r="N29" s="18"/>
      <c r="O29" s="18"/>
      <c r="P29" s="18"/>
      <c r="Q29" s="18"/>
      <c r="R29" s="18"/>
      <c r="S29" s="18"/>
      <c r="T29" s="18"/>
      <c r="U29" s="18"/>
      <c r="V29" s="18"/>
      <c r="W29" s="18"/>
      <c r="X29" s="18"/>
      <c r="Y29" s="18"/>
      <c r="Z29" s="18"/>
      <c r="AA29" s="18"/>
      <c r="AB29" s="18"/>
      <c r="AC29" s="18"/>
      <c r="AD29" s="18"/>
      <c r="AE29" s="18"/>
      <c r="AF29" s="38"/>
      <c r="AG29" s="39"/>
    </row>
    <row r="30" spans="1:33" x14ac:dyDescent="0.2">
      <c r="A30" s="3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38"/>
      <c r="AG30" s="39"/>
    </row>
    <row r="31" spans="1:33" x14ac:dyDescent="0.2">
      <c r="A31" s="3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38"/>
      <c r="AG31" s="39"/>
    </row>
    <row r="32" spans="1:33" x14ac:dyDescent="0.2">
      <c r="A32" s="37"/>
      <c r="B32" s="18"/>
      <c r="C32" s="18"/>
      <c r="D32" s="47"/>
      <c r="E32" s="47"/>
      <c r="F32" s="47"/>
      <c r="G32" s="47"/>
      <c r="H32" s="47"/>
      <c r="I32" s="47"/>
      <c r="J32" s="18"/>
      <c r="K32" s="18"/>
      <c r="L32" s="18"/>
      <c r="M32" s="18"/>
      <c r="N32" s="18"/>
      <c r="O32" s="18"/>
      <c r="P32" s="18"/>
      <c r="Q32" s="18"/>
      <c r="R32" s="18"/>
      <c r="S32" s="18"/>
      <c r="T32" s="18"/>
      <c r="U32" s="18"/>
      <c r="V32" s="18"/>
      <c r="W32" s="18"/>
      <c r="X32" s="18"/>
      <c r="Y32" s="18"/>
      <c r="Z32" s="18"/>
      <c r="AA32" s="18"/>
      <c r="AB32" s="18"/>
      <c r="AC32" s="18"/>
      <c r="AD32" s="18"/>
      <c r="AE32" s="18"/>
      <c r="AF32" s="38"/>
      <c r="AG32" s="39"/>
    </row>
    <row r="33" spans="1:33" x14ac:dyDescent="0.2">
      <c r="A33" s="3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38"/>
      <c r="AG33" s="39"/>
    </row>
    <row r="34" spans="1:33" x14ac:dyDescent="0.2">
      <c r="A34" s="3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38"/>
      <c r="AG34" s="39"/>
    </row>
    <row r="35" spans="1:33" x14ac:dyDescent="0.2">
      <c r="A35" s="3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38"/>
      <c r="AG35" s="39"/>
    </row>
    <row r="36" spans="1:33" x14ac:dyDescent="0.2">
      <c r="A36" s="37"/>
      <c r="B36" s="18"/>
      <c r="C36" s="18"/>
      <c r="D36" s="47"/>
      <c r="E36" s="47"/>
      <c r="F36" s="47"/>
      <c r="G36" s="47"/>
      <c r="H36" s="47"/>
      <c r="I36" s="47"/>
      <c r="J36" s="47"/>
      <c r="K36" s="18"/>
      <c r="L36" s="18"/>
      <c r="M36" s="18"/>
      <c r="N36" s="18"/>
      <c r="O36" s="18"/>
      <c r="P36" s="18"/>
      <c r="Q36" s="18"/>
      <c r="R36" s="18"/>
      <c r="S36" s="18"/>
      <c r="T36" s="18"/>
      <c r="U36" s="18"/>
      <c r="V36" s="18"/>
      <c r="W36" s="18"/>
      <c r="X36" s="18"/>
      <c r="Y36" s="18"/>
      <c r="Z36" s="18"/>
      <c r="AA36" s="18"/>
      <c r="AB36" s="18"/>
      <c r="AC36" s="18"/>
      <c r="AD36" s="18"/>
      <c r="AE36" s="18"/>
      <c r="AF36" s="38"/>
      <c r="AG36" s="39"/>
    </row>
    <row r="37" spans="1:33" x14ac:dyDescent="0.2">
      <c r="A37" s="361" t="s">
        <v>380</v>
      </c>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38"/>
      <c r="AG37" s="39"/>
    </row>
    <row r="38" spans="1:33" x14ac:dyDescent="0.2">
      <c r="A38" s="2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2"/>
      <c r="AG38" s="39"/>
    </row>
    <row r="39" spans="1:33" x14ac:dyDescent="0.2">
      <c r="A39" s="28"/>
      <c r="B39" s="18"/>
      <c r="C39" s="18"/>
      <c r="D39" s="47"/>
      <c r="E39" s="47"/>
      <c r="F39" s="47"/>
      <c r="G39" s="47"/>
      <c r="H39" s="47"/>
      <c r="I39" s="18"/>
      <c r="J39" s="18"/>
      <c r="K39" s="18"/>
      <c r="L39" s="18"/>
      <c r="M39" s="18"/>
      <c r="N39" s="18"/>
      <c r="O39" s="18"/>
      <c r="P39" s="18"/>
      <c r="Q39" s="18"/>
      <c r="R39" s="18"/>
      <c r="S39" s="18"/>
      <c r="T39" s="18"/>
      <c r="U39" s="18"/>
      <c r="V39" s="18"/>
      <c r="W39" s="18"/>
      <c r="X39" s="18"/>
      <c r="Y39" s="18"/>
      <c r="Z39" s="18"/>
      <c r="AA39" s="18"/>
      <c r="AB39" s="18"/>
      <c r="AC39" s="18"/>
      <c r="AD39" s="18"/>
      <c r="AE39" s="18"/>
      <c r="AF39" s="12"/>
      <c r="AG39" s="39"/>
    </row>
    <row r="40" spans="1:33" x14ac:dyDescent="0.2">
      <c r="A40" s="2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2"/>
      <c r="AG40" s="39"/>
    </row>
    <row r="41" spans="1:33" x14ac:dyDescent="0.2">
      <c r="A41" s="2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2"/>
      <c r="AG41" s="39"/>
    </row>
    <row r="42" spans="1:33" x14ac:dyDescent="0.2">
      <c r="A42" s="2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2"/>
      <c r="AG42" s="39"/>
    </row>
    <row r="43" spans="1:33" x14ac:dyDescent="0.2">
      <c r="A43" s="28"/>
      <c r="B43" s="18"/>
      <c r="C43" s="18"/>
      <c r="D43" s="47"/>
      <c r="E43" s="47"/>
      <c r="F43" s="47"/>
      <c r="G43" s="47"/>
      <c r="H43" s="47"/>
      <c r="I43" s="47"/>
      <c r="J43" s="47"/>
      <c r="K43" s="47"/>
      <c r="L43" s="47"/>
      <c r="M43" s="18"/>
      <c r="N43" s="18"/>
      <c r="O43" s="18"/>
      <c r="P43" s="18"/>
      <c r="Q43" s="18"/>
      <c r="R43" s="18"/>
      <c r="S43" s="18"/>
      <c r="T43" s="18"/>
      <c r="U43" s="18"/>
      <c r="V43" s="18"/>
      <c r="W43" s="18"/>
      <c r="X43" s="18"/>
      <c r="Y43" s="18"/>
      <c r="Z43" s="18"/>
      <c r="AA43" s="18"/>
      <c r="AB43" s="18"/>
      <c r="AC43" s="18"/>
      <c r="AD43" s="18"/>
      <c r="AE43" s="18"/>
      <c r="AF43" s="12"/>
      <c r="AG43" s="39"/>
    </row>
    <row r="44" spans="1:33" x14ac:dyDescent="0.2">
      <c r="A44" s="2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2"/>
      <c r="AG44" s="39"/>
    </row>
    <row r="45" spans="1:33" x14ac:dyDescent="0.2">
      <c r="A45" s="2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2"/>
      <c r="AG45" s="39"/>
    </row>
    <row r="46" spans="1:33" s="19" customFormat="1" ht="13" x14ac:dyDescent="0.2">
      <c r="A46" s="2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22"/>
    </row>
    <row r="47" spans="1:33" x14ac:dyDescent="0.2">
      <c r="A47" s="37"/>
      <c r="B47" s="38"/>
      <c r="C47" s="38"/>
      <c r="D47" s="38"/>
      <c r="E47" s="38"/>
      <c r="F47" s="38"/>
      <c r="G47" s="18"/>
      <c r="H47" s="18"/>
      <c r="I47" s="18"/>
      <c r="J47" s="18"/>
      <c r="K47" s="18"/>
      <c r="L47" s="18"/>
      <c r="M47" s="18"/>
      <c r="N47" s="18"/>
      <c r="O47" s="18"/>
      <c r="P47" s="18"/>
      <c r="Q47" s="18"/>
      <c r="R47" s="18"/>
      <c r="S47" s="18"/>
      <c r="T47" s="18"/>
      <c r="U47" s="18"/>
      <c r="V47" s="18"/>
      <c r="W47" s="18"/>
      <c r="X47" s="18"/>
      <c r="Y47" s="18"/>
      <c r="Z47" s="18"/>
      <c r="AA47" s="18"/>
      <c r="AB47" s="18"/>
      <c r="AC47" s="18"/>
      <c r="AD47" s="18"/>
      <c r="AE47" s="38"/>
      <c r="AF47" s="38"/>
      <c r="AG47" s="39"/>
    </row>
    <row r="48" spans="1:33" x14ac:dyDescent="0.2">
      <c r="A48" s="37"/>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9"/>
    </row>
    <row r="49" spans="1:33" x14ac:dyDescent="0.2">
      <c r="A49" s="37"/>
      <c r="B49" s="3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38"/>
      <c r="AF49" s="38"/>
      <c r="AG49" s="39"/>
    </row>
    <row r="50" spans="1:33" x14ac:dyDescent="0.2">
      <c r="A50" s="37"/>
      <c r="B50" s="38"/>
      <c r="C50" s="1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18"/>
      <c r="AE50" s="38"/>
      <c r="AF50" s="38"/>
      <c r="AG50" s="39"/>
    </row>
    <row r="51" spans="1:33" x14ac:dyDescent="0.2">
      <c r="A51" s="37"/>
      <c r="B51" s="3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38"/>
      <c r="AF51" s="38"/>
      <c r="AG51" s="39"/>
    </row>
    <row r="52" spans="1:33" x14ac:dyDescent="0.2">
      <c r="A52" s="37"/>
      <c r="B52" s="38"/>
      <c r="C52" s="1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18"/>
      <c r="AE52" s="38"/>
      <c r="AF52" s="38"/>
      <c r="AG52" s="39"/>
    </row>
    <row r="53" spans="1:33" x14ac:dyDescent="0.2">
      <c r="A53" s="37"/>
      <c r="B53" s="3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38"/>
      <c r="AF53" s="38"/>
      <c r="AG53" s="39"/>
    </row>
    <row r="54" spans="1:33" x14ac:dyDescent="0.2">
      <c r="A54" s="37"/>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9"/>
    </row>
    <row r="55" spans="1:33" x14ac:dyDescent="0.2">
      <c r="A55" s="37"/>
      <c r="B55" s="38"/>
      <c r="C55" s="3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38"/>
      <c r="AE55" s="38"/>
      <c r="AF55" s="38"/>
      <c r="AG55" s="39"/>
    </row>
    <row r="56" spans="1:33" x14ac:dyDescent="0.2">
      <c r="A56" s="37"/>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9"/>
    </row>
    <row r="57" spans="1:33" ht="14.5" thickBot="1" x14ac:dyDescent="0.25">
      <c r="A57" s="40"/>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2"/>
    </row>
    <row r="58" spans="1:33" x14ac:dyDescent="0.2">
      <c r="A58" s="19" t="s">
        <v>381</v>
      </c>
    </row>
  </sheetData>
  <mergeCells count="5">
    <mergeCell ref="A2:AG2"/>
    <mergeCell ref="Z5:AC5"/>
    <mergeCell ref="A7:AG7"/>
    <mergeCell ref="V17:AG17"/>
    <mergeCell ref="V21:AG21"/>
  </mergeCells>
  <phoneticPr fontId="16"/>
  <pageMargins left="0.59055118110236227" right="0.39370078740157483" top="0.39370078740157483" bottom="0.3937007874015748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09"/>
  <sheetViews>
    <sheetView showGridLines="0" view="pageBreakPreview" topLeftCell="A5" zoomScaleNormal="100" zoomScaleSheetLayoutView="100" workbookViewId="0">
      <selection activeCell="AP28" sqref="AP28"/>
    </sheetView>
  </sheetViews>
  <sheetFormatPr defaultColWidth="8.25" defaultRowHeight="13" x14ac:dyDescent="0.2"/>
  <cols>
    <col min="1" max="37" width="2.4140625" style="577" customWidth="1"/>
    <col min="38" max="38" width="8.203125E-2" style="577" customWidth="1"/>
    <col min="39" max="39" width="2.4140625" style="577" customWidth="1"/>
    <col min="40" max="16384" width="8.25" style="577"/>
  </cols>
  <sheetData>
    <row r="1" spans="1:39" ht="6" customHeight="1" x14ac:dyDescent="0.2">
      <c r="A1" s="1351" t="s">
        <v>484</v>
      </c>
      <c r="B1" s="1351"/>
      <c r="C1" s="1351"/>
      <c r="D1" s="1351"/>
      <c r="E1" s="1351"/>
      <c r="F1" s="1351"/>
      <c r="G1" s="576"/>
    </row>
    <row r="2" spans="1:39" ht="6" customHeight="1" x14ac:dyDescent="0.2">
      <c r="A2" s="1351"/>
      <c r="B2" s="1351"/>
      <c r="C2" s="1351"/>
      <c r="D2" s="1351"/>
      <c r="E2" s="1351"/>
      <c r="F2" s="1351"/>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row>
    <row r="3" spans="1:39" ht="6" customHeight="1" x14ac:dyDescent="0.2">
      <c r="A3" s="578"/>
      <c r="B3" s="578"/>
      <c r="C3" s="578"/>
      <c r="D3" s="578"/>
      <c r="E3" s="578"/>
      <c r="F3" s="578"/>
      <c r="G3" s="578"/>
      <c r="H3" s="578"/>
      <c r="I3" s="578"/>
      <c r="J3" s="578"/>
      <c r="K3" s="1352" t="s">
        <v>485</v>
      </c>
      <c r="L3" s="1352"/>
      <c r="M3" s="1352"/>
      <c r="N3" s="1352"/>
      <c r="O3" s="1352"/>
      <c r="P3" s="1352"/>
      <c r="Q3" s="1352"/>
      <c r="R3" s="1352"/>
      <c r="S3" s="1352"/>
      <c r="T3" s="1352"/>
      <c r="U3" s="1352"/>
      <c r="V3" s="1352"/>
      <c r="W3" s="1352"/>
      <c r="X3" s="1352"/>
      <c r="Y3" s="1352"/>
      <c r="Z3" s="1352"/>
      <c r="AA3" s="1352"/>
      <c r="AB3" s="1352"/>
      <c r="AC3" s="1352"/>
      <c r="AD3" s="578"/>
      <c r="AE3" s="578"/>
      <c r="AF3" s="578"/>
      <c r="AG3" s="578"/>
      <c r="AH3" s="578"/>
      <c r="AI3" s="578"/>
      <c r="AJ3" s="578"/>
      <c r="AK3" s="578"/>
      <c r="AL3" s="578"/>
      <c r="AM3" s="578"/>
    </row>
    <row r="4" spans="1:39" ht="6" customHeight="1" x14ac:dyDescent="0.2">
      <c r="K4" s="1352"/>
      <c r="L4" s="1352"/>
      <c r="M4" s="1352"/>
      <c r="N4" s="1352"/>
      <c r="O4" s="1352"/>
      <c r="P4" s="1352"/>
      <c r="Q4" s="1352"/>
      <c r="R4" s="1352"/>
      <c r="S4" s="1352"/>
      <c r="T4" s="1352"/>
      <c r="U4" s="1352"/>
      <c r="V4" s="1352"/>
      <c r="W4" s="1352"/>
      <c r="X4" s="1352"/>
      <c r="Y4" s="1352"/>
      <c r="Z4" s="1352"/>
      <c r="AA4" s="1352"/>
      <c r="AB4" s="1352"/>
      <c r="AC4" s="1352"/>
    </row>
    <row r="5" spans="1:39" ht="6" customHeight="1" x14ac:dyDescent="0.2">
      <c r="K5" s="1352"/>
      <c r="L5" s="1352"/>
      <c r="M5" s="1352"/>
      <c r="N5" s="1352"/>
      <c r="O5" s="1352"/>
      <c r="P5" s="1352"/>
      <c r="Q5" s="1352"/>
      <c r="R5" s="1352"/>
      <c r="S5" s="1352"/>
      <c r="T5" s="1352"/>
      <c r="U5" s="1352"/>
      <c r="V5" s="1352"/>
      <c r="W5" s="1352"/>
      <c r="X5" s="1352"/>
      <c r="Y5" s="1352"/>
      <c r="Z5" s="1352"/>
      <c r="AA5" s="1352"/>
      <c r="AB5" s="1352"/>
      <c r="AC5" s="1352"/>
      <c r="AD5" s="576"/>
      <c r="AE5" s="576"/>
      <c r="AF5" s="576"/>
      <c r="AG5" s="576"/>
      <c r="AH5" s="576"/>
      <c r="AI5" s="576"/>
      <c r="AJ5" s="576"/>
      <c r="AK5" s="576"/>
      <c r="AL5" s="576"/>
    </row>
    <row r="6" spans="1:39" ht="6" customHeight="1" x14ac:dyDescent="0.2">
      <c r="K6" s="579"/>
      <c r="L6" s="579"/>
      <c r="M6" s="579"/>
      <c r="N6" s="579"/>
      <c r="O6" s="579"/>
      <c r="P6" s="579"/>
      <c r="Q6" s="579"/>
      <c r="R6" s="579"/>
      <c r="S6" s="579"/>
      <c r="T6" s="579"/>
      <c r="U6" s="579"/>
      <c r="V6" s="579"/>
      <c r="W6" s="579"/>
      <c r="X6" s="579"/>
      <c r="Y6" s="579"/>
      <c r="Z6" s="579"/>
      <c r="AA6" s="579"/>
      <c r="AB6" s="579"/>
      <c r="AC6" s="579"/>
      <c r="AD6" s="576"/>
      <c r="AE6" s="576"/>
      <c r="AF6" s="576"/>
      <c r="AG6" s="576"/>
      <c r="AH6" s="576"/>
      <c r="AI6" s="576"/>
      <c r="AJ6" s="576"/>
      <c r="AK6" s="576"/>
      <c r="AL6" s="576"/>
    </row>
    <row r="7" spans="1:39" ht="6" customHeight="1" x14ac:dyDescent="0.2">
      <c r="K7" s="579"/>
      <c r="L7" s="579"/>
      <c r="M7" s="579"/>
      <c r="N7" s="579"/>
      <c r="O7" s="579"/>
      <c r="P7" s="579"/>
      <c r="Q7" s="579"/>
      <c r="R7" s="579"/>
      <c r="S7" s="579"/>
      <c r="T7" s="579"/>
      <c r="U7" s="579"/>
      <c r="V7" s="579"/>
      <c r="W7" s="579"/>
      <c r="X7" s="579"/>
      <c r="Y7" s="579"/>
      <c r="Z7" s="579"/>
      <c r="AA7" s="579"/>
      <c r="AB7" s="579"/>
      <c r="AC7" s="579"/>
      <c r="AD7" s="576"/>
      <c r="AE7" s="576"/>
      <c r="AF7" s="576"/>
      <c r="AG7" s="576"/>
      <c r="AH7" s="576"/>
      <c r="AI7" s="576"/>
      <c r="AJ7" s="576"/>
      <c r="AK7" s="576"/>
      <c r="AL7" s="576"/>
    </row>
    <row r="8" spans="1:39" ht="6" customHeight="1" x14ac:dyDescent="0.2">
      <c r="K8" s="579"/>
      <c r="L8" s="579"/>
      <c r="M8" s="579"/>
      <c r="N8" s="579"/>
      <c r="O8" s="579"/>
      <c r="P8" s="579"/>
      <c r="Q8" s="579"/>
      <c r="R8" s="579"/>
      <c r="S8" s="579"/>
      <c r="T8" s="579"/>
      <c r="U8" s="579"/>
      <c r="V8" s="579"/>
      <c r="W8" s="579"/>
      <c r="X8" s="579"/>
      <c r="Y8" s="579"/>
      <c r="Z8" s="579"/>
      <c r="AA8" s="579"/>
      <c r="AB8" s="579"/>
      <c r="AC8" s="579"/>
      <c r="AD8" s="576"/>
      <c r="AE8" s="576"/>
      <c r="AF8" s="576"/>
      <c r="AG8" s="576"/>
      <c r="AH8" s="576"/>
      <c r="AI8" s="576"/>
      <c r="AJ8" s="576"/>
      <c r="AK8" s="576"/>
      <c r="AL8" s="576"/>
    </row>
    <row r="9" spans="1:39" ht="6" customHeight="1" x14ac:dyDescent="0.2">
      <c r="A9" s="1350" t="s">
        <v>486</v>
      </c>
      <c r="B9" s="1299"/>
      <c r="C9" s="1299"/>
      <c r="K9" s="579"/>
      <c r="L9" s="579"/>
      <c r="M9" s="579"/>
      <c r="N9" s="579"/>
      <c r="O9" s="579"/>
      <c r="P9" s="579"/>
      <c r="Q9" s="579"/>
      <c r="R9" s="579"/>
      <c r="S9" s="579"/>
      <c r="T9" s="579"/>
      <c r="U9" s="579"/>
      <c r="V9" s="579"/>
      <c r="W9" s="579"/>
      <c r="X9" s="579"/>
      <c r="Y9" s="579"/>
      <c r="Z9" s="579"/>
      <c r="AA9" s="579"/>
      <c r="AB9" s="579"/>
      <c r="AC9" s="579"/>
      <c r="AD9" s="576"/>
      <c r="AE9" s="576"/>
      <c r="AF9" s="576"/>
      <c r="AG9" s="576"/>
      <c r="AH9" s="576"/>
      <c r="AI9" s="576"/>
      <c r="AJ9" s="576"/>
      <c r="AK9" s="576"/>
      <c r="AL9" s="576"/>
    </row>
    <row r="10" spans="1:39" ht="6" customHeight="1" x14ac:dyDescent="0.2">
      <c r="A10" s="1299"/>
      <c r="B10" s="1299"/>
      <c r="C10" s="1299"/>
      <c r="K10" s="579"/>
      <c r="L10" s="579"/>
      <c r="M10" s="579"/>
      <c r="N10" s="579"/>
      <c r="O10" s="579"/>
      <c r="P10" s="579"/>
      <c r="Q10" s="579"/>
      <c r="R10" s="579"/>
      <c r="S10" s="579"/>
      <c r="T10" s="579"/>
      <c r="U10" s="579"/>
      <c r="V10" s="579"/>
      <c r="W10" s="579"/>
      <c r="X10" s="579"/>
      <c r="Y10" s="579"/>
      <c r="Z10" s="579"/>
      <c r="AA10" s="579"/>
      <c r="AB10" s="579"/>
      <c r="AC10" s="579"/>
      <c r="AD10" s="576"/>
      <c r="AE10" s="576"/>
      <c r="AF10" s="576"/>
      <c r="AG10" s="576"/>
      <c r="AH10" s="576"/>
      <c r="AI10" s="576"/>
      <c r="AJ10" s="576"/>
      <c r="AK10" s="576"/>
      <c r="AL10" s="576"/>
    </row>
    <row r="11" spans="1:39" ht="6" customHeight="1" x14ac:dyDescent="0.2">
      <c r="A11" s="1353" t="s">
        <v>487</v>
      </c>
      <c r="B11" s="1353"/>
      <c r="C11" s="1353"/>
      <c r="D11" s="1353"/>
      <c r="E11" s="1353"/>
      <c r="AC11" s="1351"/>
      <c r="AD11" s="1351"/>
      <c r="AE11" s="1351" t="s">
        <v>225</v>
      </c>
      <c r="AF11" s="1351"/>
      <c r="AG11" s="1351"/>
      <c r="AH11" s="1351" t="s">
        <v>488</v>
      </c>
      <c r="AI11" s="1351"/>
      <c r="AJ11" s="1351"/>
      <c r="AK11" s="1351" t="s">
        <v>227</v>
      </c>
      <c r="AL11" s="1351" t="s">
        <v>227</v>
      </c>
    </row>
    <row r="12" spans="1:39" ht="6" customHeight="1" x14ac:dyDescent="0.2">
      <c r="A12" s="1353"/>
      <c r="B12" s="1353"/>
      <c r="C12" s="1353"/>
      <c r="D12" s="1353"/>
      <c r="E12" s="1353"/>
      <c r="K12" s="580"/>
      <c r="AC12" s="1351"/>
      <c r="AD12" s="1351"/>
      <c r="AE12" s="1351"/>
      <c r="AF12" s="1351"/>
      <c r="AG12" s="1351"/>
      <c r="AH12" s="1351"/>
      <c r="AI12" s="1351"/>
      <c r="AJ12" s="1351"/>
      <c r="AK12" s="1351"/>
      <c r="AL12" s="1351"/>
    </row>
    <row r="13" spans="1:39" ht="6" customHeight="1" x14ac:dyDescent="0.2">
      <c r="A13" s="1350"/>
      <c r="B13" s="1299"/>
      <c r="C13" s="1299"/>
      <c r="D13" s="1299"/>
      <c r="E13" s="1299"/>
      <c r="F13" s="1299"/>
    </row>
    <row r="14" spans="1:39" ht="6" customHeight="1" x14ac:dyDescent="0.2">
      <c r="A14" s="1350"/>
      <c r="B14" s="1299"/>
      <c r="C14" s="1299"/>
      <c r="D14" s="1299"/>
      <c r="E14" s="1299"/>
      <c r="F14" s="1299"/>
    </row>
    <row r="15" spans="1:39" ht="6" customHeight="1" x14ac:dyDescent="0.2">
      <c r="A15" s="1299"/>
      <c r="B15" s="1299"/>
      <c r="C15" s="1299"/>
      <c r="D15" s="1299"/>
      <c r="E15" s="1299"/>
      <c r="F15" s="1299"/>
    </row>
    <row r="16" spans="1:39" ht="6" customHeight="1" x14ac:dyDescent="0.2">
      <c r="A16" s="581"/>
      <c r="B16" s="581"/>
      <c r="C16" s="581"/>
      <c r="D16" s="581"/>
      <c r="E16" s="581"/>
      <c r="F16" s="581"/>
    </row>
    <row r="17" spans="1:39" ht="6" customHeight="1" x14ac:dyDescent="0.2">
      <c r="A17" s="582"/>
      <c r="B17" s="582"/>
      <c r="C17" s="582"/>
      <c r="D17" s="582"/>
      <c r="E17" s="582"/>
      <c r="F17" s="582"/>
    </row>
    <row r="18" spans="1:39" ht="6" customHeight="1" x14ac:dyDescent="0.2">
      <c r="U18" s="583"/>
      <c r="V18" s="583"/>
      <c r="W18" s="583"/>
      <c r="X18" s="583"/>
      <c r="Y18" s="583"/>
      <c r="Z18" s="583"/>
      <c r="AA18" s="583"/>
      <c r="AB18" s="583"/>
      <c r="AC18" s="583"/>
      <c r="AD18" s="583"/>
      <c r="AE18" s="583"/>
      <c r="AF18" s="583"/>
      <c r="AG18" s="583"/>
      <c r="AH18" s="583"/>
      <c r="AI18" s="583"/>
      <c r="AJ18" s="583"/>
      <c r="AK18" s="583"/>
      <c r="AL18" s="576"/>
      <c r="AM18" s="576"/>
    </row>
    <row r="19" spans="1:39" ht="6" customHeight="1" x14ac:dyDescent="0.2">
      <c r="U19" s="1350" t="s">
        <v>489</v>
      </c>
      <c r="V19" s="1350"/>
      <c r="W19" s="1350"/>
      <c r="X19" s="1350"/>
      <c r="Y19" s="1350"/>
      <c r="Z19" s="1350"/>
      <c r="AA19" s="1350"/>
      <c r="AB19" s="1350"/>
      <c r="AC19" s="1350"/>
      <c r="AD19" s="1350"/>
      <c r="AE19" s="1350"/>
      <c r="AF19" s="1350"/>
      <c r="AG19" s="1350"/>
      <c r="AH19" s="1350"/>
      <c r="AI19" s="1350"/>
      <c r="AJ19" s="1350"/>
      <c r="AK19" s="1350"/>
      <c r="AL19" s="576"/>
      <c r="AM19" s="576"/>
    </row>
    <row r="20" spans="1:39" ht="6" customHeight="1" x14ac:dyDescent="0.2">
      <c r="U20" s="1350"/>
      <c r="V20" s="1350"/>
      <c r="W20" s="1350"/>
      <c r="X20" s="1350"/>
      <c r="Y20" s="1350"/>
      <c r="Z20" s="1350"/>
      <c r="AA20" s="1350"/>
      <c r="AB20" s="1350"/>
      <c r="AC20" s="1350"/>
      <c r="AD20" s="1350"/>
      <c r="AE20" s="1350"/>
      <c r="AF20" s="1350"/>
      <c r="AG20" s="1350"/>
      <c r="AH20" s="1350"/>
      <c r="AI20" s="1350"/>
      <c r="AJ20" s="1350"/>
      <c r="AK20" s="1350"/>
    </row>
    <row r="21" spans="1:39" ht="6" customHeight="1" x14ac:dyDescent="0.2">
      <c r="R21" s="1353" t="s">
        <v>490</v>
      </c>
      <c r="S21" s="1353"/>
      <c r="T21" s="583"/>
      <c r="U21" s="583"/>
      <c r="V21" s="583"/>
      <c r="W21" s="583"/>
      <c r="X21" s="583"/>
      <c r="Y21" s="583"/>
      <c r="Z21" s="583"/>
      <c r="AA21" s="583"/>
      <c r="AB21" s="583"/>
      <c r="AC21" s="583"/>
      <c r="AD21" s="583"/>
      <c r="AE21" s="583"/>
      <c r="AF21" s="583"/>
      <c r="AG21" s="583"/>
      <c r="AH21" s="583"/>
      <c r="AI21" s="583"/>
      <c r="AJ21" s="583"/>
      <c r="AK21" s="583"/>
      <c r="AL21" s="576"/>
      <c r="AM21" s="576"/>
    </row>
    <row r="22" spans="1:39" ht="6" customHeight="1" x14ac:dyDescent="0.2">
      <c r="R22" s="1353"/>
      <c r="S22" s="1353"/>
      <c r="T22" s="583"/>
      <c r="U22" s="1350" t="s">
        <v>491</v>
      </c>
      <c r="V22" s="1350"/>
      <c r="W22" s="1350"/>
      <c r="X22" s="1350"/>
      <c r="Y22" s="1350"/>
      <c r="Z22" s="1350"/>
      <c r="AA22" s="1350"/>
      <c r="AB22" s="1350"/>
      <c r="AC22" s="1350"/>
      <c r="AD22" s="1350"/>
      <c r="AE22" s="1350"/>
      <c r="AF22" s="1350"/>
      <c r="AG22" s="1350"/>
      <c r="AH22" s="1350"/>
      <c r="AI22" s="1350"/>
      <c r="AJ22" s="1350"/>
      <c r="AK22" s="1350"/>
      <c r="AL22" s="576"/>
      <c r="AM22" s="576"/>
    </row>
    <row r="23" spans="1:39" ht="6" customHeight="1" x14ac:dyDescent="0.2">
      <c r="U23" s="1350"/>
      <c r="V23" s="1350"/>
      <c r="W23" s="1350"/>
      <c r="X23" s="1350"/>
      <c r="Y23" s="1350"/>
      <c r="Z23" s="1350"/>
      <c r="AA23" s="1350"/>
      <c r="AB23" s="1350"/>
      <c r="AC23" s="1350"/>
      <c r="AD23" s="1350"/>
      <c r="AE23" s="1350"/>
      <c r="AF23" s="1350"/>
      <c r="AG23" s="1350"/>
      <c r="AH23" s="1350"/>
      <c r="AI23" s="1350"/>
      <c r="AJ23" s="1350"/>
      <c r="AK23" s="1350"/>
    </row>
    <row r="24" spans="1:39" ht="6" customHeight="1" x14ac:dyDescent="0.2">
      <c r="U24" s="583"/>
      <c r="V24" s="583"/>
      <c r="W24" s="583"/>
      <c r="X24" s="583"/>
      <c r="Y24" s="583"/>
      <c r="Z24" s="583"/>
      <c r="AA24" s="583"/>
      <c r="AB24" s="583"/>
      <c r="AC24" s="583"/>
      <c r="AD24" s="583"/>
      <c r="AE24" s="583"/>
      <c r="AF24" s="583"/>
      <c r="AG24" s="583"/>
      <c r="AH24" s="583"/>
      <c r="AI24" s="583"/>
      <c r="AJ24" s="583"/>
      <c r="AK24" s="583"/>
      <c r="AL24" s="576"/>
      <c r="AM24" s="576"/>
    </row>
    <row r="25" spans="1:39" ht="6" customHeight="1" x14ac:dyDescent="0.2">
      <c r="U25" s="1350" t="s">
        <v>538</v>
      </c>
      <c r="V25" s="1350"/>
      <c r="W25" s="1350"/>
      <c r="X25" s="1350"/>
      <c r="Y25" s="1350"/>
      <c r="Z25" s="1350"/>
      <c r="AA25" s="1350"/>
      <c r="AB25" s="1350"/>
      <c r="AC25" s="1350"/>
      <c r="AD25" s="1350"/>
      <c r="AE25" s="1350"/>
      <c r="AF25" s="1350"/>
      <c r="AG25" s="1350"/>
      <c r="AH25" s="1350"/>
      <c r="AI25" s="1350"/>
      <c r="AJ25" s="1350"/>
      <c r="AK25" s="1350"/>
      <c r="AL25" s="1350"/>
      <c r="AM25" s="1350"/>
    </row>
    <row r="26" spans="1:39" ht="6" customHeight="1" x14ac:dyDescent="0.2">
      <c r="U26" s="1350"/>
      <c r="V26" s="1350"/>
      <c r="W26" s="1350"/>
      <c r="X26" s="1350"/>
      <c r="Y26" s="1350"/>
      <c r="Z26" s="1350"/>
      <c r="AA26" s="1350"/>
      <c r="AB26" s="1350"/>
      <c r="AC26" s="1350"/>
      <c r="AD26" s="1350"/>
      <c r="AE26" s="1350"/>
      <c r="AF26" s="1350"/>
      <c r="AG26" s="1350"/>
      <c r="AH26" s="1350"/>
      <c r="AI26" s="1350"/>
      <c r="AJ26" s="1350"/>
      <c r="AK26" s="1350"/>
      <c r="AL26" s="1350"/>
      <c r="AM26" s="1350"/>
    </row>
    <row r="27" spans="1:39" ht="6" customHeight="1" x14ac:dyDescent="0.2">
      <c r="U27" s="584"/>
      <c r="V27" s="584"/>
      <c r="W27" s="584"/>
      <c r="X27" s="584"/>
      <c r="Y27" s="584"/>
      <c r="Z27" s="584"/>
      <c r="AA27" s="584"/>
      <c r="AB27" s="584"/>
      <c r="AC27" s="584"/>
      <c r="AD27" s="584"/>
      <c r="AE27" s="584"/>
      <c r="AF27" s="584"/>
      <c r="AG27" s="584"/>
      <c r="AH27" s="584"/>
      <c r="AI27" s="584"/>
      <c r="AJ27" s="584"/>
      <c r="AK27" s="584"/>
      <c r="AL27" s="584"/>
      <c r="AM27" s="584"/>
    </row>
    <row r="28" spans="1:39" ht="6" customHeight="1" x14ac:dyDescent="0.2">
      <c r="U28" s="583"/>
      <c r="V28" s="583"/>
      <c r="W28" s="583"/>
      <c r="X28" s="583"/>
      <c r="Y28" s="583"/>
      <c r="Z28" s="583"/>
      <c r="AA28" s="583"/>
      <c r="AB28" s="583"/>
      <c r="AC28" s="583"/>
      <c r="AD28" s="583"/>
      <c r="AE28" s="583"/>
      <c r="AF28" s="583"/>
      <c r="AG28" s="583"/>
      <c r="AH28" s="583"/>
      <c r="AI28" s="583"/>
      <c r="AJ28" s="583"/>
      <c r="AK28" s="583"/>
      <c r="AL28" s="583"/>
      <c r="AM28" s="583"/>
    </row>
    <row r="29" spans="1:39" ht="6" customHeight="1" x14ac:dyDescent="0.2">
      <c r="U29" s="583"/>
      <c r="V29" s="583"/>
      <c r="W29" s="583"/>
      <c r="X29" s="583"/>
      <c r="Y29" s="583"/>
      <c r="Z29" s="583"/>
      <c r="AA29" s="583"/>
      <c r="AB29" s="583"/>
      <c r="AC29" s="583"/>
      <c r="AD29" s="583"/>
      <c r="AE29" s="583"/>
      <c r="AF29" s="583"/>
      <c r="AG29" s="583"/>
      <c r="AH29" s="583"/>
      <c r="AI29" s="583"/>
      <c r="AJ29" s="583"/>
      <c r="AK29" s="583"/>
      <c r="AL29" s="583"/>
      <c r="AM29" s="583"/>
    </row>
    <row r="30" spans="1:39" ht="6" customHeight="1" x14ac:dyDescent="0.2">
      <c r="U30" s="583"/>
      <c r="V30" s="583"/>
      <c r="W30" s="583"/>
      <c r="X30" s="583"/>
      <c r="Y30" s="583"/>
      <c r="Z30" s="583"/>
      <c r="AA30" s="583"/>
      <c r="AB30" s="583"/>
      <c r="AC30" s="583"/>
      <c r="AD30" s="583"/>
      <c r="AE30" s="583"/>
      <c r="AF30" s="583"/>
      <c r="AG30" s="583"/>
      <c r="AH30" s="583"/>
      <c r="AI30" s="583"/>
      <c r="AJ30" s="583"/>
      <c r="AK30" s="583"/>
      <c r="AL30" s="583"/>
      <c r="AM30" s="583"/>
    </row>
    <row r="31" spans="1:39" ht="6" customHeight="1" x14ac:dyDescent="0.2">
      <c r="U31" s="583"/>
      <c r="V31" s="583"/>
      <c r="W31" s="583"/>
      <c r="X31" s="583"/>
      <c r="Y31" s="583"/>
      <c r="Z31" s="583"/>
      <c r="AA31" s="583"/>
      <c r="AB31" s="583"/>
      <c r="AC31" s="583"/>
      <c r="AD31" s="583"/>
      <c r="AE31" s="583"/>
      <c r="AF31" s="583"/>
      <c r="AG31" s="583"/>
      <c r="AH31" s="583"/>
      <c r="AI31" s="583"/>
      <c r="AJ31" s="583"/>
      <c r="AK31" s="583"/>
      <c r="AL31" s="583"/>
      <c r="AM31" s="583"/>
    </row>
    <row r="32" spans="1:39" ht="6" customHeight="1" x14ac:dyDescent="0.2">
      <c r="U32" s="583"/>
      <c r="V32" s="583"/>
      <c r="W32" s="583"/>
      <c r="X32" s="583"/>
      <c r="Y32" s="583"/>
      <c r="Z32" s="583"/>
      <c r="AA32" s="583"/>
      <c r="AB32" s="583"/>
      <c r="AC32" s="583"/>
      <c r="AD32" s="583"/>
      <c r="AE32" s="583"/>
      <c r="AF32" s="583"/>
      <c r="AG32" s="583"/>
      <c r="AH32" s="583"/>
      <c r="AI32" s="583"/>
      <c r="AJ32" s="583"/>
      <c r="AK32" s="583"/>
      <c r="AL32" s="583"/>
      <c r="AM32" s="583"/>
    </row>
    <row r="33" spans="1:38" ht="6" customHeight="1" x14ac:dyDescent="0.2">
      <c r="A33" s="1350" t="s">
        <v>492</v>
      </c>
      <c r="B33" s="1350"/>
      <c r="C33" s="1350"/>
      <c r="D33" s="1350"/>
      <c r="E33" s="1350"/>
      <c r="F33" s="1350"/>
      <c r="G33" s="1350"/>
      <c r="H33" s="1350"/>
      <c r="I33" s="1350"/>
      <c r="J33" s="1350"/>
      <c r="K33" s="1350"/>
      <c r="L33" s="1350"/>
      <c r="M33" s="1350"/>
      <c r="N33" s="1350"/>
    </row>
    <row r="34" spans="1:38" ht="6" customHeight="1" x14ac:dyDescent="0.2">
      <c r="A34" s="1350"/>
      <c r="B34" s="1350"/>
      <c r="C34" s="1350"/>
      <c r="D34" s="1350"/>
      <c r="E34" s="1350"/>
      <c r="F34" s="1350"/>
      <c r="G34" s="1350"/>
      <c r="H34" s="1350"/>
      <c r="I34" s="1350"/>
      <c r="J34" s="1350"/>
      <c r="K34" s="1350"/>
      <c r="L34" s="1350"/>
      <c r="M34" s="1350"/>
      <c r="N34" s="1350"/>
    </row>
    <row r="35" spans="1:38" ht="6" customHeight="1" x14ac:dyDescent="0.2"/>
    <row r="36" spans="1:38" ht="6" customHeight="1" x14ac:dyDescent="0.2"/>
    <row r="37" spans="1:38" ht="6" customHeight="1" x14ac:dyDescent="0.2">
      <c r="A37" s="1300" t="s">
        <v>493</v>
      </c>
      <c r="B37" s="1300"/>
      <c r="C37" s="1300"/>
      <c r="D37" s="1300"/>
      <c r="E37" s="1300"/>
      <c r="F37" s="1300"/>
      <c r="G37" s="1300"/>
      <c r="H37" s="1300"/>
      <c r="I37" s="1300"/>
      <c r="J37" s="1300"/>
      <c r="K37" s="1300"/>
      <c r="L37" s="1300"/>
      <c r="M37" s="1300"/>
      <c r="N37" s="1300"/>
    </row>
    <row r="38" spans="1:38" ht="6" customHeight="1" x14ac:dyDescent="0.2">
      <c r="A38" s="1300"/>
      <c r="B38" s="1300"/>
      <c r="C38" s="1300"/>
      <c r="D38" s="1300"/>
      <c r="E38" s="1300"/>
      <c r="F38" s="1300"/>
      <c r="G38" s="1300"/>
      <c r="H38" s="1300"/>
      <c r="I38" s="1300"/>
      <c r="J38" s="1300"/>
      <c r="K38" s="1300"/>
      <c r="L38" s="1300"/>
      <c r="M38" s="1300"/>
      <c r="N38" s="1300"/>
    </row>
    <row r="39" spans="1:38" ht="6" customHeight="1" x14ac:dyDescent="0.2"/>
    <row r="40" spans="1:38" ht="6" customHeight="1" x14ac:dyDescent="0.2">
      <c r="C40" s="1256" t="s">
        <v>494</v>
      </c>
      <c r="D40" s="1257"/>
      <c r="E40" s="1257"/>
      <c r="F40" s="1257"/>
      <c r="G40" s="1257"/>
      <c r="H40" s="1257"/>
      <c r="I40" s="1257"/>
      <c r="J40" s="1257"/>
      <c r="K40" s="1258"/>
      <c r="L40" s="1256">
        <v>1</v>
      </c>
      <c r="M40" s="1258"/>
      <c r="N40" s="1257">
        <v>3</v>
      </c>
      <c r="O40" s="1258"/>
      <c r="P40" s="1313"/>
      <c r="Q40" s="1338"/>
      <c r="R40" s="1313"/>
      <c r="S40" s="1338"/>
      <c r="T40" s="1313"/>
      <c r="U40" s="1338"/>
      <c r="V40" s="1313"/>
      <c r="W40" s="1338"/>
      <c r="X40" s="1313"/>
      <c r="Y40" s="1338"/>
      <c r="Z40" s="1313"/>
      <c r="AA40" s="1338"/>
      <c r="AB40" s="1313"/>
      <c r="AC40" s="1338"/>
      <c r="AD40" s="1313"/>
      <c r="AE40" s="1338"/>
      <c r="AF40" s="1341"/>
      <c r="AG40" s="1342"/>
      <c r="AH40" s="1342"/>
      <c r="AI40" s="1342"/>
      <c r="AJ40" s="1342"/>
      <c r="AK40" s="1342"/>
      <c r="AL40" s="1343"/>
    </row>
    <row r="41" spans="1:38" ht="6" customHeight="1" x14ac:dyDescent="0.2">
      <c r="C41" s="1259"/>
      <c r="D41" s="1260"/>
      <c r="E41" s="1260"/>
      <c r="F41" s="1260"/>
      <c r="G41" s="1260"/>
      <c r="H41" s="1260"/>
      <c r="I41" s="1260"/>
      <c r="J41" s="1260"/>
      <c r="K41" s="1261"/>
      <c r="L41" s="1259"/>
      <c r="M41" s="1261"/>
      <c r="N41" s="1260"/>
      <c r="O41" s="1261"/>
      <c r="P41" s="1316"/>
      <c r="Q41" s="1339"/>
      <c r="R41" s="1316"/>
      <c r="S41" s="1339"/>
      <c r="T41" s="1316"/>
      <c r="U41" s="1339"/>
      <c r="V41" s="1316"/>
      <c r="W41" s="1339"/>
      <c r="X41" s="1316"/>
      <c r="Y41" s="1339"/>
      <c r="Z41" s="1316"/>
      <c r="AA41" s="1339"/>
      <c r="AB41" s="1316"/>
      <c r="AC41" s="1339"/>
      <c r="AD41" s="1316"/>
      <c r="AE41" s="1339"/>
      <c r="AF41" s="1344"/>
      <c r="AG41" s="1345"/>
      <c r="AH41" s="1345"/>
      <c r="AI41" s="1345"/>
      <c r="AJ41" s="1345"/>
      <c r="AK41" s="1345"/>
      <c r="AL41" s="1346"/>
    </row>
    <row r="42" spans="1:38" ht="6" customHeight="1" x14ac:dyDescent="0.2">
      <c r="C42" s="1262"/>
      <c r="D42" s="1263"/>
      <c r="E42" s="1263"/>
      <c r="F42" s="1263"/>
      <c r="G42" s="1263"/>
      <c r="H42" s="1263"/>
      <c r="I42" s="1263"/>
      <c r="J42" s="1263"/>
      <c r="K42" s="1264"/>
      <c r="L42" s="1262"/>
      <c r="M42" s="1264"/>
      <c r="N42" s="1263"/>
      <c r="O42" s="1264"/>
      <c r="P42" s="1328"/>
      <c r="Q42" s="1340"/>
      <c r="R42" s="1328"/>
      <c r="S42" s="1340"/>
      <c r="T42" s="1328"/>
      <c r="U42" s="1340"/>
      <c r="V42" s="1328"/>
      <c r="W42" s="1340"/>
      <c r="X42" s="1328"/>
      <c r="Y42" s="1340"/>
      <c r="Z42" s="1328"/>
      <c r="AA42" s="1340"/>
      <c r="AB42" s="1328"/>
      <c r="AC42" s="1340"/>
      <c r="AD42" s="1328"/>
      <c r="AE42" s="1340"/>
      <c r="AF42" s="1347"/>
      <c r="AG42" s="1348"/>
      <c r="AH42" s="1348"/>
      <c r="AI42" s="1348"/>
      <c r="AJ42" s="1348"/>
      <c r="AK42" s="1348"/>
      <c r="AL42" s="1349"/>
    </row>
    <row r="43" spans="1:38" ht="6" customHeight="1" x14ac:dyDescent="0.2">
      <c r="C43" s="1256" t="s">
        <v>228</v>
      </c>
      <c r="D43" s="1257"/>
      <c r="E43" s="1257"/>
      <c r="F43" s="1257"/>
      <c r="G43" s="1257"/>
      <c r="H43" s="1257"/>
      <c r="I43" s="1257"/>
      <c r="J43" s="1257"/>
      <c r="K43" s="1258"/>
      <c r="L43" s="1336" t="s">
        <v>550</v>
      </c>
      <c r="M43" s="1322"/>
      <c r="N43" s="1322"/>
      <c r="O43" s="1322"/>
      <c r="P43" s="1322"/>
      <c r="Q43" s="1322"/>
      <c r="R43" s="1322"/>
      <c r="S43" s="1322"/>
      <c r="T43" s="1322"/>
      <c r="U43" s="1322"/>
      <c r="V43" s="1322"/>
      <c r="W43" s="1322"/>
      <c r="X43" s="1322"/>
      <c r="Y43" s="1322"/>
      <c r="Z43" s="1322"/>
      <c r="AA43" s="1322"/>
      <c r="AB43" s="1322"/>
      <c r="AC43" s="1322"/>
      <c r="AD43" s="1322"/>
      <c r="AE43" s="1322"/>
      <c r="AF43" s="1322"/>
      <c r="AG43" s="1322"/>
      <c r="AH43" s="1322"/>
      <c r="AI43" s="1322"/>
      <c r="AJ43" s="1322"/>
      <c r="AK43" s="1322"/>
      <c r="AL43" s="1323"/>
    </row>
    <row r="44" spans="1:38" ht="6" customHeight="1" x14ac:dyDescent="0.2">
      <c r="C44" s="1259"/>
      <c r="D44" s="1260"/>
      <c r="E44" s="1260"/>
      <c r="F44" s="1260"/>
      <c r="G44" s="1260"/>
      <c r="H44" s="1260"/>
      <c r="I44" s="1260"/>
      <c r="J44" s="1260"/>
      <c r="K44" s="1261"/>
      <c r="L44" s="1304"/>
      <c r="M44" s="1305"/>
      <c r="N44" s="1305"/>
      <c r="O44" s="1305"/>
      <c r="P44" s="1305"/>
      <c r="Q44" s="1305"/>
      <c r="R44" s="1305"/>
      <c r="S44" s="1305"/>
      <c r="T44" s="1305"/>
      <c r="U44" s="1305"/>
      <c r="V44" s="1305"/>
      <c r="W44" s="1305"/>
      <c r="X44" s="1305"/>
      <c r="Y44" s="1305"/>
      <c r="Z44" s="1305"/>
      <c r="AA44" s="1305"/>
      <c r="AB44" s="1305"/>
      <c r="AC44" s="1305"/>
      <c r="AD44" s="1305"/>
      <c r="AE44" s="1305"/>
      <c r="AF44" s="1305"/>
      <c r="AG44" s="1305"/>
      <c r="AH44" s="1305"/>
      <c r="AI44" s="1305"/>
      <c r="AJ44" s="1305"/>
      <c r="AK44" s="1305"/>
      <c r="AL44" s="1306"/>
    </row>
    <row r="45" spans="1:38" ht="6" customHeight="1" x14ac:dyDescent="0.2">
      <c r="C45" s="1259"/>
      <c r="D45" s="1260"/>
      <c r="E45" s="1260"/>
      <c r="F45" s="1260"/>
      <c r="G45" s="1260"/>
      <c r="H45" s="1260"/>
      <c r="I45" s="1260"/>
      <c r="J45" s="1260"/>
      <c r="K45" s="1261"/>
      <c r="L45" s="1304"/>
      <c r="M45" s="1305"/>
      <c r="N45" s="1305"/>
      <c r="O45" s="1305"/>
      <c r="P45" s="1305"/>
      <c r="Q45" s="1305"/>
      <c r="R45" s="1305"/>
      <c r="S45" s="1305"/>
      <c r="T45" s="1305"/>
      <c r="U45" s="1305"/>
      <c r="V45" s="1305"/>
      <c r="W45" s="1305"/>
      <c r="X45" s="1305"/>
      <c r="Y45" s="1305"/>
      <c r="Z45" s="1305"/>
      <c r="AA45" s="1305"/>
      <c r="AB45" s="1305"/>
      <c r="AC45" s="1305"/>
      <c r="AD45" s="1305"/>
      <c r="AE45" s="1305"/>
      <c r="AF45" s="1305"/>
      <c r="AG45" s="1305"/>
      <c r="AH45" s="1305"/>
      <c r="AI45" s="1305"/>
      <c r="AJ45" s="1305"/>
      <c r="AK45" s="1305"/>
      <c r="AL45" s="1306"/>
    </row>
    <row r="46" spans="1:38" ht="6" customHeight="1" x14ac:dyDescent="0.2">
      <c r="C46" s="1259"/>
      <c r="D46" s="1260"/>
      <c r="E46" s="1260"/>
      <c r="F46" s="1260"/>
      <c r="G46" s="1260"/>
      <c r="H46" s="1260"/>
      <c r="I46" s="1260"/>
      <c r="J46" s="1260"/>
      <c r="K46" s="1261"/>
      <c r="L46" s="1310"/>
      <c r="M46" s="1311"/>
      <c r="N46" s="1311"/>
      <c r="O46" s="1311"/>
      <c r="P46" s="1311"/>
      <c r="Q46" s="1311"/>
      <c r="R46" s="1311"/>
      <c r="S46" s="1311"/>
      <c r="T46" s="1311"/>
      <c r="U46" s="1311"/>
      <c r="V46" s="1311"/>
      <c r="W46" s="1311"/>
      <c r="X46" s="1311"/>
      <c r="Y46" s="1311"/>
      <c r="Z46" s="1311"/>
      <c r="AA46" s="1311"/>
      <c r="AB46" s="1311"/>
      <c r="AC46" s="1311"/>
      <c r="AD46" s="1311"/>
      <c r="AE46" s="1311"/>
      <c r="AF46" s="1311"/>
      <c r="AG46" s="1311"/>
      <c r="AH46" s="1311"/>
      <c r="AI46" s="1311"/>
      <c r="AJ46" s="1311"/>
      <c r="AK46" s="1311"/>
      <c r="AL46" s="1312"/>
    </row>
    <row r="47" spans="1:38" ht="6" customHeight="1" x14ac:dyDescent="0.2">
      <c r="C47" s="1259"/>
      <c r="D47" s="1260"/>
      <c r="E47" s="1260"/>
      <c r="F47" s="1260"/>
      <c r="G47" s="1260"/>
      <c r="H47" s="1260"/>
      <c r="I47" s="1260"/>
      <c r="J47" s="1260"/>
      <c r="K47" s="1261"/>
      <c r="L47" s="1304"/>
      <c r="M47" s="1305"/>
      <c r="N47" s="1305"/>
      <c r="O47" s="1305"/>
      <c r="P47" s="1305"/>
      <c r="Q47" s="1305"/>
      <c r="R47" s="1305"/>
      <c r="S47" s="1305"/>
      <c r="T47" s="1305"/>
      <c r="U47" s="1305"/>
      <c r="V47" s="1305"/>
      <c r="W47" s="1305"/>
      <c r="X47" s="1305"/>
      <c r="Y47" s="1305"/>
      <c r="Z47" s="1305"/>
      <c r="AA47" s="1305"/>
      <c r="AB47" s="1305"/>
      <c r="AC47" s="1305"/>
      <c r="AD47" s="1305"/>
      <c r="AE47" s="1305"/>
      <c r="AF47" s="1305"/>
      <c r="AG47" s="1305"/>
      <c r="AH47" s="1305"/>
      <c r="AI47" s="1305"/>
      <c r="AJ47" s="1305"/>
      <c r="AK47" s="1305"/>
      <c r="AL47" s="1306"/>
    </row>
    <row r="48" spans="1:38" ht="6" customHeight="1" x14ac:dyDescent="0.2">
      <c r="C48" s="1259"/>
      <c r="D48" s="1260"/>
      <c r="E48" s="1260"/>
      <c r="F48" s="1260"/>
      <c r="G48" s="1260"/>
      <c r="H48" s="1260"/>
      <c r="I48" s="1260"/>
      <c r="J48" s="1260"/>
      <c r="K48" s="1261"/>
      <c r="L48" s="1304"/>
      <c r="M48" s="1305"/>
      <c r="N48" s="1305"/>
      <c r="O48" s="1305"/>
      <c r="P48" s="1305"/>
      <c r="Q48" s="1305"/>
      <c r="R48" s="1305"/>
      <c r="S48" s="1305"/>
      <c r="T48" s="1305"/>
      <c r="U48" s="1305"/>
      <c r="V48" s="1305"/>
      <c r="W48" s="1305"/>
      <c r="X48" s="1305"/>
      <c r="Y48" s="1305"/>
      <c r="Z48" s="1305"/>
      <c r="AA48" s="1305"/>
      <c r="AB48" s="1305"/>
      <c r="AC48" s="1305"/>
      <c r="AD48" s="1305"/>
      <c r="AE48" s="1305"/>
      <c r="AF48" s="1305"/>
      <c r="AG48" s="1305"/>
      <c r="AH48" s="1305"/>
      <c r="AI48" s="1305"/>
      <c r="AJ48" s="1305"/>
      <c r="AK48" s="1305"/>
      <c r="AL48" s="1306"/>
    </row>
    <row r="49" spans="3:38" ht="6" customHeight="1" x14ac:dyDescent="0.2">
      <c r="C49" s="1262"/>
      <c r="D49" s="1263"/>
      <c r="E49" s="1263"/>
      <c r="F49" s="1263"/>
      <c r="G49" s="1263"/>
      <c r="H49" s="1263"/>
      <c r="I49" s="1263"/>
      <c r="J49" s="1263"/>
      <c r="K49" s="1264"/>
      <c r="L49" s="1307"/>
      <c r="M49" s="1308"/>
      <c r="N49" s="1308"/>
      <c r="O49" s="1308"/>
      <c r="P49" s="1308"/>
      <c r="Q49" s="1308"/>
      <c r="R49" s="1308"/>
      <c r="S49" s="1308"/>
      <c r="T49" s="1308"/>
      <c r="U49" s="1308"/>
      <c r="V49" s="1308"/>
      <c r="W49" s="1308"/>
      <c r="X49" s="1308"/>
      <c r="Y49" s="1308"/>
      <c r="Z49" s="1308"/>
      <c r="AA49" s="1308"/>
      <c r="AB49" s="1308"/>
      <c r="AC49" s="1308"/>
      <c r="AD49" s="1308"/>
      <c r="AE49" s="1308"/>
      <c r="AF49" s="1308"/>
      <c r="AG49" s="1308"/>
      <c r="AH49" s="1308"/>
      <c r="AI49" s="1308"/>
      <c r="AJ49" s="1308"/>
      <c r="AK49" s="1308"/>
      <c r="AL49" s="1309"/>
    </row>
    <row r="50" spans="3:38" ht="6" customHeight="1" x14ac:dyDescent="0.2">
      <c r="C50" s="1256" t="s">
        <v>229</v>
      </c>
      <c r="D50" s="1257"/>
      <c r="E50" s="1257"/>
      <c r="F50" s="1257"/>
      <c r="G50" s="1257"/>
      <c r="H50" s="1257"/>
      <c r="I50" s="1257"/>
      <c r="J50" s="1257"/>
      <c r="K50" s="1258"/>
      <c r="L50" s="1304" t="s">
        <v>495</v>
      </c>
      <c r="M50" s="1305"/>
      <c r="N50" s="1305"/>
      <c r="O50" s="1305"/>
      <c r="P50" s="1305"/>
      <c r="Q50" s="1305"/>
      <c r="R50" s="1305"/>
      <c r="S50" s="1305"/>
      <c r="T50" s="1305"/>
      <c r="U50" s="1305"/>
      <c r="V50" s="1305"/>
      <c r="W50" s="1305"/>
      <c r="X50" s="1305"/>
      <c r="Y50" s="1305"/>
      <c r="Z50" s="1305"/>
      <c r="AA50" s="1305"/>
      <c r="AB50" s="1305"/>
      <c r="AC50" s="1305"/>
      <c r="AD50" s="1305"/>
      <c r="AE50" s="1305"/>
      <c r="AF50" s="1305"/>
      <c r="AG50" s="1305"/>
      <c r="AH50" s="1305"/>
      <c r="AI50" s="1305"/>
      <c r="AJ50" s="1305"/>
      <c r="AK50" s="1305"/>
      <c r="AL50" s="1306"/>
    </row>
    <row r="51" spans="3:38" ht="6" customHeight="1" x14ac:dyDescent="0.2">
      <c r="C51" s="1259"/>
      <c r="D51" s="1260"/>
      <c r="E51" s="1260"/>
      <c r="F51" s="1260"/>
      <c r="G51" s="1260"/>
      <c r="H51" s="1260"/>
      <c r="I51" s="1260"/>
      <c r="J51" s="1260"/>
      <c r="K51" s="1261"/>
      <c r="L51" s="1304"/>
      <c r="M51" s="1305"/>
      <c r="N51" s="1305"/>
      <c r="O51" s="1305"/>
      <c r="P51" s="1305"/>
      <c r="Q51" s="1305"/>
      <c r="R51" s="1305"/>
      <c r="S51" s="1305"/>
      <c r="T51" s="1305"/>
      <c r="U51" s="1305"/>
      <c r="V51" s="1305"/>
      <c r="W51" s="1305"/>
      <c r="X51" s="1305"/>
      <c r="Y51" s="1305"/>
      <c r="Z51" s="1305"/>
      <c r="AA51" s="1305"/>
      <c r="AB51" s="1305"/>
      <c r="AC51" s="1305"/>
      <c r="AD51" s="1305"/>
      <c r="AE51" s="1305"/>
      <c r="AF51" s="1305"/>
      <c r="AG51" s="1305"/>
      <c r="AH51" s="1305"/>
      <c r="AI51" s="1305"/>
      <c r="AJ51" s="1305"/>
      <c r="AK51" s="1305"/>
      <c r="AL51" s="1306"/>
    </row>
    <row r="52" spans="3:38" ht="6" customHeight="1" x14ac:dyDescent="0.2">
      <c r="C52" s="1259"/>
      <c r="D52" s="1260"/>
      <c r="E52" s="1260"/>
      <c r="F52" s="1260"/>
      <c r="G52" s="1260"/>
      <c r="H52" s="1260"/>
      <c r="I52" s="1260"/>
      <c r="J52" s="1260"/>
      <c r="K52" s="1261"/>
      <c r="L52" s="1337"/>
      <c r="M52" s="1326"/>
      <c r="N52" s="1326"/>
      <c r="O52" s="1326"/>
      <c r="P52" s="1326"/>
      <c r="Q52" s="1326"/>
      <c r="R52" s="1326"/>
      <c r="S52" s="1326"/>
      <c r="T52" s="1326"/>
      <c r="U52" s="1326"/>
      <c r="V52" s="1326"/>
      <c r="W52" s="1326"/>
      <c r="X52" s="1326"/>
      <c r="Y52" s="1326"/>
      <c r="Z52" s="1326"/>
      <c r="AA52" s="1326"/>
      <c r="AB52" s="1326"/>
      <c r="AC52" s="1326"/>
      <c r="AD52" s="1326"/>
      <c r="AE52" s="1326"/>
      <c r="AF52" s="1326"/>
      <c r="AG52" s="1326"/>
      <c r="AH52" s="1326"/>
      <c r="AI52" s="1326"/>
      <c r="AJ52" s="1326"/>
      <c r="AK52" s="1326"/>
      <c r="AL52" s="1327"/>
    </row>
    <row r="53" spans="3:38" ht="6" customHeight="1" x14ac:dyDescent="0.2">
      <c r="C53" s="1259"/>
      <c r="D53" s="1260"/>
      <c r="E53" s="1260"/>
      <c r="F53" s="1260"/>
      <c r="G53" s="1260"/>
      <c r="H53" s="1260"/>
      <c r="I53" s="1260"/>
      <c r="J53" s="1260"/>
      <c r="K53" s="1261"/>
      <c r="L53" s="1310"/>
      <c r="M53" s="1311"/>
      <c r="N53" s="1311"/>
      <c r="O53" s="1311"/>
      <c r="P53" s="1311"/>
      <c r="Q53" s="1311"/>
      <c r="R53" s="1311"/>
      <c r="S53" s="1311"/>
      <c r="T53" s="1311"/>
      <c r="U53" s="1311"/>
      <c r="V53" s="1311"/>
      <c r="W53" s="1311"/>
      <c r="X53" s="1311"/>
      <c r="Y53" s="1311"/>
      <c r="Z53" s="1311"/>
      <c r="AA53" s="1311"/>
      <c r="AB53" s="1311"/>
      <c r="AC53" s="1311"/>
      <c r="AD53" s="1311"/>
      <c r="AE53" s="1311"/>
      <c r="AF53" s="1311"/>
      <c r="AG53" s="1311"/>
      <c r="AH53" s="1311"/>
      <c r="AI53" s="1311"/>
      <c r="AJ53" s="1311"/>
      <c r="AK53" s="1311"/>
      <c r="AL53" s="1312"/>
    </row>
    <row r="54" spans="3:38" ht="6" customHeight="1" x14ac:dyDescent="0.2">
      <c r="C54" s="1259"/>
      <c r="D54" s="1260"/>
      <c r="E54" s="1260"/>
      <c r="F54" s="1260"/>
      <c r="G54" s="1260"/>
      <c r="H54" s="1260"/>
      <c r="I54" s="1260"/>
      <c r="J54" s="1260"/>
      <c r="K54" s="1261"/>
      <c r="L54" s="1304"/>
      <c r="M54" s="1305"/>
      <c r="N54" s="1305"/>
      <c r="O54" s="1305"/>
      <c r="P54" s="1305"/>
      <c r="Q54" s="1305"/>
      <c r="R54" s="1305"/>
      <c r="S54" s="1305"/>
      <c r="T54" s="1305"/>
      <c r="U54" s="1305"/>
      <c r="V54" s="1305"/>
      <c r="W54" s="1305"/>
      <c r="X54" s="1305"/>
      <c r="Y54" s="1305"/>
      <c r="Z54" s="1305"/>
      <c r="AA54" s="1305"/>
      <c r="AB54" s="1305"/>
      <c r="AC54" s="1305"/>
      <c r="AD54" s="1305"/>
      <c r="AE54" s="1305"/>
      <c r="AF54" s="1305"/>
      <c r="AG54" s="1305"/>
      <c r="AH54" s="1305"/>
      <c r="AI54" s="1305"/>
      <c r="AJ54" s="1305"/>
      <c r="AK54" s="1305"/>
      <c r="AL54" s="1306"/>
    </row>
    <row r="55" spans="3:38" ht="6" customHeight="1" x14ac:dyDescent="0.2">
      <c r="C55" s="1259"/>
      <c r="D55" s="1260"/>
      <c r="E55" s="1260"/>
      <c r="F55" s="1260"/>
      <c r="G55" s="1260"/>
      <c r="H55" s="1260"/>
      <c r="I55" s="1260"/>
      <c r="J55" s="1260"/>
      <c r="K55" s="1261"/>
      <c r="L55" s="1304"/>
      <c r="M55" s="1305"/>
      <c r="N55" s="1305"/>
      <c r="O55" s="1305"/>
      <c r="P55" s="1305"/>
      <c r="Q55" s="1305"/>
      <c r="R55" s="1305"/>
      <c r="S55" s="1305"/>
      <c r="T55" s="1305"/>
      <c r="U55" s="1305"/>
      <c r="V55" s="1305"/>
      <c r="W55" s="1305"/>
      <c r="X55" s="1305"/>
      <c r="Y55" s="1305"/>
      <c r="Z55" s="1305"/>
      <c r="AA55" s="1305"/>
      <c r="AB55" s="1305"/>
      <c r="AC55" s="1305"/>
      <c r="AD55" s="1305"/>
      <c r="AE55" s="1305"/>
      <c r="AF55" s="1305"/>
      <c r="AG55" s="1305"/>
      <c r="AH55" s="1305"/>
      <c r="AI55" s="1305"/>
      <c r="AJ55" s="1305"/>
      <c r="AK55" s="1305"/>
      <c r="AL55" s="1306"/>
    </row>
    <row r="56" spans="3:38" ht="6" customHeight="1" x14ac:dyDescent="0.2">
      <c r="C56" s="1262"/>
      <c r="D56" s="1263"/>
      <c r="E56" s="1263"/>
      <c r="F56" s="1263"/>
      <c r="G56" s="1263"/>
      <c r="H56" s="1263"/>
      <c r="I56" s="1263"/>
      <c r="J56" s="1263"/>
      <c r="K56" s="1264"/>
      <c r="L56" s="1307"/>
      <c r="M56" s="1308"/>
      <c r="N56" s="1308"/>
      <c r="O56" s="1308"/>
      <c r="P56" s="1308"/>
      <c r="Q56" s="1308"/>
      <c r="R56" s="1308"/>
      <c r="S56" s="1308"/>
      <c r="T56" s="1308"/>
      <c r="U56" s="1308"/>
      <c r="V56" s="1308"/>
      <c r="W56" s="1308"/>
      <c r="X56" s="1308"/>
      <c r="Y56" s="1308"/>
      <c r="Z56" s="1308"/>
      <c r="AA56" s="1308"/>
      <c r="AB56" s="1308"/>
      <c r="AC56" s="1308"/>
      <c r="AD56" s="1308"/>
      <c r="AE56" s="1308"/>
      <c r="AF56" s="1308"/>
      <c r="AG56" s="1308"/>
      <c r="AH56" s="1308"/>
      <c r="AI56" s="1308"/>
      <c r="AJ56" s="1308"/>
      <c r="AK56" s="1308"/>
      <c r="AL56" s="1309"/>
    </row>
    <row r="57" spans="3:38" ht="6" customHeight="1" x14ac:dyDescent="0.2">
      <c r="C57" s="1256" t="s">
        <v>496</v>
      </c>
      <c r="D57" s="1257"/>
      <c r="E57" s="1257"/>
      <c r="F57" s="1257"/>
      <c r="G57" s="1257"/>
      <c r="H57" s="1257"/>
      <c r="I57" s="1257"/>
      <c r="J57" s="1257"/>
      <c r="K57" s="1258"/>
      <c r="L57" s="1259" t="s">
        <v>497</v>
      </c>
      <c r="M57" s="1260"/>
      <c r="N57" s="1260"/>
      <c r="O57" s="1260"/>
      <c r="P57" s="1260"/>
      <c r="Q57" s="1260"/>
      <c r="R57" s="1260"/>
      <c r="S57" s="1260"/>
      <c r="T57" s="1260"/>
      <c r="U57" s="1260"/>
      <c r="V57" s="1260"/>
      <c r="W57" s="1260"/>
      <c r="X57" s="1260"/>
      <c r="Y57" s="1260"/>
      <c r="Z57" s="1260"/>
      <c r="AA57" s="1260"/>
      <c r="AB57" s="1260"/>
      <c r="AC57" s="1260"/>
      <c r="AD57" s="1260"/>
      <c r="AE57" s="1260"/>
      <c r="AF57" s="1260"/>
      <c r="AG57" s="1260"/>
      <c r="AH57" s="1260"/>
      <c r="AI57" s="1260"/>
      <c r="AJ57" s="1260"/>
      <c r="AK57" s="1260"/>
      <c r="AL57" s="1261"/>
    </row>
    <row r="58" spans="3:38" ht="6" customHeight="1" x14ac:dyDescent="0.2">
      <c r="C58" s="1259"/>
      <c r="D58" s="1260"/>
      <c r="E58" s="1260"/>
      <c r="F58" s="1260"/>
      <c r="G58" s="1260"/>
      <c r="H58" s="1260"/>
      <c r="I58" s="1260"/>
      <c r="J58" s="1260"/>
      <c r="K58" s="1261"/>
      <c r="L58" s="1259"/>
      <c r="M58" s="1260"/>
      <c r="N58" s="1260"/>
      <c r="O58" s="1260"/>
      <c r="P58" s="1260"/>
      <c r="Q58" s="1260"/>
      <c r="R58" s="1260"/>
      <c r="S58" s="1260"/>
      <c r="T58" s="1260"/>
      <c r="U58" s="1260"/>
      <c r="V58" s="1260"/>
      <c r="W58" s="1260"/>
      <c r="X58" s="1260"/>
      <c r="Y58" s="1260"/>
      <c r="Z58" s="1260"/>
      <c r="AA58" s="1260"/>
      <c r="AB58" s="1260"/>
      <c r="AC58" s="1260"/>
      <c r="AD58" s="1260"/>
      <c r="AE58" s="1260"/>
      <c r="AF58" s="1260"/>
      <c r="AG58" s="1260"/>
      <c r="AH58" s="1260"/>
      <c r="AI58" s="1260"/>
      <c r="AJ58" s="1260"/>
      <c r="AK58" s="1260"/>
      <c r="AL58" s="1261"/>
    </row>
    <row r="59" spans="3:38" ht="6" customHeight="1" x14ac:dyDescent="0.2">
      <c r="C59" s="1262"/>
      <c r="D59" s="1263"/>
      <c r="E59" s="1263"/>
      <c r="F59" s="1263"/>
      <c r="G59" s="1263"/>
      <c r="H59" s="1263"/>
      <c r="I59" s="1263"/>
      <c r="J59" s="1263"/>
      <c r="K59" s="1264"/>
      <c r="L59" s="1259"/>
      <c r="M59" s="1260"/>
      <c r="N59" s="1260"/>
      <c r="O59" s="1260"/>
      <c r="P59" s="1260"/>
      <c r="Q59" s="1260"/>
      <c r="R59" s="1260"/>
      <c r="S59" s="1260"/>
      <c r="T59" s="1260"/>
      <c r="U59" s="1260"/>
      <c r="V59" s="1260"/>
      <c r="W59" s="1260"/>
      <c r="X59" s="1260"/>
      <c r="Y59" s="1260"/>
      <c r="Z59" s="1260"/>
      <c r="AA59" s="1260"/>
      <c r="AB59" s="1260"/>
      <c r="AC59" s="1260"/>
      <c r="AD59" s="1260"/>
      <c r="AE59" s="1260"/>
      <c r="AF59" s="1260"/>
      <c r="AG59" s="1260"/>
      <c r="AH59" s="1260"/>
      <c r="AI59" s="1260"/>
      <c r="AJ59" s="1260"/>
      <c r="AK59" s="1260"/>
      <c r="AL59" s="1261"/>
    </row>
    <row r="60" spans="3:38" ht="6" customHeight="1" x14ac:dyDescent="0.2">
      <c r="C60" s="1256" t="s">
        <v>498</v>
      </c>
      <c r="D60" s="1257"/>
      <c r="E60" s="1257"/>
      <c r="F60" s="1257"/>
      <c r="G60" s="1257"/>
      <c r="H60" s="1257"/>
      <c r="I60" s="1257"/>
      <c r="J60" s="1257"/>
      <c r="K60" s="1258"/>
      <c r="L60" s="1313" t="s">
        <v>499</v>
      </c>
      <c r="M60" s="1314"/>
      <c r="N60" s="1314"/>
      <c r="O60" s="1314"/>
      <c r="P60" s="1315"/>
      <c r="Q60" s="1321"/>
      <c r="R60" s="1322"/>
      <c r="S60" s="1322"/>
      <c r="T60" s="1322"/>
      <c r="U60" s="1322"/>
      <c r="V60" s="1322"/>
      <c r="W60" s="1322"/>
      <c r="X60" s="1322"/>
      <c r="Y60" s="1322"/>
      <c r="Z60" s="1322"/>
      <c r="AA60" s="1322"/>
      <c r="AB60" s="1322"/>
      <c r="AC60" s="1322"/>
      <c r="AD60" s="1322"/>
      <c r="AE60" s="1322"/>
      <c r="AF60" s="1322"/>
      <c r="AG60" s="1322"/>
      <c r="AH60" s="1322"/>
      <c r="AI60" s="1322"/>
      <c r="AJ60" s="1322"/>
      <c r="AK60" s="1322"/>
      <c r="AL60" s="1323"/>
    </row>
    <row r="61" spans="3:38" ht="6" customHeight="1" x14ac:dyDescent="0.2">
      <c r="C61" s="1259"/>
      <c r="D61" s="1260"/>
      <c r="E61" s="1260"/>
      <c r="F61" s="1260"/>
      <c r="G61" s="1260"/>
      <c r="H61" s="1260"/>
      <c r="I61" s="1260"/>
      <c r="J61" s="1260"/>
      <c r="K61" s="1261"/>
      <c r="L61" s="1316"/>
      <c r="M61" s="1297"/>
      <c r="N61" s="1297"/>
      <c r="O61" s="1297"/>
      <c r="P61" s="1317"/>
      <c r="Q61" s="1324"/>
      <c r="R61" s="1305"/>
      <c r="S61" s="1305"/>
      <c r="T61" s="1305"/>
      <c r="U61" s="1305"/>
      <c r="V61" s="1305"/>
      <c r="W61" s="1305"/>
      <c r="X61" s="1305"/>
      <c r="Y61" s="1305"/>
      <c r="Z61" s="1305"/>
      <c r="AA61" s="1305"/>
      <c r="AB61" s="1305"/>
      <c r="AC61" s="1305"/>
      <c r="AD61" s="1305"/>
      <c r="AE61" s="1305"/>
      <c r="AF61" s="1305"/>
      <c r="AG61" s="1305"/>
      <c r="AH61" s="1305"/>
      <c r="AI61" s="1305"/>
      <c r="AJ61" s="1305"/>
      <c r="AK61" s="1305"/>
      <c r="AL61" s="1306"/>
    </row>
    <row r="62" spans="3:38" ht="6" customHeight="1" x14ac:dyDescent="0.2">
      <c r="C62" s="1259"/>
      <c r="D62" s="1260"/>
      <c r="E62" s="1260"/>
      <c r="F62" s="1260"/>
      <c r="G62" s="1260"/>
      <c r="H62" s="1260"/>
      <c r="I62" s="1260"/>
      <c r="J62" s="1260"/>
      <c r="K62" s="1261"/>
      <c r="L62" s="1318"/>
      <c r="M62" s="1319"/>
      <c r="N62" s="1319"/>
      <c r="O62" s="1319"/>
      <c r="P62" s="1320"/>
      <c r="Q62" s="1325"/>
      <c r="R62" s="1326"/>
      <c r="S62" s="1326"/>
      <c r="T62" s="1326"/>
      <c r="U62" s="1326"/>
      <c r="V62" s="1326"/>
      <c r="W62" s="1326"/>
      <c r="X62" s="1326"/>
      <c r="Y62" s="1326"/>
      <c r="Z62" s="1326"/>
      <c r="AA62" s="1326"/>
      <c r="AB62" s="1326"/>
      <c r="AC62" s="1326"/>
      <c r="AD62" s="1326"/>
      <c r="AE62" s="1326"/>
      <c r="AF62" s="1326"/>
      <c r="AG62" s="1326"/>
      <c r="AH62" s="1326"/>
      <c r="AI62" s="1326"/>
      <c r="AJ62" s="1326"/>
      <c r="AK62" s="1326"/>
      <c r="AL62" s="1327"/>
    </row>
    <row r="63" spans="3:38" ht="6" customHeight="1" x14ac:dyDescent="0.2">
      <c r="C63" s="1259"/>
      <c r="D63" s="1260"/>
      <c r="E63" s="1260"/>
      <c r="F63" s="1260"/>
      <c r="G63" s="1260"/>
      <c r="H63" s="1260"/>
      <c r="I63" s="1260"/>
      <c r="J63" s="1260"/>
      <c r="K63" s="1261"/>
      <c r="L63" s="1316" t="s">
        <v>500</v>
      </c>
      <c r="M63" s="1297"/>
      <c r="N63" s="1297"/>
      <c r="O63" s="1297"/>
      <c r="P63" s="1317"/>
      <c r="Q63" s="1311"/>
      <c r="R63" s="1311"/>
      <c r="S63" s="1311"/>
      <c r="T63" s="1311"/>
      <c r="U63" s="1311"/>
      <c r="V63" s="1311"/>
      <c r="W63" s="1311"/>
      <c r="X63" s="1311"/>
      <c r="Y63" s="1311"/>
      <c r="Z63" s="1311"/>
      <c r="AA63" s="1331" t="s">
        <v>551</v>
      </c>
      <c r="AB63" s="1332"/>
      <c r="AC63" s="1333"/>
      <c r="AD63" s="1311"/>
      <c r="AE63" s="1311"/>
      <c r="AF63" s="1311"/>
      <c r="AG63" s="1311"/>
      <c r="AH63" s="1311"/>
      <c r="AI63" s="1311"/>
      <c r="AJ63" s="1311"/>
      <c r="AK63" s="1311"/>
      <c r="AL63" s="1312"/>
    </row>
    <row r="64" spans="3:38" ht="6" customHeight="1" x14ac:dyDescent="0.2">
      <c r="C64" s="1259"/>
      <c r="D64" s="1260"/>
      <c r="E64" s="1260"/>
      <c r="F64" s="1260"/>
      <c r="G64" s="1260"/>
      <c r="H64" s="1260"/>
      <c r="I64" s="1260"/>
      <c r="J64" s="1260"/>
      <c r="K64" s="1261"/>
      <c r="L64" s="1316"/>
      <c r="M64" s="1297"/>
      <c r="N64" s="1297"/>
      <c r="O64" s="1297"/>
      <c r="P64" s="1317"/>
      <c r="Q64" s="1305"/>
      <c r="R64" s="1305"/>
      <c r="S64" s="1305"/>
      <c r="T64" s="1305"/>
      <c r="U64" s="1305"/>
      <c r="V64" s="1305"/>
      <c r="W64" s="1305"/>
      <c r="X64" s="1305"/>
      <c r="Y64" s="1305"/>
      <c r="Z64" s="1305"/>
      <c r="AA64" s="1334"/>
      <c r="AB64" s="1297"/>
      <c r="AC64" s="1317"/>
      <c r="AD64" s="1305"/>
      <c r="AE64" s="1305"/>
      <c r="AF64" s="1305"/>
      <c r="AG64" s="1305"/>
      <c r="AH64" s="1305"/>
      <c r="AI64" s="1305"/>
      <c r="AJ64" s="1305"/>
      <c r="AK64" s="1305"/>
      <c r="AL64" s="1306"/>
    </row>
    <row r="65" spans="1:39" ht="6" customHeight="1" x14ac:dyDescent="0.2">
      <c r="C65" s="1262"/>
      <c r="D65" s="1263"/>
      <c r="E65" s="1263"/>
      <c r="F65" s="1263"/>
      <c r="G65" s="1263"/>
      <c r="H65" s="1263"/>
      <c r="I65" s="1263"/>
      <c r="J65" s="1263"/>
      <c r="K65" s="1264"/>
      <c r="L65" s="1328"/>
      <c r="M65" s="1329"/>
      <c r="N65" s="1329"/>
      <c r="O65" s="1329"/>
      <c r="P65" s="1330"/>
      <c r="Q65" s="1308"/>
      <c r="R65" s="1308"/>
      <c r="S65" s="1308"/>
      <c r="T65" s="1308"/>
      <c r="U65" s="1308"/>
      <c r="V65" s="1308"/>
      <c r="W65" s="1308"/>
      <c r="X65" s="1308"/>
      <c r="Y65" s="1308"/>
      <c r="Z65" s="1308"/>
      <c r="AA65" s="1335"/>
      <c r="AB65" s="1329"/>
      <c r="AC65" s="1330"/>
      <c r="AD65" s="1308"/>
      <c r="AE65" s="1308"/>
      <c r="AF65" s="1308"/>
      <c r="AG65" s="1308"/>
      <c r="AH65" s="1308"/>
      <c r="AI65" s="1308"/>
      <c r="AJ65" s="1308"/>
      <c r="AK65" s="1308"/>
      <c r="AL65" s="1309"/>
    </row>
    <row r="66" spans="1:39" ht="6" customHeight="1" x14ac:dyDescent="0.2">
      <c r="AL66" s="585"/>
    </row>
    <row r="67" spans="1:39" ht="6" customHeight="1" x14ac:dyDescent="0.2">
      <c r="AL67" s="586"/>
    </row>
    <row r="68" spans="1:39" ht="6" customHeight="1" x14ac:dyDescent="0.2">
      <c r="AL68" s="586"/>
    </row>
    <row r="69" spans="1:39" ht="6" customHeight="1" x14ac:dyDescent="0.2">
      <c r="AL69" s="586"/>
    </row>
    <row r="70" spans="1:39" ht="6" customHeight="1" x14ac:dyDescent="0.2">
      <c r="AL70" s="586"/>
    </row>
    <row r="71" spans="1:39" ht="6" customHeight="1" x14ac:dyDescent="0.2"/>
    <row r="72" spans="1:39" ht="6" customHeight="1" x14ac:dyDescent="0.2"/>
    <row r="73" spans="1:39" ht="6" customHeight="1" x14ac:dyDescent="0.2"/>
    <row r="74" spans="1:39" ht="6" customHeight="1" x14ac:dyDescent="0.2">
      <c r="A74" s="1300" t="s">
        <v>501</v>
      </c>
      <c r="B74" s="1300"/>
      <c r="C74" s="1300"/>
      <c r="D74" s="1300"/>
      <c r="E74" s="1300"/>
      <c r="F74" s="1300"/>
      <c r="G74" s="1300"/>
      <c r="H74" s="1300"/>
      <c r="I74" s="1300"/>
      <c r="J74" s="1300"/>
    </row>
    <row r="75" spans="1:39" ht="6" customHeight="1" x14ac:dyDescent="0.2">
      <c r="A75" s="1300"/>
      <c r="B75" s="1300"/>
      <c r="C75" s="1300"/>
      <c r="D75" s="1300"/>
      <c r="E75" s="1300"/>
      <c r="F75" s="1300"/>
      <c r="G75" s="1300"/>
      <c r="H75" s="1300"/>
      <c r="I75" s="1300"/>
      <c r="J75" s="1300"/>
    </row>
    <row r="76" spans="1:39" ht="6" customHeight="1" x14ac:dyDescent="0.2"/>
    <row r="77" spans="1:39" ht="6" customHeight="1" x14ac:dyDescent="0.2">
      <c r="C77" s="1256" t="s">
        <v>502</v>
      </c>
      <c r="D77" s="1257"/>
      <c r="E77" s="1257"/>
      <c r="F77" s="1257"/>
      <c r="G77" s="1257"/>
      <c r="H77" s="1257"/>
      <c r="I77" s="1257"/>
      <c r="J77" s="1257"/>
      <c r="K77" s="1257"/>
      <c r="L77" s="1257"/>
      <c r="M77" s="1257"/>
      <c r="N77" s="1257"/>
      <c r="O77" s="1257"/>
      <c r="P77" s="1257"/>
      <c r="Q77" s="1257"/>
      <c r="R77" s="1257"/>
      <c r="S77" s="1257"/>
      <c r="T77" s="1257"/>
      <c r="U77" s="1257"/>
      <c r="V77" s="1257"/>
      <c r="W77" s="1257"/>
      <c r="X77" s="1257"/>
      <c r="Y77" s="1257"/>
      <c r="Z77" s="1257"/>
      <c r="AA77" s="1257"/>
      <c r="AB77" s="1257"/>
      <c r="AC77" s="1257"/>
      <c r="AD77" s="1257"/>
      <c r="AE77" s="1257"/>
      <c r="AF77" s="1257"/>
      <c r="AG77" s="1257"/>
      <c r="AH77" s="1257"/>
      <c r="AI77" s="1257"/>
      <c r="AJ77" s="1257"/>
      <c r="AK77" s="1257"/>
      <c r="AL77" s="1258"/>
      <c r="AM77" s="586"/>
    </row>
    <row r="78" spans="1:39" ht="6" customHeight="1" x14ac:dyDescent="0.2">
      <c r="C78" s="1259"/>
      <c r="D78" s="1260"/>
      <c r="E78" s="1260"/>
      <c r="F78" s="1260"/>
      <c r="G78" s="1260"/>
      <c r="H78" s="1260"/>
      <c r="I78" s="1260"/>
      <c r="J78" s="1260"/>
      <c r="K78" s="1260"/>
      <c r="L78" s="1260"/>
      <c r="M78" s="1260"/>
      <c r="N78" s="1260"/>
      <c r="O78" s="1260"/>
      <c r="P78" s="1260"/>
      <c r="Q78" s="1260"/>
      <c r="R78" s="1260"/>
      <c r="S78" s="1260"/>
      <c r="T78" s="1260"/>
      <c r="U78" s="1260"/>
      <c r="V78" s="1260"/>
      <c r="W78" s="1260"/>
      <c r="X78" s="1260"/>
      <c r="Y78" s="1260"/>
      <c r="Z78" s="1260"/>
      <c r="AA78" s="1260"/>
      <c r="AB78" s="1260"/>
      <c r="AC78" s="1260"/>
      <c r="AD78" s="1260"/>
      <c r="AE78" s="1260"/>
      <c r="AF78" s="1260"/>
      <c r="AG78" s="1260"/>
      <c r="AH78" s="1260"/>
      <c r="AI78" s="1260"/>
      <c r="AJ78" s="1260"/>
      <c r="AK78" s="1260"/>
      <c r="AL78" s="1261"/>
      <c r="AM78" s="586"/>
    </row>
    <row r="79" spans="1:39" ht="6" customHeight="1" x14ac:dyDescent="0.2">
      <c r="C79" s="1262"/>
      <c r="D79" s="1263"/>
      <c r="E79" s="1263"/>
      <c r="F79" s="1263"/>
      <c r="G79" s="1263"/>
      <c r="H79" s="1263"/>
      <c r="I79" s="1263"/>
      <c r="J79" s="1263"/>
      <c r="K79" s="1263"/>
      <c r="L79" s="1263"/>
      <c r="M79" s="1263"/>
      <c r="N79" s="1263"/>
      <c r="O79" s="1263"/>
      <c r="P79" s="1263"/>
      <c r="Q79" s="1263"/>
      <c r="R79" s="1263"/>
      <c r="S79" s="1263"/>
      <c r="T79" s="1263"/>
      <c r="U79" s="1263"/>
      <c r="V79" s="1263"/>
      <c r="W79" s="1263"/>
      <c r="X79" s="1263"/>
      <c r="Y79" s="1263"/>
      <c r="Z79" s="1263"/>
      <c r="AA79" s="1263"/>
      <c r="AB79" s="1263"/>
      <c r="AC79" s="1263"/>
      <c r="AD79" s="1263"/>
      <c r="AE79" s="1263"/>
      <c r="AF79" s="1263"/>
      <c r="AG79" s="1263"/>
      <c r="AH79" s="1263"/>
      <c r="AI79" s="1263"/>
      <c r="AJ79" s="1263"/>
      <c r="AK79" s="1263"/>
      <c r="AL79" s="1264"/>
      <c r="AM79" s="586"/>
    </row>
    <row r="80" spans="1:39" ht="6" customHeight="1" x14ac:dyDescent="0.2">
      <c r="C80" s="1256" t="s">
        <v>503</v>
      </c>
      <c r="D80" s="1257"/>
      <c r="E80" s="1257"/>
      <c r="F80" s="1257"/>
      <c r="G80" s="1257"/>
      <c r="H80" s="1257"/>
      <c r="I80" s="1257"/>
      <c r="J80" s="1257"/>
      <c r="K80" s="1257"/>
      <c r="L80" s="1257"/>
      <c r="M80" s="1257"/>
      <c r="N80" s="1257"/>
      <c r="O80" s="1257"/>
      <c r="P80" s="1257"/>
      <c r="Q80" s="1257"/>
      <c r="R80" s="1257"/>
      <c r="S80" s="1257"/>
      <c r="T80" s="1258"/>
      <c r="U80" s="1260" t="s">
        <v>504</v>
      </c>
      <c r="V80" s="1260"/>
      <c r="W80" s="1260"/>
      <c r="X80" s="1260"/>
      <c r="Y80" s="1260"/>
      <c r="Z80" s="1260"/>
      <c r="AA80" s="1260"/>
      <c r="AB80" s="1260"/>
      <c r="AC80" s="1260"/>
      <c r="AD80" s="1260"/>
      <c r="AE80" s="1260"/>
      <c r="AF80" s="1260"/>
      <c r="AG80" s="1260"/>
      <c r="AH80" s="1260"/>
      <c r="AI80" s="1260"/>
      <c r="AJ80" s="1260"/>
      <c r="AK80" s="1260"/>
      <c r="AL80" s="1261"/>
      <c r="AM80" s="586"/>
    </row>
    <row r="81" spans="2:39" ht="6" customHeight="1" x14ac:dyDescent="0.2">
      <c r="C81" s="1259"/>
      <c r="D81" s="1260"/>
      <c r="E81" s="1260"/>
      <c r="F81" s="1260"/>
      <c r="G81" s="1260"/>
      <c r="H81" s="1260"/>
      <c r="I81" s="1260"/>
      <c r="J81" s="1260"/>
      <c r="K81" s="1260"/>
      <c r="L81" s="1260"/>
      <c r="M81" s="1260"/>
      <c r="N81" s="1260"/>
      <c r="O81" s="1260"/>
      <c r="P81" s="1260"/>
      <c r="Q81" s="1260"/>
      <c r="R81" s="1260"/>
      <c r="S81" s="1260"/>
      <c r="T81" s="1261"/>
      <c r="U81" s="1260"/>
      <c r="V81" s="1260"/>
      <c r="W81" s="1260"/>
      <c r="X81" s="1260"/>
      <c r="Y81" s="1260"/>
      <c r="Z81" s="1260"/>
      <c r="AA81" s="1260"/>
      <c r="AB81" s="1260"/>
      <c r="AC81" s="1260"/>
      <c r="AD81" s="1260"/>
      <c r="AE81" s="1260"/>
      <c r="AF81" s="1260"/>
      <c r="AG81" s="1260"/>
      <c r="AH81" s="1260"/>
      <c r="AI81" s="1260"/>
      <c r="AJ81" s="1260"/>
      <c r="AK81" s="1260"/>
      <c r="AL81" s="1261"/>
      <c r="AM81" s="586"/>
    </row>
    <row r="82" spans="2:39" ht="6" customHeight="1" x14ac:dyDescent="0.2">
      <c r="C82" s="1301"/>
      <c r="D82" s="1302"/>
      <c r="E82" s="1302"/>
      <c r="F82" s="1302"/>
      <c r="G82" s="1302"/>
      <c r="H82" s="1302"/>
      <c r="I82" s="1302"/>
      <c r="J82" s="1302"/>
      <c r="K82" s="1302"/>
      <c r="L82" s="1302"/>
      <c r="M82" s="1302"/>
      <c r="N82" s="1302"/>
      <c r="O82" s="1302"/>
      <c r="P82" s="1302"/>
      <c r="Q82" s="1302"/>
      <c r="R82" s="1302"/>
      <c r="S82" s="1302"/>
      <c r="T82" s="1303"/>
      <c r="U82" s="1302"/>
      <c r="V82" s="1302"/>
      <c r="W82" s="1302"/>
      <c r="X82" s="1302"/>
      <c r="Y82" s="1302"/>
      <c r="Z82" s="1302"/>
      <c r="AA82" s="1302"/>
      <c r="AB82" s="1302"/>
      <c r="AC82" s="1302"/>
      <c r="AD82" s="1302"/>
      <c r="AE82" s="1302"/>
      <c r="AF82" s="1302"/>
      <c r="AG82" s="1302"/>
      <c r="AH82" s="1302"/>
      <c r="AI82" s="1302"/>
      <c r="AJ82" s="1302"/>
      <c r="AK82" s="1302"/>
      <c r="AL82" s="1303"/>
      <c r="AM82" s="586"/>
    </row>
    <row r="83" spans="2:39" ht="6" customHeight="1" x14ac:dyDescent="0.2">
      <c r="C83" s="1304"/>
      <c r="D83" s="1305"/>
      <c r="E83" s="1305"/>
      <c r="F83" s="1305"/>
      <c r="G83" s="1305"/>
      <c r="H83" s="1305"/>
      <c r="I83" s="1305"/>
      <c r="J83" s="1305"/>
      <c r="K83" s="1305"/>
      <c r="L83" s="1305"/>
      <c r="M83" s="1305"/>
      <c r="N83" s="1305"/>
      <c r="O83" s="1305"/>
      <c r="P83" s="1305"/>
      <c r="Q83" s="1305"/>
      <c r="R83" s="1305"/>
      <c r="S83" s="1305"/>
      <c r="T83" s="1306"/>
      <c r="U83" s="1310"/>
      <c r="V83" s="1311"/>
      <c r="W83" s="1311"/>
      <c r="X83" s="1311"/>
      <c r="Y83" s="1311"/>
      <c r="Z83" s="1311"/>
      <c r="AA83" s="1311"/>
      <c r="AB83" s="1311"/>
      <c r="AC83" s="1311"/>
      <c r="AD83" s="1311"/>
      <c r="AE83" s="1311"/>
      <c r="AF83" s="1311"/>
      <c r="AG83" s="1311"/>
      <c r="AH83" s="1311"/>
      <c r="AI83" s="1311"/>
      <c r="AJ83" s="1311"/>
      <c r="AK83" s="1311"/>
      <c r="AL83" s="1312"/>
      <c r="AM83" s="586"/>
    </row>
    <row r="84" spans="2:39" ht="6" customHeight="1" x14ac:dyDescent="0.2">
      <c r="C84" s="1304"/>
      <c r="D84" s="1305"/>
      <c r="E84" s="1305"/>
      <c r="F84" s="1305"/>
      <c r="G84" s="1305"/>
      <c r="H84" s="1305"/>
      <c r="I84" s="1305"/>
      <c r="J84" s="1305"/>
      <c r="K84" s="1305"/>
      <c r="L84" s="1305"/>
      <c r="M84" s="1305"/>
      <c r="N84" s="1305"/>
      <c r="O84" s="1305"/>
      <c r="P84" s="1305"/>
      <c r="Q84" s="1305"/>
      <c r="R84" s="1305"/>
      <c r="S84" s="1305"/>
      <c r="T84" s="1306"/>
      <c r="U84" s="1304"/>
      <c r="V84" s="1305"/>
      <c r="W84" s="1305"/>
      <c r="X84" s="1305"/>
      <c r="Y84" s="1305"/>
      <c r="Z84" s="1305"/>
      <c r="AA84" s="1305"/>
      <c r="AB84" s="1305"/>
      <c r="AC84" s="1305"/>
      <c r="AD84" s="1305"/>
      <c r="AE84" s="1305"/>
      <c r="AF84" s="1305"/>
      <c r="AG84" s="1305"/>
      <c r="AH84" s="1305"/>
      <c r="AI84" s="1305"/>
      <c r="AJ84" s="1305"/>
      <c r="AK84" s="1305"/>
      <c r="AL84" s="1306"/>
      <c r="AM84" s="586"/>
    </row>
    <row r="85" spans="2:39" ht="6" customHeight="1" x14ac:dyDescent="0.2">
      <c r="C85" s="1304"/>
      <c r="D85" s="1305"/>
      <c r="E85" s="1305"/>
      <c r="F85" s="1305"/>
      <c r="G85" s="1305"/>
      <c r="H85" s="1305"/>
      <c r="I85" s="1305"/>
      <c r="J85" s="1305"/>
      <c r="K85" s="1305"/>
      <c r="L85" s="1305"/>
      <c r="M85" s="1305"/>
      <c r="N85" s="1305"/>
      <c r="O85" s="1305"/>
      <c r="P85" s="1305"/>
      <c r="Q85" s="1305"/>
      <c r="R85" s="1305"/>
      <c r="S85" s="1305"/>
      <c r="T85" s="1306"/>
      <c r="U85" s="1304"/>
      <c r="V85" s="1305"/>
      <c r="W85" s="1305"/>
      <c r="X85" s="1305"/>
      <c r="Y85" s="1305"/>
      <c r="Z85" s="1305"/>
      <c r="AA85" s="1305"/>
      <c r="AB85" s="1305"/>
      <c r="AC85" s="1305"/>
      <c r="AD85" s="1305"/>
      <c r="AE85" s="1305"/>
      <c r="AF85" s="1305"/>
      <c r="AG85" s="1305"/>
      <c r="AH85" s="1305"/>
      <c r="AI85" s="1305"/>
      <c r="AJ85" s="1305"/>
      <c r="AK85" s="1305"/>
      <c r="AL85" s="1306"/>
      <c r="AM85" s="586"/>
    </row>
    <row r="86" spans="2:39" ht="6" customHeight="1" x14ac:dyDescent="0.2">
      <c r="C86" s="1304"/>
      <c r="D86" s="1305"/>
      <c r="E86" s="1305"/>
      <c r="F86" s="1305"/>
      <c r="G86" s="1305"/>
      <c r="H86" s="1305"/>
      <c r="I86" s="1305"/>
      <c r="J86" s="1305"/>
      <c r="K86" s="1305"/>
      <c r="L86" s="1305"/>
      <c r="M86" s="1305"/>
      <c r="N86" s="1305"/>
      <c r="O86" s="1305"/>
      <c r="P86" s="1305"/>
      <c r="Q86" s="1305"/>
      <c r="R86" s="1305"/>
      <c r="S86" s="1305"/>
      <c r="T86" s="1306"/>
      <c r="U86" s="1304"/>
      <c r="V86" s="1305"/>
      <c r="W86" s="1305"/>
      <c r="X86" s="1305"/>
      <c r="Y86" s="1305"/>
      <c r="Z86" s="1305"/>
      <c r="AA86" s="1305"/>
      <c r="AB86" s="1305"/>
      <c r="AC86" s="1305"/>
      <c r="AD86" s="1305"/>
      <c r="AE86" s="1305"/>
      <c r="AF86" s="1305"/>
      <c r="AG86" s="1305"/>
      <c r="AH86" s="1305"/>
      <c r="AI86" s="1305"/>
      <c r="AJ86" s="1305"/>
      <c r="AK86" s="1305"/>
      <c r="AL86" s="1306"/>
      <c r="AM86" s="586"/>
    </row>
    <row r="87" spans="2:39" ht="6" customHeight="1" x14ac:dyDescent="0.2">
      <c r="C87" s="1304"/>
      <c r="D87" s="1305"/>
      <c r="E87" s="1305"/>
      <c r="F87" s="1305"/>
      <c r="G87" s="1305"/>
      <c r="H87" s="1305"/>
      <c r="I87" s="1305"/>
      <c r="J87" s="1305"/>
      <c r="K87" s="1305"/>
      <c r="L87" s="1305"/>
      <c r="M87" s="1305"/>
      <c r="N87" s="1305"/>
      <c r="O87" s="1305"/>
      <c r="P87" s="1305"/>
      <c r="Q87" s="1305"/>
      <c r="R87" s="1305"/>
      <c r="S87" s="1305"/>
      <c r="T87" s="1306"/>
      <c r="U87" s="1304"/>
      <c r="V87" s="1305"/>
      <c r="W87" s="1305"/>
      <c r="X87" s="1305"/>
      <c r="Y87" s="1305"/>
      <c r="Z87" s="1305"/>
      <c r="AA87" s="1305"/>
      <c r="AB87" s="1305"/>
      <c r="AC87" s="1305"/>
      <c r="AD87" s="1305"/>
      <c r="AE87" s="1305"/>
      <c r="AF87" s="1305"/>
      <c r="AG87" s="1305"/>
      <c r="AH87" s="1305"/>
      <c r="AI87" s="1305"/>
      <c r="AJ87" s="1305"/>
      <c r="AK87" s="1305"/>
      <c r="AL87" s="1306"/>
      <c r="AM87" s="586"/>
    </row>
    <row r="88" spans="2:39" ht="6" customHeight="1" x14ac:dyDescent="0.2">
      <c r="C88" s="1304"/>
      <c r="D88" s="1305"/>
      <c r="E88" s="1305"/>
      <c r="F88" s="1305"/>
      <c r="G88" s="1305"/>
      <c r="H88" s="1305"/>
      <c r="I88" s="1305"/>
      <c r="J88" s="1305"/>
      <c r="K88" s="1305"/>
      <c r="L88" s="1305"/>
      <c r="M88" s="1305"/>
      <c r="N88" s="1305"/>
      <c r="O88" s="1305"/>
      <c r="P88" s="1305"/>
      <c r="Q88" s="1305"/>
      <c r="R88" s="1305"/>
      <c r="S88" s="1305"/>
      <c r="T88" s="1306"/>
      <c r="U88" s="1304"/>
      <c r="V88" s="1305"/>
      <c r="W88" s="1305"/>
      <c r="X88" s="1305"/>
      <c r="Y88" s="1305"/>
      <c r="Z88" s="1305"/>
      <c r="AA88" s="1305"/>
      <c r="AB88" s="1305"/>
      <c r="AC88" s="1305"/>
      <c r="AD88" s="1305"/>
      <c r="AE88" s="1305"/>
      <c r="AF88" s="1305"/>
      <c r="AG88" s="1305"/>
      <c r="AH88" s="1305"/>
      <c r="AI88" s="1305"/>
      <c r="AJ88" s="1305"/>
      <c r="AK88" s="1305"/>
      <c r="AL88" s="1306"/>
      <c r="AM88" s="586"/>
    </row>
    <row r="89" spans="2:39" ht="6" customHeight="1" x14ac:dyDescent="0.2">
      <c r="C89" s="1304"/>
      <c r="D89" s="1305"/>
      <c r="E89" s="1305"/>
      <c r="F89" s="1305"/>
      <c r="G89" s="1305"/>
      <c r="H89" s="1305"/>
      <c r="I89" s="1305"/>
      <c r="J89" s="1305"/>
      <c r="K89" s="1305"/>
      <c r="L89" s="1305"/>
      <c r="M89" s="1305"/>
      <c r="N89" s="1305"/>
      <c r="O89" s="1305"/>
      <c r="P89" s="1305"/>
      <c r="Q89" s="1305"/>
      <c r="R89" s="1305"/>
      <c r="S89" s="1305"/>
      <c r="T89" s="1306"/>
      <c r="U89" s="1304"/>
      <c r="V89" s="1305"/>
      <c r="W89" s="1305"/>
      <c r="X89" s="1305"/>
      <c r="Y89" s="1305"/>
      <c r="Z89" s="1305"/>
      <c r="AA89" s="1305"/>
      <c r="AB89" s="1305"/>
      <c r="AC89" s="1305"/>
      <c r="AD89" s="1305"/>
      <c r="AE89" s="1305"/>
      <c r="AF89" s="1305"/>
      <c r="AG89" s="1305"/>
      <c r="AH89" s="1305"/>
      <c r="AI89" s="1305"/>
      <c r="AJ89" s="1305"/>
      <c r="AK89" s="1305"/>
      <c r="AL89" s="1306"/>
      <c r="AM89" s="586"/>
    </row>
    <row r="90" spans="2:39" ht="6" customHeight="1" x14ac:dyDescent="0.2">
      <c r="C90" s="1304"/>
      <c r="D90" s="1305"/>
      <c r="E90" s="1305"/>
      <c r="F90" s="1305"/>
      <c r="G90" s="1305"/>
      <c r="H90" s="1305"/>
      <c r="I90" s="1305"/>
      <c r="J90" s="1305"/>
      <c r="K90" s="1305"/>
      <c r="L90" s="1305"/>
      <c r="M90" s="1305"/>
      <c r="N90" s="1305"/>
      <c r="O90" s="1305"/>
      <c r="P90" s="1305"/>
      <c r="Q90" s="1305"/>
      <c r="R90" s="1305"/>
      <c r="S90" s="1305"/>
      <c r="T90" s="1306"/>
      <c r="U90" s="1304"/>
      <c r="V90" s="1305"/>
      <c r="W90" s="1305"/>
      <c r="X90" s="1305"/>
      <c r="Y90" s="1305"/>
      <c r="Z90" s="1305"/>
      <c r="AA90" s="1305"/>
      <c r="AB90" s="1305"/>
      <c r="AC90" s="1305"/>
      <c r="AD90" s="1305"/>
      <c r="AE90" s="1305"/>
      <c r="AF90" s="1305"/>
      <c r="AG90" s="1305"/>
      <c r="AH90" s="1305"/>
      <c r="AI90" s="1305"/>
      <c r="AJ90" s="1305"/>
      <c r="AK90" s="1305"/>
      <c r="AL90" s="1306"/>
      <c r="AM90" s="586"/>
    </row>
    <row r="91" spans="2:39" ht="6" customHeight="1" x14ac:dyDescent="0.2">
      <c r="C91" s="1304"/>
      <c r="D91" s="1305"/>
      <c r="E91" s="1305"/>
      <c r="F91" s="1305"/>
      <c r="G91" s="1305"/>
      <c r="H91" s="1305"/>
      <c r="I91" s="1305"/>
      <c r="J91" s="1305"/>
      <c r="K91" s="1305"/>
      <c r="L91" s="1305"/>
      <c r="M91" s="1305"/>
      <c r="N91" s="1305"/>
      <c r="O91" s="1305"/>
      <c r="P91" s="1305"/>
      <c r="Q91" s="1305"/>
      <c r="R91" s="1305"/>
      <c r="S91" s="1305"/>
      <c r="T91" s="1306"/>
      <c r="U91" s="1304"/>
      <c r="V91" s="1305"/>
      <c r="W91" s="1305"/>
      <c r="X91" s="1305"/>
      <c r="Y91" s="1305"/>
      <c r="Z91" s="1305"/>
      <c r="AA91" s="1305"/>
      <c r="AB91" s="1305"/>
      <c r="AC91" s="1305"/>
      <c r="AD91" s="1305"/>
      <c r="AE91" s="1305"/>
      <c r="AF91" s="1305"/>
      <c r="AG91" s="1305"/>
      <c r="AH91" s="1305"/>
      <c r="AI91" s="1305"/>
      <c r="AJ91" s="1305"/>
      <c r="AK91" s="1305"/>
      <c r="AL91" s="1306"/>
      <c r="AM91" s="586"/>
    </row>
    <row r="92" spans="2:39" ht="6" customHeight="1" x14ac:dyDescent="0.2">
      <c r="C92" s="1307"/>
      <c r="D92" s="1308"/>
      <c r="E92" s="1308"/>
      <c r="F92" s="1308"/>
      <c r="G92" s="1308"/>
      <c r="H92" s="1308"/>
      <c r="I92" s="1308"/>
      <c r="J92" s="1308"/>
      <c r="K92" s="1308"/>
      <c r="L92" s="1308"/>
      <c r="M92" s="1308"/>
      <c r="N92" s="1308"/>
      <c r="O92" s="1308"/>
      <c r="P92" s="1308"/>
      <c r="Q92" s="1308"/>
      <c r="R92" s="1308"/>
      <c r="S92" s="1308"/>
      <c r="T92" s="1309"/>
      <c r="U92" s="1307"/>
      <c r="V92" s="1308"/>
      <c r="W92" s="1308"/>
      <c r="X92" s="1308"/>
      <c r="Y92" s="1308"/>
      <c r="Z92" s="1308"/>
      <c r="AA92" s="1308"/>
      <c r="AB92" s="1308"/>
      <c r="AC92" s="1308"/>
      <c r="AD92" s="1308"/>
      <c r="AE92" s="1308"/>
      <c r="AF92" s="1308"/>
      <c r="AG92" s="1308"/>
      <c r="AH92" s="1308"/>
      <c r="AI92" s="1308"/>
      <c r="AJ92" s="1308"/>
      <c r="AK92" s="1308"/>
      <c r="AL92" s="1309"/>
      <c r="AM92" s="586"/>
    </row>
    <row r="93" spans="2:39" ht="6" customHeight="1" x14ac:dyDescent="0.2">
      <c r="B93" s="587"/>
      <c r="C93" s="1256" t="s">
        <v>505</v>
      </c>
      <c r="D93" s="1257"/>
      <c r="E93" s="1257"/>
      <c r="F93" s="1257"/>
      <c r="G93" s="1257"/>
      <c r="H93" s="1257"/>
      <c r="I93" s="1257"/>
      <c r="J93" s="1257"/>
      <c r="K93" s="1257"/>
      <c r="L93" s="1257"/>
      <c r="M93" s="1257"/>
      <c r="N93" s="1257"/>
      <c r="O93" s="1257"/>
      <c r="P93" s="1257"/>
      <c r="Q93" s="1257"/>
      <c r="R93" s="1257"/>
      <c r="S93" s="1257"/>
      <c r="T93" s="1258"/>
      <c r="U93" s="588"/>
      <c r="V93" s="589"/>
      <c r="W93" s="589"/>
      <c r="X93" s="589"/>
      <c r="Y93" s="589"/>
      <c r="Z93" s="589"/>
      <c r="AA93" s="589"/>
      <c r="AB93" s="589"/>
      <c r="AC93" s="589"/>
      <c r="AD93" s="589"/>
      <c r="AE93" s="589"/>
      <c r="AF93" s="589"/>
      <c r="AG93" s="589"/>
      <c r="AH93" s="589"/>
      <c r="AI93" s="589"/>
      <c r="AJ93" s="589"/>
      <c r="AK93" s="589"/>
      <c r="AL93" s="590"/>
    </row>
    <row r="94" spans="2:39" ht="6" customHeight="1" x14ac:dyDescent="0.2">
      <c r="B94" s="587"/>
      <c r="C94" s="1259"/>
      <c r="D94" s="1260"/>
      <c r="E94" s="1260"/>
      <c r="F94" s="1260"/>
      <c r="G94" s="1260"/>
      <c r="H94" s="1260"/>
      <c r="I94" s="1260"/>
      <c r="J94" s="1260"/>
      <c r="K94" s="1260"/>
      <c r="L94" s="1260"/>
      <c r="M94" s="1260"/>
      <c r="N94" s="1260"/>
      <c r="O94" s="1260"/>
      <c r="P94" s="1260"/>
      <c r="Q94" s="1260"/>
      <c r="R94" s="1260"/>
      <c r="S94" s="1260"/>
      <c r="T94" s="1261"/>
      <c r="U94" s="591"/>
      <c r="V94" s="592"/>
      <c r="W94" s="1260"/>
      <c r="X94" s="1260"/>
      <c r="Y94" s="592"/>
      <c r="Z94" s="1297"/>
      <c r="AA94" s="1297"/>
      <c r="AB94" s="1260" t="s">
        <v>225</v>
      </c>
      <c r="AC94" s="592"/>
      <c r="AD94" s="1297"/>
      <c r="AE94" s="1297"/>
      <c r="AF94" s="1260" t="s">
        <v>488</v>
      </c>
      <c r="AG94" s="592"/>
      <c r="AH94" s="1297"/>
      <c r="AI94" s="1297"/>
      <c r="AJ94" s="1260" t="s">
        <v>227</v>
      </c>
      <c r="AK94" s="592"/>
      <c r="AL94" s="593"/>
    </row>
    <row r="95" spans="2:39" ht="6" customHeight="1" x14ac:dyDescent="0.2">
      <c r="B95" s="587"/>
      <c r="C95" s="1259"/>
      <c r="D95" s="1260"/>
      <c r="E95" s="1260"/>
      <c r="F95" s="1260"/>
      <c r="G95" s="1260"/>
      <c r="H95" s="1260"/>
      <c r="I95" s="1260"/>
      <c r="J95" s="1260"/>
      <c r="K95" s="1260"/>
      <c r="L95" s="1260"/>
      <c r="M95" s="1260"/>
      <c r="N95" s="1260"/>
      <c r="O95" s="1260"/>
      <c r="P95" s="1260"/>
      <c r="Q95" s="1260"/>
      <c r="R95" s="1260"/>
      <c r="S95" s="1260"/>
      <c r="T95" s="1261"/>
      <c r="U95" s="591"/>
      <c r="V95" s="592"/>
      <c r="W95" s="1260"/>
      <c r="X95" s="1260"/>
      <c r="Y95" s="592"/>
      <c r="Z95" s="1297"/>
      <c r="AA95" s="1297"/>
      <c r="AB95" s="1260"/>
      <c r="AC95" s="592"/>
      <c r="AD95" s="1297"/>
      <c r="AE95" s="1297"/>
      <c r="AF95" s="1260"/>
      <c r="AG95" s="592"/>
      <c r="AH95" s="1297"/>
      <c r="AI95" s="1297"/>
      <c r="AJ95" s="1260"/>
      <c r="AK95" s="592"/>
      <c r="AL95" s="593"/>
    </row>
    <row r="96" spans="2:39" ht="6" customHeight="1" x14ac:dyDescent="0.2">
      <c r="B96" s="587"/>
      <c r="C96" s="1262"/>
      <c r="D96" s="1263"/>
      <c r="E96" s="1263"/>
      <c r="F96" s="1263"/>
      <c r="G96" s="1263"/>
      <c r="H96" s="1263"/>
      <c r="I96" s="1263"/>
      <c r="J96" s="1263"/>
      <c r="K96" s="1263"/>
      <c r="L96" s="1263"/>
      <c r="M96" s="1263"/>
      <c r="N96" s="1263"/>
      <c r="O96" s="1263"/>
      <c r="P96" s="1263"/>
      <c r="Q96" s="1263"/>
      <c r="R96" s="1263"/>
      <c r="S96" s="1263"/>
      <c r="T96" s="1264"/>
      <c r="U96" s="594"/>
      <c r="V96" s="595"/>
      <c r="W96" s="595"/>
      <c r="X96" s="595"/>
      <c r="Y96" s="595"/>
      <c r="Z96" s="595"/>
      <c r="AA96" s="595"/>
      <c r="AB96" s="595"/>
      <c r="AC96" s="595"/>
      <c r="AD96" s="595"/>
      <c r="AE96" s="595"/>
      <c r="AF96" s="595"/>
      <c r="AG96" s="595"/>
      <c r="AH96" s="595"/>
      <c r="AI96" s="595"/>
      <c r="AJ96" s="595"/>
      <c r="AK96" s="595"/>
      <c r="AL96" s="596"/>
    </row>
    <row r="97" spans="1:38" ht="6" customHeight="1" x14ac:dyDescent="0.2"/>
    <row r="98" spans="1:38" ht="6" customHeight="1" x14ac:dyDescent="0.2">
      <c r="C98" s="1298" t="s">
        <v>506</v>
      </c>
      <c r="D98" s="1299"/>
      <c r="E98" s="1299"/>
      <c r="F98" s="1299"/>
      <c r="G98" s="1299"/>
      <c r="H98" s="1299"/>
      <c r="I98" s="1299"/>
      <c r="J98" s="1299"/>
      <c r="K98" s="1299"/>
      <c r="L98" s="1299"/>
      <c r="M98" s="1299"/>
      <c r="N98" s="1299"/>
      <c r="O98" s="1299"/>
      <c r="P98" s="1299"/>
      <c r="Q98" s="1299"/>
      <c r="R98" s="1299"/>
      <c r="S98" s="1299"/>
      <c r="T98" s="1299"/>
      <c r="U98" s="1299"/>
      <c r="V98" s="1299"/>
      <c r="W98" s="1299"/>
      <c r="X98" s="1299"/>
      <c r="Y98" s="1299"/>
      <c r="Z98" s="1299"/>
      <c r="AA98" s="1299"/>
      <c r="AB98" s="1299"/>
      <c r="AC98" s="1299"/>
      <c r="AD98" s="1299"/>
      <c r="AE98" s="1299"/>
      <c r="AF98" s="1299"/>
      <c r="AG98" s="1299"/>
      <c r="AH98" s="1299"/>
      <c r="AI98" s="1299"/>
      <c r="AJ98" s="1299"/>
      <c r="AK98" s="1299"/>
      <c r="AL98" s="1299"/>
    </row>
    <row r="99" spans="1:38" ht="6" customHeight="1" x14ac:dyDescent="0.2">
      <c r="C99" s="1299"/>
      <c r="D99" s="1299"/>
      <c r="E99" s="1299"/>
      <c r="F99" s="1299"/>
      <c r="G99" s="1299"/>
      <c r="H99" s="1299"/>
      <c r="I99" s="1299"/>
      <c r="J99" s="1299"/>
      <c r="K99" s="1299"/>
      <c r="L99" s="1299"/>
      <c r="M99" s="1299"/>
      <c r="N99" s="1299"/>
      <c r="O99" s="1299"/>
      <c r="P99" s="1299"/>
      <c r="Q99" s="1299"/>
      <c r="R99" s="1299"/>
      <c r="S99" s="1299"/>
      <c r="T99" s="1299"/>
      <c r="U99" s="1299"/>
      <c r="V99" s="1299"/>
      <c r="W99" s="1299"/>
      <c r="X99" s="1299"/>
      <c r="Y99" s="1299"/>
      <c r="Z99" s="1299"/>
      <c r="AA99" s="1299"/>
      <c r="AB99" s="1299"/>
      <c r="AC99" s="1299"/>
      <c r="AD99" s="1299"/>
      <c r="AE99" s="1299"/>
      <c r="AF99" s="1299"/>
      <c r="AG99" s="1299"/>
      <c r="AH99" s="1299"/>
      <c r="AI99" s="1299"/>
      <c r="AJ99" s="1299"/>
      <c r="AK99" s="1299"/>
      <c r="AL99" s="1299"/>
    </row>
    <row r="100" spans="1:38" ht="6" customHeight="1" x14ac:dyDescent="0.2">
      <c r="C100" s="581"/>
      <c r="D100" s="581"/>
      <c r="E100" s="581"/>
      <c r="F100" s="581"/>
      <c r="G100" s="581"/>
      <c r="H100" s="581"/>
      <c r="I100" s="581"/>
      <c r="J100" s="581"/>
      <c r="K100" s="581"/>
      <c r="L100" s="581"/>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1"/>
      <c r="AK100" s="581"/>
      <c r="AL100" s="581"/>
    </row>
    <row r="101" spans="1:38" ht="6" customHeight="1" x14ac:dyDescent="0.2"/>
    <row r="102" spans="1:38" ht="6" customHeight="1" x14ac:dyDescent="0.2"/>
    <row r="103" spans="1:38" ht="6" customHeight="1" x14ac:dyDescent="0.2"/>
    <row r="104" spans="1:38" ht="6" customHeight="1" x14ac:dyDescent="0.2"/>
    <row r="105" spans="1:38" ht="6" customHeight="1" x14ac:dyDescent="0.2"/>
    <row r="106" spans="1:38" ht="6" customHeight="1" x14ac:dyDescent="0.2"/>
    <row r="107" spans="1:38" ht="6" customHeight="1" x14ac:dyDescent="0.2"/>
    <row r="108" spans="1:38" ht="6" customHeight="1" x14ac:dyDescent="0.2">
      <c r="A108" s="1300" t="s">
        <v>507</v>
      </c>
      <c r="B108" s="1300"/>
      <c r="C108" s="1300"/>
      <c r="D108" s="1300"/>
      <c r="E108" s="1300"/>
      <c r="F108" s="1300"/>
      <c r="G108" s="1300"/>
      <c r="H108" s="1300"/>
      <c r="I108" s="1300"/>
      <c r="J108" s="1300"/>
      <c r="K108" s="1300"/>
      <c r="L108" s="1300"/>
      <c r="M108" s="1300"/>
      <c r="N108" s="1300"/>
      <c r="O108" s="1300"/>
      <c r="P108" s="1300"/>
      <c r="Q108" s="1300"/>
      <c r="R108" s="1300"/>
      <c r="S108" s="1300"/>
      <c r="T108" s="1300"/>
      <c r="U108" s="1300"/>
      <c r="V108" s="1300"/>
    </row>
    <row r="109" spans="1:38" ht="6" customHeight="1" x14ac:dyDescent="0.2">
      <c r="A109" s="1300"/>
      <c r="B109" s="1300"/>
      <c r="C109" s="1300"/>
      <c r="D109" s="1300"/>
      <c r="E109" s="1300"/>
      <c r="F109" s="1300"/>
      <c r="G109" s="1300"/>
      <c r="H109" s="1300"/>
      <c r="I109" s="1300"/>
      <c r="J109" s="1300"/>
      <c r="K109" s="1300"/>
      <c r="L109" s="1300"/>
      <c r="M109" s="1300"/>
      <c r="N109" s="1300"/>
      <c r="O109" s="1300"/>
      <c r="P109" s="1300"/>
      <c r="Q109" s="1300"/>
      <c r="R109" s="1300"/>
      <c r="S109" s="1300"/>
      <c r="T109" s="1300"/>
      <c r="U109" s="1300"/>
      <c r="V109" s="1300"/>
    </row>
    <row r="110" spans="1:38" ht="6" customHeight="1" x14ac:dyDescent="0.2">
      <c r="A110" s="597"/>
      <c r="B110" s="597"/>
      <c r="C110" s="597"/>
      <c r="D110" s="597"/>
      <c r="E110" s="597"/>
      <c r="F110" s="597"/>
      <c r="G110" s="597"/>
      <c r="H110" s="597"/>
      <c r="I110" s="597"/>
      <c r="J110" s="597"/>
      <c r="K110" s="597"/>
      <c r="L110" s="597"/>
      <c r="M110" s="597"/>
      <c r="N110" s="597"/>
      <c r="O110" s="597"/>
      <c r="P110" s="597"/>
      <c r="Q110" s="597"/>
      <c r="R110" s="597"/>
      <c r="S110" s="597"/>
      <c r="T110" s="597"/>
      <c r="U110" s="597"/>
      <c r="V110" s="597"/>
    </row>
    <row r="111" spans="1:38" ht="6" customHeight="1" x14ac:dyDescent="0.2">
      <c r="A111" s="1299" t="s">
        <v>508</v>
      </c>
      <c r="B111" s="1299"/>
      <c r="C111" s="1299"/>
      <c r="D111" s="1299"/>
      <c r="E111" s="1299"/>
      <c r="F111" s="1299"/>
      <c r="G111" s="1299"/>
      <c r="H111" s="1299"/>
      <c r="I111" s="1299"/>
      <c r="J111" s="1299"/>
      <c r="K111" s="1299"/>
      <c r="L111" s="1299"/>
      <c r="M111" s="1299"/>
      <c r="N111" s="1299"/>
      <c r="O111" s="1299"/>
      <c r="P111" s="1299"/>
      <c r="Q111" s="1299"/>
      <c r="R111" s="1299"/>
      <c r="S111" s="1299"/>
      <c r="T111" s="1299"/>
      <c r="U111" s="1299"/>
      <c r="V111" s="1299"/>
      <c r="W111" s="1299"/>
      <c r="X111" s="1299"/>
      <c r="Y111" s="1299"/>
      <c r="Z111" s="1299"/>
      <c r="AA111" s="1299"/>
      <c r="AB111" s="1299"/>
      <c r="AC111" s="1299"/>
      <c r="AD111" s="1299"/>
    </row>
    <row r="112" spans="1:38" ht="6" customHeight="1" x14ac:dyDescent="0.2">
      <c r="A112" s="1299"/>
      <c r="B112" s="1299"/>
      <c r="C112" s="1299"/>
      <c r="D112" s="1299"/>
      <c r="E112" s="1299"/>
      <c r="F112" s="1299"/>
      <c r="G112" s="1299"/>
      <c r="H112" s="1299"/>
      <c r="I112" s="1299"/>
      <c r="J112" s="1299"/>
      <c r="K112" s="1299"/>
      <c r="L112" s="1299"/>
      <c r="M112" s="1299"/>
      <c r="N112" s="1299"/>
      <c r="O112" s="1299"/>
      <c r="P112" s="1299"/>
      <c r="Q112" s="1299"/>
      <c r="R112" s="1299"/>
      <c r="S112" s="1299"/>
      <c r="T112" s="1299"/>
      <c r="U112" s="1299"/>
      <c r="V112" s="1299"/>
      <c r="W112" s="1299"/>
      <c r="X112" s="1299"/>
      <c r="Y112" s="1299"/>
      <c r="Z112" s="1299"/>
      <c r="AA112" s="1299"/>
      <c r="AB112" s="1299"/>
      <c r="AC112" s="1299"/>
      <c r="AD112" s="1299"/>
    </row>
    <row r="113" spans="1:22" ht="6" customHeight="1" x14ac:dyDescent="0.2">
      <c r="A113" s="597"/>
      <c r="B113" s="597"/>
      <c r="C113" s="597"/>
      <c r="D113" s="597"/>
      <c r="E113" s="597"/>
      <c r="F113" s="597"/>
      <c r="G113" s="597"/>
      <c r="H113" s="597"/>
      <c r="I113" s="597"/>
      <c r="J113" s="597"/>
      <c r="K113" s="597"/>
      <c r="L113" s="597"/>
      <c r="M113" s="597"/>
      <c r="N113" s="597"/>
      <c r="O113" s="597"/>
      <c r="P113" s="597"/>
      <c r="Q113" s="597"/>
      <c r="R113" s="597"/>
      <c r="S113" s="597"/>
      <c r="T113" s="597"/>
      <c r="U113" s="597"/>
      <c r="V113" s="597"/>
    </row>
    <row r="114" spans="1:22" ht="6" customHeight="1" x14ac:dyDescent="0.2">
      <c r="A114" s="597"/>
      <c r="B114" s="597"/>
      <c r="C114" s="597"/>
      <c r="D114" s="597"/>
      <c r="E114" s="597"/>
      <c r="F114" s="597"/>
      <c r="G114" s="597"/>
      <c r="H114" s="597"/>
      <c r="I114" s="597"/>
      <c r="J114" s="597"/>
      <c r="K114" s="597"/>
      <c r="L114" s="597"/>
      <c r="M114" s="597"/>
      <c r="N114" s="597"/>
      <c r="O114" s="597"/>
      <c r="P114" s="597"/>
      <c r="Q114" s="597"/>
      <c r="R114" s="597"/>
      <c r="S114" s="597"/>
      <c r="T114" s="597"/>
      <c r="U114" s="597"/>
      <c r="V114" s="597"/>
    </row>
    <row r="115" spans="1:22" ht="6" customHeight="1" x14ac:dyDescent="0.2">
      <c r="A115" s="597"/>
      <c r="B115" s="597"/>
      <c r="C115" s="597"/>
      <c r="D115" s="597"/>
      <c r="E115" s="597"/>
      <c r="F115" s="597"/>
      <c r="G115" s="597"/>
      <c r="H115" s="597"/>
      <c r="I115" s="597"/>
      <c r="J115" s="597"/>
      <c r="K115" s="597"/>
      <c r="L115" s="597"/>
      <c r="M115" s="597"/>
      <c r="N115" s="597"/>
      <c r="O115" s="597"/>
      <c r="P115" s="597"/>
      <c r="Q115" s="597"/>
      <c r="R115" s="597"/>
      <c r="S115" s="597"/>
      <c r="T115" s="597"/>
      <c r="U115" s="597"/>
      <c r="V115" s="597"/>
    </row>
    <row r="116" spans="1:22" ht="6" customHeight="1" x14ac:dyDescent="0.2">
      <c r="A116" s="597"/>
      <c r="B116" s="597"/>
      <c r="C116" s="597"/>
      <c r="D116" s="597"/>
      <c r="E116" s="597"/>
      <c r="F116" s="597"/>
      <c r="G116" s="597"/>
      <c r="H116" s="597"/>
      <c r="I116" s="597"/>
      <c r="J116" s="597"/>
      <c r="K116" s="597"/>
      <c r="L116" s="597"/>
      <c r="M116" s="597"/>
      <c r="N116" s="597"/>
      <c r="O116" s="597"/>
      <c r="P116" s="597"/>
      <c r="Q116" s="597"/>
      <c r="R116" s="597"/>
      <c r="S116" s="597"/>
      <c r="T116" s="597"/>
      <c r="U116" s="597"/>
      <c r="V116" s="597"/>
    </row>
    <row r="117" spans="1:22" ht="6" customHeight="1" x14ac:dyDescent="0.2">
      <c r="A117" s="597"/>
      <c r="B117" s="597"/>
      <c r="C117" s="597"/>
      <c r="D117" s="597"/>
      <c r="E117" s="597"/>
      <c r="F117" s="597"/>
      <c r="G117" s="597"/>
      <c r="H117" s="597"/>
      <c r="I117" s="597"/>
      <c r="J117" s="597"/>
      <c r="K117" s="597"/>
      <c r="L117" s="597"/>
      <c r="M117" s="597"/>
      <c r="N117" s="597"/>
      <c r="O117" s="597"/>
      <c r="P117" s="597"/>
      <c r="Q117" s="597"/>
      <c r="R117" s="597"/>
      <c r="S117" s="597"/>
      <c r="T117" s="597"/>
      <c r="U117" s="597"/>
      <c r="V117" s="597"/>
    </row>
    <row r="118" spans="1:22" ht="6" customHeight="1" x14ac:dyDescent="0.2">
      <c r="A118" s="597"/>
      <c r="B118" s="597"/>
      <c r="C118" s="597"/>
      <c r="D118" s="597"/>
      <c r="E118" s="597"/>
      <c r="F118" s="597"/>
      <c r="G118" s="597"/>
      <c r="H118" s="597"/>
      <c r="I118" s="597"/>
      <c r="J118" s="597"/>
      <c r="K118" s="597"/>
      <c r="L118" s="597"/>
      <c r="M118" s="597"/>
      <c r="N118" s="597"/>
      <c r="O118" s="597"/>
      <c r="P118" s="597"/>
      <c r="Q118" s="597"/>
      <c r="R118" s="597"/>
      <c r="S118" s="597"/>
      <c r="T118" s="597"/>
      <c r="U118" s="597"/>
      <c r="V118" s="597"/>
    </row>
    <row r="119" spans="1:22" ht="6" customHeight="1" x14ac:dyDescent="0.2">
      <c r="A119" s="597"/>
      <c r="B119" s="597"/>
      <c r="C119" s="597"/>
      <c r="D119" s="597"/>
      <c r="E119" s="597"/>
      <c r="F119" s="597"/>
      <c r="G119" s="597"/>
      <c r="H119" s="597"/>
      <c r="I119" s="597"/>
      <c r="J119" s="597"/>
      <c r="K119" s="597"/>
      <c r="L119" s="597"/>
      <c r="M119" s="597"/>
      <c r="N119" s="597"/>
      <c r="O119" s="597"/>
      <c r="P119" s="597"/>
      <c r="Q119" s="597"/>
      <c r="R119" s="597"/>
      <c r="S119" s="597"/>
      <c r="T119" s="597"/>
      <c r="U119" s="597"/>
      <c r="V119" s="597"/>
    </row>
    <row r="120" spans="1:22" ht="6" customHeight="1" x14ac:dyDescent="0.2">
      <c r="A120" s="597"/>
      <c r="B120" s="597"/>
      <c r="C120" s="597"/>
      <c r="D120" s="597"/>
      <c r="E120" s="597"/>
      <c r="F120" s="597"/>
      <c r="G120" s="597"/>
      <c r="H120" s="597"/>
      <c r="I120" s="597"/>
      <c r="J120" s="597"/>
      <c r="K120" s="597"/>
      <c r="L120" s="597"/>
      <c r="M120" s="597"/>
      <c r="N120" s="597"/>
      <c r="O120" s="597"/>
      <c r="P120" s="597"/>
      <c r="Q120" s="597"/>
      <c r="R120" s="597"/>
      <c r="S120" s="597"/>
      <c r="T120" s="597"/>
      <c r="U120" s="597"/>
      <c r="V120" s="597"/>
    </row>
    <row r="121" spans="1:22" ht="6" customHeight="1" x14ac:dyDescent="0.2">
      <c r="A121" s="597"/>
      <c r="B121" s="597"/>
      <c r="C121" s="597"/>
      <c r="D121" s="597"/>
      <c r="E121" s="597"/>
      <c r="F121" s="597"/>
      <c r="G121" s="597"/>
      <c r="H121" s="597"/>
      <c r="I121" s="597"/>
      <c r="J121" s="597"/>
      <c r="K121" s="597"/>
      <c r="L121" s="597"/>
      <c r="M121" s="597"/>
      <c r="N121" s="597"/>
      <c r="O121" s="597"/>
      <c r="P121" s="597"/>
      <c r="Q121" s="597"/>
      <c r="R121" s="597"/>
      <c r="S121" s="597"/>
      <c r="T121" s="597"/>
      <c r="U121" s="597"/>
      <c r="V121" s="597"/>
    </row>
    <row r="122" spans="1:22" ht="6" customHeight="1" x14ac:dyDescent="0.2">
      <c r="A122" s="597"/>
      <c r="B122" s="597"/>
      <c r="C122" s="597"/>
      <c r="D122" s="597"/>
      <c r="E122" s="597"/>
      <c r="F122" s="597"/>
      <c r="G122" s="597"/>
      <c r="H122" s="597"/>
      <c r="I122" s="597"/>
      <c r="J122" s="597"/>
      <c r="K122" s="597"/>
      <c r="L122" s="597"/>
      <c r="M122" s="597"/>
      <c r="N122" s="597"/>
      <c r="O122" s="597"/>
      <c r="P122" s="597"/>
      <c r="Q122" s="597"/>
      <c r="R122" s="597"/>
      <c r="S122" s="597"/>
      <c r="T122" s="597"/>
      <c r="U122" s="597"/>
      <c r="V122" s="597"/>
    </row>
    <row r="123" spans="1:22" ht="6" customHeight="1" x14ac:dyDescent="0.2">
      <c r="A123" s="597"/>
      <c r="B123" s="597"/>
      <c r="C123" s="597"/>
      <c r="D123" s="597"/>
      <c r="E123" s="597"/>
      <c r="F123" s="597"/>
      <c r="G123" s="597"/>
      <c r="H123" s="597"/>
      <c r="I123" s="597"/>
      <c r="J123" s="597"/>
      <c r="K123" s="597"/>
      <c r="L123" s="597"/>
      <c r="M123" s="597"/>
      <c r="N123" s="597"/>
      <c r="O123" s="597"/>
      <c r="P123" s="597"/>
      <c r="Q123" s="597"/>
      <c r="R123" s="597"/>
      <c r="S123" s="597"/>
      <c r="T123" s="597"/>
      <c r="U123" s="597"/>
      <c r="V123" s="597"/>
    </row>
    <row r="124" spans="1:22" ht="6" customHeight="1" x14ac:dyDescent="0.2">
      <c r="A124" s="597"/>
      <c r="B124" s="597"/>
      <c r="C124" s="597"/>
      <c r="D124" s="597"/>
      <c r="E124" s="597"/>
      <c r="F124" s="597"/>
      <c r="G124" s="597"/>
      <c r="H124" s="597"/>
      <c r="I124" s="597"/>
      <c r="J124" s="597"/>
      <c r="K124" s="597"/>
      <c r="L124" s="597"/>
      <c r="M124" s="597"/>
      <c r="N124" s="597"/>
      <c r="O124" s="597"/>
      <c r="P124" s="597"/>
      <c r="Q124" s="597"/>
      <c r="R124" s="597"/>
      <c r="S124" s="597"/>
      <c r="T124" s="597"/>
      <c r="U124" s="597"/>
      <c r="V124" s="597"/>
    </row>
    <row r="125" spans="1:22" ht="6" customHeight="1" x14ac:dyDescent="0.2">
      <c r="A125" s="597"/>
      <c r="B125" s="597"/>
      <c r="C125" s="597"/>
      <c r="D125" s="597"/>
      <c r="E125" s="597"/>
      <c r="F125" s="597"/>
      <c r="G125" s="597"/>
      <c r="H125" s="597"/>
      <c r="I125" s="597"/>
      <c r="J125" s="597"/>
      <c r="K125" s="597"/>
      <c r="L125" s="597"/>
      <c r="M125" s="597"/>
      <c r="N125" s="597"/>
      <c r="O125" s="597"/>
      <c r="P125" s="597"/>
      <c r="Q125" s="597"/>
      <c r="R125" s="597"/>
      <c r="S125" s="597"/>
      <c r="T125" s="597"/>
      <c r="U125" s="597"/>
      <c r="V125" s="597"/>
    </row>
    <row r="126" spans="1:22" ht="6" customHeight="1" x14ac:dyDescent="0.2">
      <c r="A126" s="597"/>
      <c r="B126" s="597"/>
      <c r="C126" s="597"/>
      <c r="D126" s="597"/>
      <c r="E126" s="597"/>
      <c r="F126" s="597"/>
      <c r="G126" s="597"/>
      <c r="H126" s="597"/>
      <c r="I126" s="597"/>
      <c r="J126" s="597"/>
      <c r="K126" s="597"/>
      <c r="L126" s="597"/>
      <c r="M126" s="597"/>
      <c r="N126" s="597"/>
      <c r="O126" s="597"/>
      <c r="P126" s="597"/>
      <c r="Q126" s="597"/>
      <c r="R126" s="597"/>
      <c r="S126" s="597"/>
      <c r="T126" s="597"/>
      <c r="U126" s="597"/>
      <c r="V126" s="597"/>
    </row>
    <row r="127" spans="1:22" ht="6" customHeight="1" x14ac:dyDescent="0.2">
      <c r="A127" s="597"/>
      <c r="B127" s="597"/>
      <c r="C127" s="597"/>
      <c r="D127" s="597"/>
      <c r="E127" s="597"/>
      <c r="F127" s="597"/>
      <c r="G127" s="597"/>
      <c r="H127" s="597"/>
      <c r="I127" s="597"/>
      <c r="J127" s="597"/>
      <c r="K127" s="597"/>
      <c r="L127" s="597"/>
      <c r="M127" s="597"/>
      <c r="N127" s="597"/>
      <c r="O127" s="597"/>
      <c r="P127" s="597"/>
      <c r="Q127" s="597"/>
      <c r="R127" s="597"/>
      <c r="S127" s="597"/>
      <c r="T127" s="597"/>
      <c r="U127" s="597"/>
      <c r="V127" s="597"/>
    </row>
    <row r="128" spans="1:22" ht="6" customHeight="1" x14ac:dyDescent="0.2">
      <c r="A128" s="597"/>
      <c r="B128" s="597"/>
      <c r="C128" s="597"/>
      <c r="D128" s="597"/>
      <c r="E128" s="597"/>
      <c r="F128" s="597"/>
      <c r="G128" s="597"/>
      <c r="H128" s="597"/>
      <c r="I128" s="597"/>
      <c r="J128" s="597"/>
      <c r="K128" s="597"/>
      <c r="L128" s="597"/>
      <c r="M128" s="597"/>
      <c r="N128" s="597"/>
      <c r="O128" s="597"/>
      <c r="P128" s="597"/>
      <c r="Q128" s="597"/>
      <c r="R128" s="597"/>
      <c r="S128" s="597"/>
      <c r="T128" s="597"/>
      <c r="U128" s="597"/>
      <c r="V128" s="597"/>
    </row>
    <row r="129" spans="1:39" ht="6" customHeight="1" x14ac:dyDescent="0.2">
      <c r="A129" s="597"/>
      <c r="B129" s="597"/>
      <c r="C129" s="597"/>
      <c r="D129" s="597"/>
      <c r="E129" s="597"/>
      <c r="F129" s="597"/>
      <c r="G129" s="597"/>
      <c r="H129" s="597"/>
      <c r="I129" s="597"/>
      <c r="J129" s="597"/>
      <c r="K129" s="597"/>
      <c r="L129" s="597"/>
      <c r="M129" s="597"/>
      <c r="N129" s="597"/>
      <c r="O129" s="597"/>
      <c r="P129" s="597"/>
      <c r="Q129" s="597"/>
      <c r="R129" s="597"/>
      <c r="S129" s="597"/>
      <c r="T129" s="597"/>
      <c r="U129" s="597"/>
      <c r="V129" s="597"/>
    </row>
    <row r="130" spans="1:39" ht="6" customHeight="1" x14ac:dyDescent="0.2">
      <c r="A130" s="597"/>
      <c r="B130" s="597"/>
      <c r="C130" s="597"/>
      <c r="D130" s="597"/>
      <c r="E130" s="597"/>
      <c r="F130" s="597"/>
      <c r="G130" s="597"/>
      <c r="H130" s="597"/>
      <c r="I130" s="597"/>
      <c r="J130" s="597"/>
      <c r="K130" s="597"/>
      <c r="L130" s="597"/>
      <c r="M130" s="597"/>
      <c r="N130" s="597"/>
      <c r="O130" s="597"/>
      <c r="P130" s="597"/>
      <c r="Q130" s="597"/>
      <c r="R130" s="597"/>
      <c r="S130" s="597"/>
      <c r="T130" s="597"/>
      <c r="U130" s="597"/>
      <c r="V130" s="597"/>
    </row>
    <row r="131" spans="1:39" ht="6" customHeight="1" x14ac:dyDescent="0.2">
      <c r="A131" s="597"/>
      <c r="B131" s="597"/>
      <c r="C131" s="597"/>
      <c r="D131" s="597"/>
      <c r="E131" s="597"/>
      <c r="F131" s="597"/>
      <c r="G131" s="597"/>
      <c r="H131" s="597"/>
      <c r="I131" s="597"/>
      <c r="J131" s="597"/>
      <c r="K131" s="597"/>
      <c r="L131" s="597"/>
      <c r="M131" s="597"/>
      <c r="N131" s="597"/>
      <c r="O131" s="597"/>
      <c r="P131" s="597"/>
      <c r="Q131" s="597"/>
      <c r="R131" s="597"/>
      <c r="S131" s="597"/>
      <c r="T131" s="597"/>
      <c r="U131" s="597"/>
      <c r="V131" s="597"/>
    </row>
    <row r="132" spans="1:39" ht="6" customHeight="1" x14ac:dyDescent="0.2">
      <c r="A132" s="597"/>
      <c r="B132" s="597"/>
      <c r="C132" s="597"/>
      <c r="D132" s="597"/>
      <c r="E132" s="597"/>
      <c r="F132" s="597"/>
      <c r="G132" s="597"/>
      <c r="H132" s="597"/>
      <c r="I132" s="597"/>
      <c r="J132" s="597"/>
      <c r="K132" s="597"/>
      <c r="L132" s="597"/>
      <c r="M132" s="597"/>
      <c r="N132" s="597"/>
      <c r="O132" s="597"/>
      <c r="P132" s="597"/>
      <c r="Q132" s="597"/>
      <c r="R132" s="597"/>
      <c r="S132" s="597"/>
      <c r="T132" s="597"/>
      <c r="U132" s="597"/>
      <c r="V132" s="597"/>
    </row>
    <row r="133" spans="1:39" ht="6" customHeight="1" x14ac:dyDescent="0.2">
      <c r="A133" s="597"/>
      <c r="B133" s="597"/>
      <c r="C133" s="597"/>
      <c r="D133" s="597"/>
      <c r="E133" s="597"/>
      <c r="F133" s="597"/>
      <c r="G133" s="597"/>
      <c r="H133" s="597"/>
      <c r="I133" s="597"/>
      <c r="J133" s="597"/>
      <c r="K133" s="597"/>
      <c r="L133" s="597"/>
      <c r="M133" s="597"/>
      <c r="N133" s="597"/>
      <c r="O133" s="597"/>
      <c r="P133" s="597"/>
      <c r="Q133" s="597"/>
      <c r="R133" s="597"/>
      <c r="S133" s="597"/>
      <c r="T133" s="597"/>
      <c r="U133" s="597"/>
      <c r="V133" s="597"/>
    </row>
    <row r="134" spans="1:39" ht="6" customHeight="1" x14ac:dyDescent="0.2"/>
    <row r="135" spans="1:39" ht="6" customHeight="1" x14ac:dyDescent="0.2"/>
    <row r="136" spans="1:39" ht="6" customHeight="1" x14ac:dyDescent="0.2"/>
    <row r="137" spans="1:39" ht="6" customHeight="1" x14ac:dyDescent="0.2"/>
    <row r="138" spans="1:39" ht="6" customHeight="1" x14ac:dyDescent="0.2">
      <c r="B138" s="1298" t="s">
        <v>509</v>
      </c>
      <c r="C138" s="1299"/>
      <c r="D138" s="1299"/>
      <c r="E138" s="1299"/>
      <c r="F138" s="1299"/>
      <c r="G138" s="1299"/>
      <c r="H138" s="1299"/>
      <c r="I138" s="1299"/>
      <c r="J138" s="1299"/>
      <c r="K138" s="1299"/>
      <c r="L138" s="1299"/>
      <c r="M138" s="1299"/>
      <c r="N138" s="1299"/>
      <c r="O138" s="1299"/>
      <c r="P138" s="1299"/>
      <c r="Q138" s="1299"/>
    </row>
    <row r="139" spans="1:39" ht="6" customHeight="1" x14ac:dyDescent="0.2">
      <c r="B139" s="1299"/>
      <c r="C139" s="1299"/>
      <c r="D139" s="1299"/>
      <c r="E139" s="1299"/>
      <c r="F139" s="1299"/>
      <c r="G139" s="1299"/>
      <c r="H139" s="1299"/>
      <c r="I139" s="1299"/>
      <c r="J139" s="1299"/>
      <c r="K139" s="1299"/>
      <c r="L139" s="1299"/>
      <c r="M139" s="1299"/>
      <c r="N139" s="1299"/>
      <c r="O139" s="1299"/>
      <c r="P139" s="1299"/>
      <c r="Q139" s="1299"/>
    </row>
    <row r="140" spans="1:39" ht="6" customHeight="1" x14ac:dyDescent="0.2"/>
    <row r="141" spans="1:39" ht="6" customHeight="1" x14ac:dyDescent="0.2">
      <c r="B141" s="1256" t="s">
        <v>510</v>
      </c>
      <c r="C141" s="1257"/>
      <c r="D141" s="1257"/>
      <c r="E141" s="1257"/>
      <c r="F141" s="1257"/>
      <c r="G141" s="1257"/>
      <c r="H141" s="1257"/>
      <c r="I141" s="1257"/>
      <c r="J141" s="1257"/>
      <c r="K141" s="1257"/>
      <c r="L141" s="1257"/>
      <c r="M141" s="1257"/>
      <c r="N141" s="1257"/>
      <c r="O141" s="1257"/>
      <c r="P141" s="1257"/>
      <c r="Q141" s="1257"/>
      <c r="R141" s="1257"/>
      <c r="S141" s="1257"/>
      <c r="T141" s="1257"/>
      <c r="U141" s="1257"/>
      <c r="V141" s="1257"/>
      <c r="W141" s="1257"/>
      <c r="X141" s="1257"/>
      <c r="Y141" s="1257"/>
      <c r="Z141" s="1257"/>
      <c r="AA141" s="1257"/>
      <c r="AB141" s="1257"/>
      <c r="AC141" s="1257"/>
      <c r="AD141" s="1257"/>
      <c r="AE141" s="1257"/>
      <c r="AF141" s="1257"/>
      <c r="AG141" s="1257"/>
      <c r="AH141" s="1257"/>
      <c r="AI141" s="1257"/>
      <c r="AJ141" s="1257"/>
      <c r="AK141" s="1257"/>
      <c r="AL141" s="1258"/>
      <c r="AM141" s="586"/>
    </row>
    <row r="142" spans="1:39" ht="6" customHeight="1" x14ac:dyDescent="0.2">
      <c r="B142" s="1259"/>
      <c r="C142" s="1260"/>
      <c r="D142" s="1260"/>
      <c r="E142" s="1260"/>
      <c r="F142" s="1260"/>
      <c r="G142" s="1260"/>
      <c r="H142" s="1260"/>
      <c r="I142" s="1260"/>
      <c r="J142" s="1260"/>
      <c r="K142" s="1260"/>
      <c r="L142" s="1260"/>
      <c r="M142" s="1260"/>
      <c r="N142" s="1260"/>
      <c r="O142" s="1260"/>
      <c r="P142" s="1260"/>
      <c r="Q142" s="1260"/>
      <c r="R142" s="1260"/>
      <c r="S142" s="1260"/>
      <c r="T142" s="1260"/>
      <c r="U142" s="1260"/>
      <c r="V142" s="1260"/>
      <c r="W142" s="1260"/>
      <c r="X142" s="1260"/>
      <c r="Y142" s="1260"/>
      <c r="Z142" s="1260"/>
      <c r="AA142" s="1260"/>
      <c r="AB142" s="1260"/>
      <c r="AC142" s="1260"/>
      <c r="AD142" s="1260"/>
      <c r="AE142" s="1260"/>
      <c r="AF142" s="1260"/>
      <c r="AG142" s="1260"/>
      <c r="AH142" s="1260"/>
      <c r="AI142" s="1260"/>
      <c r="AJ142" s="1260"/>
      <c r="AK142" s="1260"/>
      <c r="AL142" s="1261"/>
      <c r="AM142" s="586"/>
    </row>
    <row r="143" spans="1:39" ht="6" customHeight="1" x14ac:dyDescent="0.2">
      <c r="B143" s="1262"/>
      <c r="C143" s="1263"/>
      <c r="D143" s="1263"/>
      <c r="E143" s="1263"/>
      <c r="F143" s="1263"/>
      <c r="G143" s="1263"/>
      <c r="H143" s="1263"/>
      <c r="I143" s="1263"/>
      <c r="J143" s="1263"/>
      <c r="K143" s="1263"/>
      <c r="L143" s="1263"/>
      <c r="M143" s="1263"/>
      <c r="N143" s="1263"/>
      <c r="O143" s="1263"/>
      <c r="P143" s="1263"/>
      <c r="Q143" s="1263"/>
      <c r="R143" s="1263"/>
      <c r="S143" s="1263"/>
      <c r="T143" s="1263"/>
      <c r="U143" s="1263"/>
      <c r="V143" s="1263"/>
      <c r="W143" s="1263"/>
      <c r="X143" s="1263"/>
      <c r="Y143" s="1263"/>
      <c r="Z143" s="1263"/>
      <c r="AA143" s="1263"/>
      <c r="AB143" s="1263"/>
      <c r="AC143" s="1263"/>
      <c r="AD143" s="1263"/>
      <c r="AE143" s="1263"/>
      <c r="AF143" s="1263"/>
      <c r="AG143" s="1263"/>
      <c r="AH143" s="1263"/>
      <c r="AI143" s="1263"/>
      <c r="AJ143" s="1263"/>
      <c r="AK143" s="1263"/>
      <c r="AL143" s="1264"/>
      <c r="AM143" s="586"/>
    </row>
    <row r="144" spans="1:39" ht="6" customHeight="1" x14ac:dyDescent="0.2">
      <c r="B144" s="1265" t="s">
        <v>511</v>
      </c>
      <c r="C144" s="1266"/>
      <c r="D144" s="1266"/>
      <c r="E144" s="1266"/>
      <c r="F144" s="1267"/>
      <c r="G144" s="1265" t="s">
        <v>512</v>
      </c>
      <c r="H144" s="1271"/>
      <c r="I144" s="1271"/>
      <c r="J144" s="1271"/>
      <c r="K144" s="1271"/>
      <c r="L144" s="1271"/>
      <c r="M144" s="1271"/>
      <c r="N144" s="1271"/>
      <c r="O144" s="1271"/>
      <c r="P144" s="1271"/>
      <c r="Q144" s="1271"/>
      <c r="R144" s="1271"/>
      <c r="S144" s="1271"/>
      <c r="T144" s="1271"/>
      <c r="U144" s="1271"/>
      <c r="V144" s="1271"/>
      <c r="W144" s="1271"/>
      <c r="X144" s="1271"/>
      <c r="Y144" s="1271"/>
      <c r="Z144" s="1271"/>
      <c r="AA144" s="1271"/>
      <c r="AB144" s="1271"/>
      <c r="AC144" s="1271"/>
      <c r="AD144" s="1271"/>
      <c r="AE144" s="1271"/>
      <c r="AF144" s="1271"/>
      <c r="AG144" s="1271"/>
      <c r="AH144" s="1271"/>
      <c r="AI144" s="1271"/>
      <c r="AJ144" s="1271"/>
      <c r="AK144" s="1271"/>
      <c r="AL144" s="1272"/>
      <c r="AM144" s="586"/>
    </row>
    <row r="145" spans="2:39" ht="6" customHeight="1" x14ac:dyDescent="0.2">
      <c r="B145" s="1268"/>
      <c r="C145" s="1269"/>
      <c r="D145" s="1269"/>
      <c r="E145" s="1269"/>
      <c r="F145" s="1270"/>
      <c r="G145" s="1268"/>
      <c r="H145" s="1269"/>
      <c r="I145" s="1269"/>
      <c r="J145" s="1269"/>
      <c r="K145" s="1269"/>
      <c r="L145" s="1269"/>
      <c r="M145" s="1269"/>
      <c r="N145" s="1269"/>
      <c r="O145" s="1269"/>
      <c r="P145" s="1269"/>
      <c r="Q145" s="1269"/>
      <c r="R145" s="1269"/>
      <c r="S145" s="1269"/>
      <c r="T145" s="1269"/>
      <c r="U145" s="1269"/>
      <c r="V145" s="1269"/>
      <c r="W145" s="1269"/>
      <c r="X145" s="1269"/>
      <c r="Y145" s="1269"/>
      <c r="Z145" s="1269"/>
      <c r="AA145" s="1269"/>
      <c r="AB145" s="1269"/>
      <c r="AC145" s="1269"/>
      <c r="AD145" s="1269"/>
      <c r="AE145" s="1269"/>
      <c r="AF145" s="1269"/>
      <c r="AG145" s="1269"/>
      <c r="AH145" s="1269"/>
      <c r="AI145" s="1269"/>
      <c r="AJ145" s="1269"/>
      <c r="AK145" s="1269"/>
      <c r="AL145" s="1270"/>
      <c r="AM145" s="586"/>
    </row>
    <row r="146" spans="2:39" ht="6" customHeight="1" x14ac:dyDescent="0.2">
      <c r="B146" s="1273">
        <v>78</v>
      </c>
      <c r="C146" s="1244" t="s">
        <v>513</v>
      </c>
      <c r="D146" s="1245"/>
      <c r="E146" s="1245"/>
      <c r="F146" s="1246"/>
      <c r="G146" s="1241" t="s">
        <v>514</v>
      </c>
      <c r="H146" s="1278"/>
      <c r="I146" s="1278"/>
      <c r="J146" s="1278"/>
      <c r="K146" s="1278"/>
      <c r="L146" s="1278"/>
      <c r="M146" s="1278"/>
      <c r="N146" s="1278"/>
      <c r="O146" s="1278"/>
      <c r="P146" s="1279"/>
      <c r="Q146" s="1232" t="s">
        <v>515</v>
      </c>
      <c r="R146" s="1233"/>
      <c r="S146" s="1233"/>
      <c r="T146" s="1233"/>
      <c r="U146" s="1233"/>
      <c r="V146" s="1233"/>
      <c r="W146" s="1233"/>
      <c r="X146" s="1233"/>
      <c r="Y146" s="1233"/>
      <c r="Z146" s="1233"/>
      <c r="AA146" s="1233"/>
      <c r="AB146" s="1233"/>
      <c r="AC146" s="1233"/>
      <c r="AD146" s="1233"/>
      <c r="AE146" s="1233"/>
      <c r="AF146" s="1233"/>
      <c r="AG146" s="1233"/>
      <c r="AH146" s="1233"/>
      <c r="AI146" s="1233"/>
      <c r="AJ146" s="1233"/>
      <c r="AK146" s="1233"/>
      <c r="AL146" s="1234"/>
      <c r="AM146" s="586"/>
    </row>
    <row r="147" spans="2:39" ht="6" customHeight="1" x14ac:dyDescent="0.2">
      <c r="B147" s="1273"/>
      <c r="C147" s="1244"/>
      <c r="D147" s="1245"/>
      <c r="E147" s="1245"/>
      <c r="F147" s="1246"/>
      <c r="G147" s="1280"/>
      <c r="H147" s="1281"/>
      <c r="I147" s="1281"/>
      <c r="J147" s="1281"/>
      <c r="K147" s="1281"/>
      <c r="L147" s="1281"/>
      <c r="M147" s="1281"/>
      <c r="N147" s="1281"/>
      <c r="O147" s="1281"/>
      <c r="P147" s="1282"/>
      <c r="Q147" s="1235"/>
      <c r="R147" s="1236"/>
      <c r="S147" s="1236"/>
      <c r="T147" s="1236"/>
      <c r="U147" s="1236"/>
      <c r="V147" s="1236"/>
      <c r="W147" s="1236"/>
      <c r="X147" s="1236"/>
      <c r="Y147" s="1236"/>
      <c r="Z147" s="1236"/>
      <c r="AA147" s="1236"/>
      <c r="AB147" s="1236"/>
      <c r="AC147" s="1236"/>
      <c r="AD147" s="1236"/>
      <c r="AE147" s="1236"/>
      <c r="AF147" s="1236"/>
      <c r="AG147" s="1236"/>
      <c r="AH147" s="1236"/>
      <c r="AI147" s="1236"/>
      <c r="AJ147" s="1236"/>
      <c r="AK147" s="1236"/>
      <c r="AL147" s="1237"/>
      <c r="AM147" s="586"/>
    </row>
    <row r="148" spans="2:39" ht="6" customHeight="1" x14ac:dyDescent="0.2">
      <c r="B148" s="1273"/>
      <c r="C148" s="1244"/>
      <c r="D148" s="1245"/>
      <c r="E148" s="1245"/>
      <c r="F148" s="1246"/>
      <c r="G148" s="1283"/>
      <c r="H148" s="1281"/>
      <c r="I148" s="1281"/>
      <c r="J148" s="1281"/>
      <c r="K148" s="1281"/>
      <c r="L148" s="1281"/>
      <c r="M148" s="1281"/>
      <c r="N148" s="1281"/>
      <c r="O148" s="1281"/>
      <c r="P148" s="1282"/>
      <c r="Q148" s="1235"/>
      <c r="R148" s="1236"/>
      <c r="S148" s="1236"/>
      <c r="T148" s="1236"/>
      <c r="U148" s="1236"/>
      <c r="V148" s="1236"/>
      <c r="W148" s="1236"/>
      <c r="X148" s="1236"/>
      <c r="Y148" s="1236"/>
      <c r="Z148" s="1236"/>
      <c r="AA148" s="1236"/>
      <c r="AB148" s="1236"/>
      <c r="AC148" s="1236"/>
      <c r="AD148" s="1236"/>
      <c r="AE148" s="1236"/>
      <c r="AF148" s="1236"/>
      <c r="AG148" s="1236"/>
      <c r="AH148" s="1236"/>
      <c r="AI148" s="1236"/>
      <c r="AJ148" s="1236"/>
      <c r="AK148" s="1236"/>
      <c r="AL148" s="1237"/>
      <c r="AM148" s="586"/>
    </row>
    <row r="149" spans="2:39" ht="6" customHeight="1" x14ac:dyDescent="0.2">
      <c r="B149" s="1273"/>
      <c r="C149" s="1244"/>
      <c r="D149" s="1245"/>
      <c r="E149" s="1245"/>
      <c r="F149" s="1246"/>
      <c r="G149" s="1284"/>
      <c r="H149" s="1285"/>
      <c r="I149" s="1285"/>
      <c r="J149" s="1285"/>
      <c r="K149" s="1285"/>
      <c r="L149" s="1285"/>
      <c r="M149" s="1285"/>
      <c r="N149" s="1285"/>
      <c r="O149" s="1285"/>
      <c r="P149" s="1286"/>
      <c r="Q149" s="1238"/>
      <c r="R149" s="1239"/>
      <c r="S149" s="1239"/>
      <c r="T149" s="1239"/>
      <c r="U149" s="1239"/>
      <c r="V149" s="1239"/>
      <c r="W149" s="1239"/>
      <c r="X149" s="1239"/>
      <c r="Y149" s="1239"/>
      <c r="Z149" s="1239"/>
      <c r="AA149" s="1239"/>
      <c r="AB149" s="1239"/>
      <c r="AC149" s="1239"/>
      <c r="AD149" s="1239"/>
      <c r="AE149" s="1239"/>
      <c r="AF149" s="1239"/>
      <c r="AG149" s="1239"/>
      <c r="AH149" s="1239"/>
      <c r="AI149" s="1239"/>
      <c r="AJ149" s="1239"/>
      <c r="AK149" s="1239"/>
      <c r="AL149" s="1240"/>
      <c r="AM149" s="586"/>
    </row>
    <row r="150" spans="2:39" ht="6" customHeight="1" x14ac:dyDescent="0.2">
      <c r="B150" s="1273"/>
      <c r="C150" s="1244"/>
      <c r="D150" s="1245"/>
      <c r="E150" s="1245"/>
      <c r="F150" s="1246"/>
      <c r="G150" s="1287" t="s">
        <v>539</v>
      </c>
      <c r="H150" s="1288"/>
      <c r="I150" s="1288"/>
      <c r="J150" s="1288"/>
      <c r="K150" s="1288"/>
      <c r="L150" s="1288"/>
      <c r="M150" s="1288"/>
      <c r="N150" s="1288"/>
      <c r="O150" s="1288"/>
      <c r="P150" s="1289"/>
      <c r="Q150" s="1232" t="s">
        <v>518</v>
      </c>
      <c r="R150" s="1233"/>
      <c r="S150" s="1233"/>
      <c r="T150" s="1233"/>
      <c r="U150" s="1233"/>
      <c r="V150" s="1233"/>
      <c r="W150" s="1233"/>
      <c r="X150" s="1233"/>
      <c r="Y150" s="1233"/>
      <c r="Z150" s="1233"/>
      <c r="AA150" s="1233"/>
      <c r="AB150" s="1233"/>
      <c r="AC150" s="1233"/>
      <c r="AD150" s="1233"/>
      <c r="AE150" s="1233"/>
      <c r="AF150" s="1233"/>
      <c r="AG150" s="1233"/>
      <c r="AH150" s="1233"/>
      <c r="AI150" s="1233"/>
      <c r="AJ150" s="1233"/>
      <c r="AK150" s="1233"/>
      <c r="AL150" s="1234"/>
      <c r="AM150" s="586"/>
    </row>
    <row r="151" spans="2:39" ht="6" customHeight="1" x14ac:dyDescent="0.2">
      <c r="B151" s="1273"/>
      <c r="C151" s="1244"/>
      <c r="D151" s="1245"/>
      <c r="E151" s="1245"/>
      <c r="F151" s="1246"/>
      <c r="G151" s="1290"/>
      <c r="H151" s="1291"/>
      <c r="I151" s="1291"/>
      <c r="J151" s="1291"/>
      <c r="K151" s="1291"/>
      <c r="L151" s="1291"/>
      <c r="M151" s="1291"/>
      <c r="N151" s="1291"/>
      <c r="O151" s="1291"/>
      <c r="P151" s="1292"/>
      <c r="Q151" s="1235"/>
      <c r="R151" s="1236"/>
      <c r="S151" s="1236"/>
      <c r="T151" s="1236"/>
      <c r="U151" s="1236"/>
      <c r="V151" s="1236"/>
      <c r="W151" s="1236"/>
      <c r="X151" s="1236"/>
      <c r="Y151" s="1236"/>
      <c r="Z151" s="1236"/>
      <c r="AA151" s="1236"/>
      <c r="AB151" s="1236"/>
      <c r="AC151" s="1236"/>
      <c r="AD151" s="1236"/>
      <c r="AE151" s="1236"/>
      <c r="AF151" s="1236"/>
      <c r="AG151" s="1236"/>
      <c r="AH151" s="1236"/>
      <c r="AI151" s="1236"/>
      <c r="AJ151" s="1236"/>
      <c r="AK151" s="1236"/>
      <c r="AL151" s="1237"/>
      <c r="AM151" s="586"/>
    </row>
    <row r="152" spans="2:39" ht="6" customHeight="1" x14ac:dyDescent="0.2">
      <c r="B152" s="1273"/>
      <c r="C152" s="1244"/>
      <c r="D152" s="1245"/>
      <c r="E152" s="1245"/>
      <c r="F152" s="1246"/>
      <c r="G152" s="1293"/>
      <c r="H152" s="1291"/>
      <c r="I152" s="1291"/>
      <c r="J152" s="1291"/>
      <c r="K152" s="1291"/>
      <c r="L152" s="1291"/>
      <c r="M152" s="1291"/>
      <c r="N152" s="1291"/>
      <c r="O152" s="1291"/>
      <c r="P152" s="1292"/>
      <c r="Q152" s="1235"/>
      <c r="R152" s="1236"/>
      <c r="S152" s="1236"/>
      <c r="T152" s="1236"/>
      <c r="U152" s="1236"/>
      <c r="V152" s="1236"/>
      <c r="W152" s="1236"/>
      <c r="X152" s="1236"/>
      <c r="Y152" s="1236"/>
      <c r="Z152" s="1236"/>
      <c r="AA152" s="1236"/>
      <c r="AB152" s="1236"/>
      <c r="AC152" s="1236"/>
      <c r="AD152" s="1236"/>
      <c r="AE152" s="1236"/>
      <c r="AF152" s="1236"/>
      <c r="AG152" s="1236"/>
      <c r="AH152" s="1236"/>
      <c r="AI152" s="1236"/>
      <c r="AJ152" s="1236"/>
      <c r="AK152" s="1236"/>
      <c r="AL152" s="1237"/>
      <c r="AM152" s="586"/>
    </row>
    <row r="153" spans="2:39" ht="6" customHeight="1" x14ac:dyDescent="0.2">
      <c r="B153" s="1273"/>
      <c r="C153" s="1244"/>
      <c r="D153" s="1245"/>
      <c r="E153" s="1245"/>
      <c r="F153" s="1246"/>
      <c r="G153" s="1294"/>
      <c r="H153" s="1295"/>
      <c r="I153" s="1295"/>
      <c r="J153" s="1295"/>
      <c r="K153" s="1295"/>
      <c r="L153" s="1295"/>
      <c r="M153" s="1295"/>
      <c r="N153" s="1295"/>
      <c r="O153" s="1295"/>
      <c r="P153" s="1296"/>
      <c r="Q153" s="1238"/>
      <c r="R153" s="1239"/>
      <c r="S153" s="1239"/>
      <c r="T153" s="1239"/>
      <c r="U153" s="1239"/>
      <c r="V153" s="1239"/>
      <c r="W153" s="1239"/>
      <c r="X153" s="1239"/>
      <c r="Y153" s="1239"/>
      <c r="Z153" s="1239"/>
      <c r="AA153" s="1239"/>
      <c r="AB153" s="1239"/>
      <c r="AC153" s="1239"/>
      <c r="AD153" s="1239"/>
      <c r="AE153" s="1239"/>
      <c r="AF153" s="1239"/>
      <c r="AG153" s="1239"/>
      <c r="AH153" s="1239"/>
      <c r="AI153" s="1239"/>
      <c r="AJ153" s="1239"/>
      <c r="AK153" s="1239"/>
      <c r="AL153" s="1240"/>
      <c r="AM153" s="586"/>
    </row>
    <row r="154" spans="2:39" ht="6" customHeight="1" x14ac:dyDescent="0.2">
      <c r="B154" s="1273"/>
      <c r="C154" s="1244"/>
      <c r="D154" s="1245"/>
      <c r="E154" s="1245"/>
      <c r="F154" s="1246"/>
      <c r="G154" s="1241" t="s">
        <v>516</v>
      </c>
      <c r="H154" s="1278"/>
      <c r="I154" s="1278"/>
      <c r="J154" s="1278"/>
      <c r="K154" s="1278"/>
      <c r="L154" s="1278"/>
      <c r="M154" s="1278"/>
      <c r="N154" s="1278"/>
      <c r="O154" s="1278"/>
      <c r="P154" s="1279"/>
      <c r="Q154" s="1232" t="s">
        <v>540</v>
      </c>
      <c r="R154" s="1233"/>
      <c r="S154" s="1233"/>
      <c r="T154" s="1233"/>
      <c r="U154" s="1233"/>
      <c r="V154" s="1233"/>
      <c r="W154" s="1233"/>
      <c r="X154" s="1233"/>
      <c r="Y154" s="1233"/>
      <c r="Z154" s="1233"/>
      <c r="AA154" s="1233"/>
      <c r="AB154" s="1233"/>
      <c r="AC154" s="1233"/>
      <c r="AD154" s="1233"/>
      <c r="AE154" s="1233"/>
      <c r="AF154" s="1233"/>
      <c r="AG154" s="1233"/>
      <c r="AH154" s="1233"/>
      <c r="AI154" s="1233"/>
      <c r="AJ154" s="1233"/>
      <c r="AK154" s="1233"/>
      <c r="AL154" s="1234"/>
      <c r="AM154" s="586"/>
    </row>
    <row r="155" spans="2:39" ht="6" customHeight="1" x14ac:dyDescent="0.2">
      <c r="B155" s="1273"/>
      <c r="C155" s="1244"/>
      <c r="D155" s="1245"/>
      <c r="E155" s="1245"/>
      <c r="F155" s="1246"/>
      <c r="G155" s="1280"/>
      <c r="H155" s="1281"/>
      <c r="I155" s="1281"/>
      <c r="J155" s="1281"/>
      <c r="K155" s="1281"/>
      <c r="L155" s="1281"/>
      <c r="M155" s="1281"/>
      <c r="N155" s="1281"/>
      <c r="O155" s="1281"/>
      <c r="P155" s="1282"/>
      <c r="Q155" s="1235"/>
      <c r="R155" s="1236"/>
      <c r="S155" s="1236"/>
      <c r="T155" s="1236"/>
      <c r="U155" s="1236"/>
      <c r="V155" s="1236"/>
      <c r="W155" s="1236"/>
      <c r="X155" s="1236"/>
      <c r="Y155" s="1236"/>
      <c r="Z155" s="1236"/>
      <c r="AA155" s="1236"/>
      <c r="AB155" s="1236"/>
      <c r="AC155" s="1236"/>
      <c r="AD155" s="1236"/>
      <c r="AE155" s="1236"/>
      <c r="AF155" s="1236"/>
      <c r="AG155" s="1236"/>
      <c r="AH155" s="1236"/>
      <c r="AI155" s="1236"/>
      <c r="AJ155" s="1236"/>
      <c r="AK155" s="1236"/>
      <c r="AL155" s="1237"/>
      <c r="AM155" s="586"/>
    </row>
    <row r="156" spans="2:39" ht="6" customHeight="1" x14ac:dyDescent="0.2">
      <c r="B156" s="1273"/>
      <c r="C156" s="1244"/>
      <c r="D156" s="1245"/>
      <c r="E156" s="1245"/>
      <c r="F156" s="1246"/>
      <c r="G156" s="1283"/>
      <c r="H156" s="1281"/>
      <c r="I156" s="1281"/>
      <c r="J156" s="1281"/>
      <c r="K156" s="1281"/>
      <c r="L156" s="1281"/>
      <c r="M156" s="1281"/>
      <c r="N156" s="1281"/>
      <c r="O156" s="1281"/>
      <c r="P156" s="1282"/>
      <c r="Q156" s="1235"/>
      <c r="R156" s="1236"/>
      <c r="S156" s="1236"/>
      <c r="T156" s="1236"/>
      <c r="U156" s="1236"/>
      <c r="V156" s="1236"/>
      <c r="W156" s="1236"/>
      <c r="X156" s="1236"/>
      <c r="Y156" s="1236"/>
      <c r="Z156" s="1236"/>
      <c r="AA156" s="1236"/>
      <c r="AB156" s="1236"/>
      <c r="AC156" s="1236"/>
      <c r="AD156" s="1236"/>
      <c r="AE156" s="1236"/>
      <c r="AF156" s="1236"/>
      <c r="AG156" s="1236"/>
      <c r="AH156" s="1236"/>
      <c r="AI156" s="1236"/>
      <c r="AJ156" s="1236"/>
      <c r="AK156" s="1236"/>
      <c r="AL156" s="1237"/>
      <c r="AM156" s="586"/>
    </row>
    <row r="157" spans="2:39" ht="6" customHeight="1" x14ac:dyDescent="0.2">
      <c r="B157" s="1273"/>
      <c r="C157" s="1244"/>
      <c r="D157" s="1245"/>
      <c r="E157" s="1245"/>
      <c r="F157" s="1246"/>
      <c r="G157" s="1284"/>
      <c r="H157" s="1285"/>
      <c r="I157" s="1285"/>
      <c r="J157" s="1285"/>
      <c r="K157" s="1285"/>
      <c r="L157" s="1285"/>
      <c r="M157" s="1285"/>
      <c r="N157" s="1285"/>
      <c r="O157" s="1285"/>
      <c r="P157" s="1286"/>
      <c r="Q157" s="1238"/>
      <c r="R157" s="1239"/>
      <c r="S157" s="1239"/>
      <c r="T157" s="1239"/>
      <c r="U157" s="1239"/>
      <c r="V157" s="1239"/>
      <c r="W157" s="1239"/>
      <c r="X157" s="1239"/>
      <c r="Y157" s="1239"/>
      <c r="Z157" s="1239"/>
      <c r="AA157" s="1239"/>
      <c r="AB157" s="1239"/>
      <c r="AC157" s="1239"/>
      <c r="AD157" s="1239"/>
      <c r="AE157" s="1239"/>
      <c r="AF157" s="1239"/>
      <c r="AG157" s="1239"/>
      <c r="AH157" s="1239"/>
      <c r="AI157" s="1239"/>
      <c r="AJ157" s="1239"/>
      <c r="AK157" s="1239"/>
      <c r="AL157" s="1240"/>
      <c r="AM157" s="586"/>
    </row>
    <row r="158" spans="2:39" ht="6" customHeight="1" x14ac:dyDescent="0.2">
      <c r="B158" s="1273"/>
      <c r="C158" s="1244"/>
      <c r="D158" s="1245"/>
      <c r="E158" s="1245"/>
      <c r="F158" s="1246"/>
      <c r="G158" s="1241" t="s">
        <v>517</v>
      </c>
      <c r="H158" s="1224"/>
      <c r="I158" s="1224"/>
      <c r="J158" s="1224"/>
      <c r="K158" s="1224"/>
      <c r="L158" s="1224"/>
      <c r="M158" s="1224"/>
      <c r="N158" s="1224"/>
      <c r="O158" s="1224"/>
      <c r="P158" s="1225"/>
      <c r="Q158" s="1232" t="s">
        <v>518</v>
      </c>
      <c r="R158" s="1233"/>
      <c r="S158" s="1233"/>
      <c r="T158" s="1233"/>
      <c r="U158" s="1233"/>
      <c r="V158" s="1233"/>
      <c r="W158" s="1233"/>
      <c r="X158" s="1233"/>
      <c r="Y158" s="1233"/>
      <c r="Z158" s="1233"/>
      <c r="AA158" s="1233"/>
      <c r="AB158" s="1233"/>
      <c r="AC158" s="1233"/>
      <c r="AD158" s="1233"/>
      <c r="AE158" s="1233"/>
      <c r="AF158" s="1233"/>
      <c r="AG158" s="1233"/>
      <c r="AH158" s="1233"/>
      <c r="AI158" s="1233"/>
      <c r="AJ158" s="1233"/>
      <c r="AK158" s="1233"/>
      <c r="AL158" s="1234"/>
      <c r="AM158" s="586"/>
    </row>
    <row r="159" spans="2:39" ht="6" customHeight="1" x14ac:dyDescent="0.2">
      <c r="B159" s="1273"/>
      <c r="C159" s="1244"/>
      <c r="D159" s="1245"/>
      <c r="E159" s="1245"/>
      <c r="F159" s="1246"/>
      <c r="G159" s="1226"/>
      <c r="H159" s="1227"/>
      <c r="I159" s="1227"/>
      <c r="J159" s="1227"/>
      <c r="K159" s="1227"/>
      <c r="L159" s="1227"/>
      <c r="M159" s="1227"/>
      <c r="N159" s="1227"/>
      <c r="O159" s="1227"/>
      <c r="P159" s="1228"/>
      <c r="Q159" s="1235"/>
      <c r="R159" s="1236"/>
      <c r="S159" s="1236"/>
      <c r="T159" s="1236"/>
      <c r="U159" s="1236"/>
      <c r="V159" s="1236"/>
      <c r="W159" s="1236"/>
      <c r="X159" s="1236"/>
      <c r="Y159" s="1236"/>
      <c r="Z159" s="1236"/>
      <c r="AA159" s="1236"/>
      <c r="AB159" s="1236"/>
      <c r="AC159" s="1236"/>
      <c r="AD159" s="1236"/>
      <c r="AE159" s="1236"/>
      <c r="AF159" s="1236"/>
      <c r="AG159" s="1236"/>
      <c r="AH159" s="1236"/>
      <c r="AI159" s="1236"/>
      <c r="AJ159" s="1236"/>
      <c r="AK159" s="1236"/>
      <c r="AL159" s="1237"/>
      <c r="AM159" s="586"/>
    </row>
    <row r="160" spans="2:39" ht="6" customHeight="1" x14ac:dyDescent="0.2">
      <c r="B160" s="1273"/>
      <c r="C160" s="1244"/>
      <c r="D160" s="1245"/>
      <c r="E160" s="1245"/>
      <c r="F160" s="1246"/>
      <c r="G160" s="1226"/>
      <c r="H160" s="1227"/>
      <c r="I160" s="1227"/>
      <c r="J160" s="1227"/>
      <c r="K160" s="1227"/>
      <c r="L160" s="1227"/>
      <c r="M160" s="1227"/>
      <c r="N160" s="1227"/>
      <c r="O160" s="1227"/>
      <c r="P160" s="1228"/>
      <c r="Q160" s="1235"/>
      <c r="R160" s="1236"/>
      <c r="S160" s="1236"/>
      <c r="T160" s="1236"/>
      <c r="U160" s="1236"/>
      <c r="V160" s="1236"/>
      <c r="W160" s="1236"/>
      <c r="X160" s="1236"/>
      <c r="Y160" s="1236"/>
      <c r="Z160" s="1236"/>
      <c r="AA160" s="1236"/>
      <c r="AB160" s="1236"/>
      <c r="AC160" s="1236"/>
      <c r="AD160" s="1236"/>
      <c r="AE160" s="1236"/>
      <c r="AF160" s="1236"/>
      <c r="AG160" s="1236"/>
      <c r="AH160" s="1236"/>
      <c r="AI160" s="1236"/>
      <c r="AJ160" s="1236"/>
      <c r="AK160" s="1236"/>
      <c r="AL160" s="1237"/>
      <c r="AM160" s="586"/>
    </row>
    <row r="161" spans="2:39" ht="6" customHeight="1" x14ac:dyDescent="0.2">
      <c r="B161" s="1273"/>
      <c r="C161" s="1244"/>
      <c r="D161" s="1245"/>
      <c r="E161" s="1245"/>
      <c r="F161" s="1246"/>
      <c r="G161" s="1229"/>
      <c r="H161" s="1230"/>
      <c r="I161" s="1230"/>
      <c r="J161" s="1230"/>
      <c r="K161" s="1230"/>
      <c r="L161" s="1230"/>
      <c r="M161" s="1230"/>
      <c r="N161" s="1230"/>
      <c r="O161" s="1230"/>
      <c r="P161" s="1231"/>
      <c r="Q161" s="1238"/>
      <c r="R161" s="1239"/>
      <c r="S161" s="1239"/>
      <c r="T161" s="1239"/>
      <c r="U161" s="1239"/>
      <c r="V161" s="1239"/>
      <c r="W161" s="1239"/>
      <c r="X161" s="1239"/>
      <c r="Y161" s="1239"/>
      <c r="Z161" s="1239"/>
      <c r="AA161" s="1239"/>
      <c r="AB161" s="1239"/>
      <c r="AC161" s="1239"/>
      <c r="AD161" s="1239"/>
      <c r="AE161" s="1239"/>
      <c r="AF161" s="1239"/>
      <c r="AG161" s="1239"/>
      <c r="AH161" s="1239"/>
      <c r="AI161" s="1239"/>
      <c r="AJ161" s="1239"/>
      <c r="AK161" s="1239"/>
      <c r="AL161" s="1240"/>
      <c r="AM161" s="586"/>
    </row>
    <row r="162" spans="2:39" ht="6" customHeight="1" x14ac:dyDescent="0.2">
      <c r="B162" s="1273"/>
      <c r="C162" s="1244"/>
      <c r="D162" s="1245"/>
      <c r="E162" s="1245"/>
      <c r="F162" s="1246"/>
      <c r="G162" s="1241" t="s">
        <v>519</v>
      </c>
      <c r="H162" s="1224"/>
      <c r="I162" s="1224"/>
      <c r="J162" s="1224"/>
      <c r="K162" s="1224"/>
      <c r="L162" s="1224"/>
      <c r="M162" s="1224"/>
      <c r="N162" s="1224"/>
      <c r="O162" s="1224"/>
      <c r="P162" s="1225"/>
      <c r="Q162" s="1232" t="s">
        <v>518</v>
      </c>
      <c r="R162" s="1233"/>
      <c r="S162" s="1233"/>
      <c r="T162" s="1233"/>
      <c r="U162" s="1233"/>
      <c r="V162" s="1233"/>
      <c r="W162" s="1233"/>
      <c r="X162" s="1233"/>
      <c r="Y162" s="1233"/>
      <c r="Z162" s="1233"/>
      <c r="AA162" s="1233"/>
      <c r="AB162" s="1233"/>
      <c r="AC162" s="1233"/>
      <c r="AD162" s="1233"/>
      <c r="AE162" s="1233"/>
      <c r="AF162" s="1233"/>
      <c r="AG162" s="1233"/>
      <c r="AH162" s="1233"/>
      <c r="AI162" s="1233"/>
      <c r="AJ162" s="1233"/>
      <c r="AK162" s="1233"/>
      <c r="AL162" s="1234"/>
      <c r="AM162" s="586"/>
    </row>
    <row r="163" spans="2:39" ht="6" customHeight="1" x14ac:dyDescent="0.2">
      <c r="B163" s="1273"/>
      <c r="C163" s="1244"/>
      <c r="D163" s="1245"/>
      <c r="E163" s="1245"/>
      <c r="F163" s="1246"/>
      <c r="G163" s="1226"/>
      <c r="H163" s="1227"/>
      <c r="I163" s="1227"/>
      <c r="J163" s="1227"/>
      <c r="K163" s="1227"/>
      <c r="L163" s="1227"/>
      <c r="M163" s="1227"/>
      <c r="N163" s="1227"/>
      <c r="O163" s="1227"/>
      <c r="P163" s="1228"/>
      <c r="Q163" s="1235"/>
      <c r="R163" s="1236"/>
      <c r="S163" s="1236"/>
      <c r="T163" s="1236"/>
      <c r="U163" s="1236"/>
      <c r="V163" s="1236"/>
      <c r="W163" s="1236"/>
      <c r="X163" s="1236"/>
      <c r="Y163" s="1236"/>
      <c r="Z163" s="1236"/>
      <c r="AA163" s="1236"/>
      <c r="AB163" s="1236"/>
      <c r="AC163" s="1236"/>
      <c r="AD163" s="1236"/>
      <c r="AE163" s="1236"/>
      <c r="AF163" s="1236"/>
      <c r="AG163" s="1236"/>
      <c r="AH163" s="1236"/>
      <c r="AI163" s="1236"/>
      <c r="AJ163" s="1236"/>
      <c r="AK163" s="1236"/>
      <c r="AL163" s="1237"/>
      <c r="AM163" s="586"/>
    </row>
    <row r="164" spans="2:39" ht="6" customHeight="1" x14ac:dyDescent="0.2">
      <c r="B164" s="1273"/>
      <c r="C164" s="1244"/>
      <c r="D164" s="1245"/>
      <c r="E164" s="1245"/>
      <c r="F164" s="1246"/>
      <c r="G164" s="1226"/>
      <c r="H164" s="1227"/>
      <c r="I164" s="1227"/>
      <c r="J164" s="1227"/>
      <c r="K164" s="1227"/>
      <c r="L164" s="1227"/>
      <c r="M164" s="1227"/>
      <c r="N164" s="1227"/>
      <c r="O164" s="1227"/>
      <c r="P164" s="1228"/>
      <c r="Q164" s="1235"/>
      <c r="R164" s="1236"/>
      <c r="S164" s="1236"/>
      <c r="T164" s="1236"/>
      <c r="U164" s="1236"/>
      <c r="V164" s="1236"/>
      <c r="W164" s="1236"/>
      <c r="X164" s="1236"/>
      <c r="Y164" s="1236"/>
      <c r="Z164" s="1236"/>
      <c r="AA164" s="1236"/>
      <c r="AB164" s="1236"/>
      <c r="AC164" s="1236"/>
      <c r="AD164" s="1236"/>
      <c r="AE164" s="1236"/>
      <c r="AF164" s="1236"/>
      <c r="AG164" s="1236"/>
      <c r="AH164" s="1236"/>
      <c r="AI164" s="1236"/>
      <c r="AJ164" s="1236"/>
      <c r="AK164" s="1236"/>
      <c r="AL164" s="1237"/>
      <c r="AM164" s="586"/>
    </row>
    <row r="165" spans="2:39" ht="6" customHeight="1" x14ac:dyDescent="0.2">
      <c r="B165" s="1273"/>
      <c r="C165" s="1244"/>
      <c r="D165" s="1245"/>
      <c r="E165" s="1245"/>
      <c r="F165" s="1246"/>
      <c r="G165" s="1229"/>
      <c r="H165" s="1230"/>
      <c r="I165" s="1230"/>
      <c r="J165" s="1230"/>
      <c r="K165" s="1230"/>
      <c r="L165" s="1230"/>
      <c r="M165" s="1230"/>
      <c r="N165" s="1230"/>
      <c r="O165" s="1230"/>
      <c r="P165" s="1231"/>
      <c r="Q165" s="1238"/>
      <c r="R165" s="1239"/>
      <c r="S165" s="1239"/>
      <c r="T165" s="1239"/>
      <c r="U165" s="1239"/>
      <c r="V165" s="1239"/>
      <c r="W165" s="1239"/>
      <c r="X165" s="1239"/>
      <c r="Y165" s="1239"/>
      <c r="Z165" s="1239"/>
      <c r="AA165" s="1239"/>
      <c r="AB165" s="1239"/>
      <c r="AC165" s="1239"/>
      <c r="AD165" s="1239"/>
      <c r="AE165" s="1239"/>
      <c r="AF165" s="1239"/>
      <c r="AG165" s="1239"/>
      <c r="AH165" s="1239"/>
      <c r="AI165" s="1239"/>
      <c r="AJ165" s="1239"/>
      <c r="AK165" s="1239"/>
      <c r="AL165" s="1240"/>
      <c r="AM165" s="586"/>
    </row>
    <row r="166" spans="2:39" ht="6" customHeight="1" x14ac:dyDescent="0.2">
      <c r="B166" s="1273"/>
      <c r="C166" s="1244"/>
      <c r="D166" s="1245"/>
      <c r="E166" s="1245"/>
      <c r="F166" s="1246"/>
      <c r="G166" s="1241" t="s">
        <v>520</v>
      </c>
      <c r="H166" s="1224"/>
      <c r="I166" s="1224"/>
      <c r="J166" s="1224"/>
      <c r="K166" s="1224"/>
      <c r="L166" s="1224"/>
      <c r="M166" s="1224"/>
      <c r="N166" s="1224"/>
      <c r="O166" s="1224"/>
      <c r="P166" s="1225"/>
      <c r="Q166" s="1232" t="s">
        <v>518</v>
      </c>
      <c r="R166" s="1233"/>
      <c r="S166" s="1233"/>
      <c r="T166" s="1233"/>
      <c r="U166" s="1233"/>
      <c r="V166" s="1233"/>
      <c r="W166" s="1233"/>
      <c r="X166" s="1233"/>
      <c r="Y166" s="1233"/>
      <c r="Z166" s="1233"/>
      <c r="AA166" s="1233"/>
      <c r="AB166" s="1233"/>
      <c r="AC166" s="1233"/>
      <c r="AD166" s="1233"/>
      <c r="AE166" s="1233"/>
      <c r="AF166" s="1233"/>
      <c r="AG166" s="1233"/>
      <c r="AH166" s="1233"/>
      <c r="AI166" s="1233"/>
      <c r="AJ166" s="1233"/>
      <c r="AK166" s="1233"/>
      <c r="AL166" s="1234"/>
      <c r="AM166" s="586"/>
    </row>
    <row r="167" spans="2:39" ht="6" customHeight="1" x14ac:dyDescent="0.2">
      <c r="B167" s="1273"/>
      <c r="C167" s="1244"/>
      <c r="D167" s="1245"/>
      <c r="E167" s="1245"/>
      <c r="F167" s="1246"/>
      <c r="G167" s="1226"/>
      <c r="H167" s="1227"/>
      <c r="I167" s="1227"/>
      <c r="J167" s="1227"/>
      <c r="K167" s="1227"/>
      <c r="L167" s="1227"/>
      <c r="M167" s="1227"/>
      <c r="N167" s="1227"/>
      <c r="O167" s="1227"/>
      <c r="P167" s="1228"/>
      <c r="Q167" s="1235"/>
      <c r="R167" s="1236"/>
      <c r="S167" s="1236"/>
      <c r="T167" s="1236"/>
      <c r="U167" s="1236"/>
      <c r="V167" s="1236"/>
      <c r="W167" s="1236"/>
      <c r="X167" s="1236"/>
      <c r="Y167" s="1236"/>
      <c r="Z167" s="1236"/>
      <c r="AA167" s="1236"/>
      <c r="AB167" s="1236"/>
      <c r="AC167" s="1236"/>
      <c r="AD167" s="1236"/>
      <c r="AE167" s="1236"/>
      <c r="AF167" s="1236"/>
      <c r="AG167" s="1236"/>
      <c r="AH167" s="1236"/>
      <c r="AI167" s="1236"/>
      <c r="AJ167" s="1236"/>
      <c r="AK167" s="1236"/>
      <c r="AL167" s="1237"/>
      <c r="AM167" s="586"/>
    </row>
    <row r="168" spans="2:39" ht="6" customHeight="1" x14ac:dyDescent="0.2">
      <c r="B168" s="1273"/>
      <c r="C168" s="1244"/>
      <c r="D168" s="1245"/>
      <c r="E168" s="1245"/>
      <c r="F168" s="1246"/>
      <c r="G168" s="1226"/>
      <c r="H168" s="1227"/>
      <c r="I168" s="1227"/>
      <c r="J168" s="1227"/>
      <c r="K168" s="1227"/>
      <c r="L168" s="1227"/>
      <c r="M168" s="1227"/>
      <c r="N168" s="1227"/>
      <c r="O168" s="1227"/>
      <c r="P168" s="1228"/>
      <c r="Q168" s="1235"/>
      <c r="R168" s="1236"/>
      <c r="S168" s="1236"/>
      <c r="T168" s="1236"/>
      <c r="U168" s="1236"/>
      <c r="V168" s="1236"/>
      <c r="W168" s="1236"/>
      <c r="X168" s="1236"/>
      <c r="Y168" s="1236"/>
      <c r="Z168" s="1236"/>
      <c r="AA168" s="1236"/>
      <c r="AB168" s="1236"/>
      <c r="AC168" s="1236"/>
      <c r="AD168" s="1236"/>
      <c r="AE168" s="1236"/>
      <c r="AF168" s="1236"/>
      <c r="AG168" s="1236"/>
      <c r="AH168" s="1236"/>
      <c r="AI168" s="1236"/>
      <c r="AJ168" s="1236"/>
      <c r="AK168" s="1236"/>
      <c r="AL168" s="1237"/>
      <c r="AM168" s="586"/>
    </row>
    <row r="169" spans="2:39" ht="6" customHeight="1" x14ac:dyDescent="0.2">
      <c r="B169" s="1273"/>
      <c r="C169" s="1244"/>
      <c r="D169" s="1245"/>
      <c r="E169" s="1245"/>
      <c r="F169" s="1246"/>
      <c r="G169" s="1229"/>
      <c r="H169" s="1230"/>
      <c r="I169" s="1230"/>
      <c r="J169" s="1230"/>
      <c r="K169" s="1230"/>
      <c r="L169" s="1230"/>
      <c r="M169" s="1230"/>
      <c r="N169" s="1230"/>
      <c r="O169" s="1230"/>
      <c r="P169" s="1231"/>
      <c r="Q169" s="1238"/>
      <c r="R169" s="1239"/>
      <c r="S169" s="1239"/>
      <c r="T169" s="1239"/>
      <c r="U169" s="1239"/>
      <c r="V169" s="1239"/>
      <c r="W169" s="1239"/>
      <c r="X169" s="1239"/>
      <c r="Y169" s="1239"/>
      <c r="Z169" s="1239"/>
      <c r="AA169" s="1239"/>
      <c r="AB169" s="1239"/>
      <c r="AC169" s="1239"/>
      <c r="AD169" s="1239"/>
      <c r="AE169" s="1239"/>
      <c r="AF169" s="1239"/>
      <c r="AG169" s="1239"/>
      <c r="AH169" s="1239"/>
      <c r="AI169" s="1239"/>
      <c r="AJ169" s="1239"/>
      <c r="AK169" s="1239"/>
      <c r="AL169" s="1240"/>
      <c r="AM169" s="586"/>
    </row>
    <row r="170" spans="2:39" ht="6" customHeight="1" x14ac:dyDescent="0.2">
      <c r="B170" s="1273"/>
      <c r="C170" s="1244"/>
      <c r="D170" s="1245"/>
      <c r="E170" s="1245"/>
      <c r="F170" s="1246"/>
      <c r="G170" s="1241" t="s">
        <v>521</v>
      </c>
      <c r="H170" s="1224"/>
      <c r="I170" s="1224"/>
      <c r="J170" s="1224"/>
      <c r="K170" s="1224"/>
      <c r="L170" s="1224"/>
      <c r="M170" s="1224"/>
      <c r="N170" s="1224"/>
      <c r="O170" s="1224"/>
      <c r="P170" s="1225"/>
      <c r="Q170" s="1232" t="s">
        <v>552</v>
      </c>
      <c r="R170" s="1233"/>
      <c r="S170" s="1233"/>
      <c r="T170" s="1233"/>
      <c r="U170" s="1233"/>
      <c r="V170" s="1233"/>
      <c r="W170" s="1233"/>
      <c r="X170" s="1233"/>
      <c r="Y170" s="1233"/>
      <c r="Z170" s="1233"/>
      <c r="AA170" s="1233"/>
      <c r="AB170" s="1233"/>
      <c r="AC170" s="1233"/>
      <c r="AD170" s="1233"/>
      <c r="AE170" s="1233"/>
      <c r="AF170" s="1233"/>
      <c r="AG170" s="1233"/>
      <c r="AH170" s="1233"/>
      <c r="AI170" s="1233"/>
      <c r="AJ170" s="1233"/>
      <c r="AK170" s="1233"/>
      <c r="AL170" s="1234"/>
      <c r="AM170" s="586"/>
    </row>
    <row r="171" spans="2:39" ht="6" customHeight="1" x14ac:dyDescent="0.2">
      <c r="B171" s="1273"/>
      <c r="C171" s="1244"/>
      <c r="D171" s="1245"/>
      <c r="E171" s="1245"/>
      <c r="F171" s="1246"/>
      <c r="G171" s="1226"/>
      <c r="H171" s="1227"/>
      <c r="I171" s="1227"/>
      <c r="J171" s="1227"/>
      <c r="K171" s="1227"/>
      <c r="L171" s="1227"/>
      <c r="M171" s="1227"/>
      <c r="N171" s="1227"/>
      <c r="O171" s="1227"/>
      <c r="P171" s="1228"/>
      <c r="Q171" s="1235"/>
      <c r="R171" s="1236"/>
      <c r="S171" s="1236"/>
      <c r="T171" s="1236"/>
      <c r="U171" s="1236"/>
      <c r="V171" s="1236"/>
      <c r="W171" s="1236"/>
      <c r="X171" s="1236"/>
      <c r="Y171" s="1236"/>
      <c r="Z171" s="1236"/>
      <c r="AA171" s="1236"/>
      <c r="AB171" s="1236"/>
      <c r="AC171" s="1236"/>
      <c r="AD171" s="1236"/>
      <c r="AE171" s="1236"/>
      <c r="AF171" s="1236"/>
      <c r="AG171" s="1236"/>
      <c r="AH171" s="1236"/>
      <c r="AI171" s="1236"/>
      <c r="AJ171" s="1236"/>
      <c r="AK171" s="1236"/>
      <c r="AL171" s="1237"/>
      <c r="AM171" s="586"/>
    </row>
    <row r="172" spans="2:39" ht="6" customHeight="1" x14ac:dyDescent="0.2">
      <c r="B172" s="1273"/>
      <c r="C172" s="1244"/>
      <c r="D172" s="1245"/>
      <c r="E172" s="1245"/>
      <c r="F172" s="1246"/>
      <c r="G172" s="1226"/>
      <c r="H172" s="1227"/>
      <c r="I172" s="1227"/>
      <c r="J172" s="1227"/>
      <c r="K172" s="1227"/>
      <c r="L172" s="1227"/>
      <c r="M172" s="1227"/>
      <c r="N172" s="1227"/>
      <c r="O172" s="1227"/>
      <c r="P172" s="1228"/>
      <c r="Q172" s="1235"/>
      <c r="R172" s="1236"/>
      <c r="S172" s="1236"/>
      <c r="T172" s="1236"/>
      <c r="U172" s="1236"/>
      <c r="V172" s="1236"/>
      <c r="W172" s="1236"/>
      <c r="X172" s="1236"/>
      <c r="Y172" s="1236"/>
      <c r="Z172" s="1236"/>
      <c r="AA172" s="1236"/>
      <c r="AB172" s="1236"/>
      <c r="AC172" s="1236"/>
      <c r="AD172" s="1236"/>
      <c r="AE172" s="1236"/>
      <c r="AF172" s="1236"/>
      <c r="AG172" s="1236"/>
      <c r="AH172" s="1236"/>
      <c r="AI172" s="1236"/>
      <c r="AJ172" s="1236"/>
      <c r="AK172" s="1236"/>
      <c r="AL172" s="1237"/>
      <c r="AM172" s="586"/>
    </row>
    <row r="173" spans="2:39" ht="6" customHeight="1" x14ac:dyDescent="0.2">
      <c r="B173" s="1273"/>
      <c r="C173" s="1244"/>
      <c r="D173" s="1245"/>
      <c r="E173" s="1245"/>
      <c r="F173" s="1246"/>
      <c r="G173" s="1229"/>
      <c r="H173" s="1230"/>
      <c r="I173" s="1230"/>
      <c r="J173" s="1230"/>
      <c r="K173" s="1230"/>
      <c r="L173" s="1230"/>
      <c r="M173" s="1230"/>
      <c r="N173" s="1230"/>
      <c r="O173" s="1230"/>
      <c r="P173" s="1231"/>
      <c r="Q173" s="1238"/>
      <c r="R173" s="1239"/>
      <c r="S173" s="1239"/>
      <c r="T173" s="1239"/>
      <c r="U173" s="1239"/>
      <c r="V173" s="1239"/>
      <c r="W173" s="1239"/>
      <c r="X173" s="1239"/>
      <c r="Y173" s="1239"/>
      <c r="Z173" s="1239"/>
      <c r="AA173" s="1239"/>
      <c r="AB173" s="1239"/>
      <c r="AC173" s="1239"/>
      <c r="AD173" s="1239"/>
      <c r="AE173" s="1239"/>
      <c r="AF173" s="1239"/>
      <c r="AG173" s="1239"/>
      <c r="AH173" s="1239"/>
      <c r="AI173" s="1239"/>
      <c r="AJ173" s="1239"/>
      <c r="AK173" s="1239"/>
      <c r="AL173" s="1240"/>
      <c r="AM173" s="586"/>
    </row>
    <row r="174" spans="2:39" ht="6" customHeight="1" x14ac:dyDescent="0.2">
      <c r="B174" s="1273"/>
      <c r="C174" s="1244"/>
      <c r="D174" s="1245"/>
      <c r="E174" s="1245"/>
      <c r="F174" s="1246"/>
      <c r="G174" s="1223" t="s">
        <v>522</v>
      </c>
      <c r="H174" s="1224"/>
      <c r="I174" s="1224"/>
      <c r="J174" s="1224"/>
      <c r="K174" s="1224"/>
      <c r="L174" s="1224"/>
      <c r="M174" s="1224"/>
      <c r="N174" s="1224"/>
      <c r="O174" s="1224"/>
      <c r="P174" s="1225"/>
      <c r="Q174" s="1232" t="s">
        <v>553</v>
      </c>
      <c r="R174" s="1233"/>
      <c r="S174" s="1233"/>
      <c r="T174" s="1233"/>
      <c r="U174" s="1233"/>
      <c r="V174" s="1233"/>
      <c r="W174" s="1233"/>
      <c r="X174" s="1233"/>
      <c r="Y174" s="1233"/>
      <c r="Z174" s="1233"/>
      <c r="AA174" s="1233"/>
      <c r="AB174" s="1233"/>
      <c r="AC174" s="1233"/>
      <c r="AD174" s="1233"/>
      <c r="AE174" s="1233"/>
      <c r="AF174" s="1233"/>
      <c r="AG174" s="1233"/>
      <c r="AH174" s="1233"/>
      <c r="AI174" s="1233"/>
      <c r="AJ174" s="1233"/>
      <c r="AK174" s="1233"/>
      <c r="AL174" s="1234"/>
      <c r="AM174" s="586"/>
    </row>
    <row r="175" spans="2:39" ht="6" customHeight="1" x14ac:dyDescent="0.2">
      <c r="B175" s="1273"/>
      <c r="C175" s="1244"/>
      <c r="D175" s="1245"/>
      <c r="E175" s="1245"/>
      <c r="F175" s="1246"/>
      <c r="G175" s="1226"/>
      <c r="H175" s="1227"/>
      <c r="I175" s="1227"/>
      <c r="J175" s="1227"/>
      <c r="K175" s="1227"/>
      <c r="L175" s="1227"/>
      <c r="M175" s="1227"/>
      <c r="N175" s="1227"/>
      <c r="O175" s="1227"/>
      <c r="P175" s="1228"/>
      <c r="Q175" s="1235"/>
      <c r="R175" s="1236"/>
      <c r="S175" s="1236"/>
      <c r="T175" s="1236"/>
      <c r="U175" s="1236"/>
      <c r="V175" s="1236"/>
      <c r="W175" s="1236"/>
      <c r="X175" s="1236"/>
      <c r="Y175" s="1236"/>
      <c r="Z175" s="1236"/>
      <c r="AA175" s="1236"/>
      <c r="AB175" s="1236"/>
      <c r="AC175" s="1236"/>
      <c r="AD175" s="1236"/>
      <c r="AE175" s="1236"/>
      <c r="AF175" s="1236"/>
      <c r="AG175" s="1236"/>
      <c r="AH175" s="1236"/>
      <c r="AI175" s="1236"/>
      <c r="AJ175" s="1236"/>
      <c r="AK175" s="1236"/>
      <c r="AL175" s="1237"/>
      <c r="AM175" s="586"/>
    </row>
    <row r="176" spans="2:39" ht="6" customHeight="1" x14ac:dyDescent="0.2">
      <c r="B176" s="1273"/>
      <c r="C176" s="1244"/>
      <c r="D176" s="1245"/>
      <c r="E176" s="1245"/>
      <c r="F176" s="1246"/>
      <c r="G176" s="1226"/>
      <c r="H176" s="1227"/>
      <c r="I176" s="1227"/>
      <c r="J176" s="1227"/>
      <c r="K176" s="1227"/>
      <c r="L176" s="1227"/>
      <c r="M176" s="1227"/>
      <c r="N176" s="1227"/>
      <c r="O176" s="1227"/>
      <c r="P176" s="1228"/>
      <c r="Q176" s="1235"/>
      <c r="R176" s="1236"/>
      <c r="S176" s="1236"/>
      <c r="T176" s="1236"/>
      <c r="U176" s="1236"/>
      <c r="V176" s="1236"/>
      <c r="W176" s="1236"/>
      <c r="X176" s="1236"/>
      <c r="Y176" s="1236"/>
      <c r="Z176" s="1236"/>
      <c r="AA176" s="1236"/>
      <c r="AB176" s="1236"/>
      <c r="AC176" s="1236"/>
      <c r="AD176" s="1236"/>
      <c r="AE176" s="1236"/>
      <c r="AF176" s="1236"/>
      <c r="AG176" s="1236"/>
      <c r="AH176" s="1236"/>
      <c r="AI176" s="1236"/>
      <c r="AJ176" s="1236"/>
      <c r="AK176" s="1236"/>
      <c r="AL176" s="1237"/>
      <c r="AM176" s="586"/>
    </row>
    <row r="177" spans="2:39" ht="6" customHeight="1" x14ac:dyDescent="0.2">
      <c r="B177" s="1273"/>
      <c r="C177" s="1244"/>
      <c r="D177" s="1245"/>
      <c r="E177" s="1245"/>
      <c r="F177" s="1246"/>
      <c r="G177" s="1229"/>
      <c r="H177" s="1230"/>
      <c r="I177" s="1230"/>
      <c r="J177" s="1230"/>
      <c r="K177" s="1230"/>
      <c r="L177" s="1230"/>
      <c r="M177" s="1230"/>
      <c r="N177" s="1230"/>
      <c r="O177" s="1230"/>
      <c r="P177" s="1231"/>
      <c r="Q177" s="1238"/>
      <c r="R177" s="1239"/>
      <c r="S177" s="1239"/>
      <c r="T177" s="1239"/>
      <c r="U177" s="1239"/>
      <c r="V177" s="1239"/>
      <c r="W177" s="1239"/>
      <c r="X177" s="1239"/>
      <c r="Y177" s="1239"/>
      <c r="Z177" s="1239"/>
      <c r="AA177" s="1239"/>
      <c r="AB177" s="1239"/>
      <c r="AC177" s="1239"/>
      <c r="AD177" s="1239"/>
      <c r="AE177" s="1239"/>
      <c r="AF177" s="1239"/>
      <c r="AG177" s="1239"/>
      <c r="AH177" s="1239"/>
      <c r="AI177" s="1239"/>
      <c r="AJ177" s="1239"/>
      <c r="AK177" s="1239"/>
      <c r="AL177" s="1240"/>
      <c r="AM177" s="586"/>
    </row>
    <row r="178" spans="2:39" ht="6" customHeight="1" x14ac:dyDescent="0.2">
      <c r="B178" s="1273"/>
      <c r="C178" s="1244"/>
      <c r="D178" s="1245"/>
      <c r="E178" s="1245"/>
      <c r="F178" s="1246"/>
      <c r="G178" s="1223" t="s">
        <v>541</v>
      </c>
      <c r="H178" s="1224"/>
      <c r="I178" s="1224"/>
      <c r="J178" s="1224"/>
      <c r="K178" s="1224"/>
      <c r="L178" s="1224"/>
      <c r="M178" s="1224"/>
      <c r="N178" s="1224"/>
      <c r="O178" s="1224"/>
      <c r="P178" s="1225"/>
      <c r="Q178" s="1232" t="s">
        <v>542</v>
      </c>
      <c r="R178" s="1233"/>
      <c r="S178" s="1233"/>
      <c r="T178" s="1233"/>
      <c r="U178" s="1233"/>
      <c r="V178" s="1233"/>
      <c r="W178" s="1233"/>
      <c r="X178" s="1233"/>
      <c r="Y178" s="1233"/>
      <c r="Z178" s="1233"/>
      <c r="AA178" s="1233"/>
      <c r="AB178" s="1233"/>
      <c r="AC178" s="1233"/>
      <c r="AD178" s="1233"/>
      <c r="AE178" s="1233"/>
      <c r="AF178" s="1233"/>
      <c r="AG178" s="1233"/>
      <c r="AH178" s="1233"/>
      <c r="AI178" s="1233"/>
      <c r="AJ178" s="1233"/>
      <c r="AK178" s="1233"/>
      <c r="AL178" s="1234"/>
      <c r="AM178" s="586"/>
    </row>
    <row r="179" spans="2:39" ht="6" customHeight="1" x14ac:dyDescent="0.2">
      <c r="B179" s="1273"/>
      <c r="C179" s="1244"/>
      <c r="D179" s="1245"/>
      <c r="E179" s="1245"/>
      <c r="F179" s="1246"/>
      <c r="G179" s="1226"/>
      <c r="H179" s="1227"/>
      <c r="I179" s="1227"/>
      <c r="J179" s="1227"/>
      <c r="K179" s="1227"/>
      <c r="L179" s="1227"/>
      <c r="M179" s="1227"/>
      <c r="N179" s="1227"/>
      <c r="O179" s="1227"/>
      <c r="P179" s="1228"/>
      <c r="Q179" s="1235"/>
      <c r="R179" s="1236"/>
      <c r="S179" s="1236"/>
      <c r="T179" s="1236"/>
      <c r="U179" s="1236"/>
      <c r="V179" s="1236"/>
      <c r="W179" s="1236"/>
      <c r="X179" s="1236"/>
      <c r="Y179" s="1236"/>
      <c r="Z179" s="1236"/>
      <c r="AA179" s="1236"/>
      <c r="AB179" s="1236"/>
      <c r="AC179" s="1236"/>
      <c r="AD179" s="1236"/>
      <c r="AE179" s="1236"/>
      <c r="AF179" s="1236"/>
      <c r="AG179" s="1236"/>
      <c r="AH179" s="1236"/>
      <c r="AI179" s="1236"/>
      <c r="AJ179" s="1236"/>
      <c r="AK179" s="1236"/>
      <c r="AL179" s="1237"/>
      <c r="AM179" s="586"/>
    </row>
    <row r="180" spans="2:39" ht="6" customHeight="1" x14ac:dyDescent="0.2">
      <c r="B180" s="1273"/>
      <c r="C180" s="1244"/>
      <c r="D180" s="1245"/>
      <c r="E180" s="1245"/>
      <c r="F180" s="1246"/>
      <c r="G180" s="1226"/>
      <c r="H180" s="1227"/>
      <c r="I180" s="1227"/>
      <c r="J180" s="1227"/>
      <c r="K180" s="1227"/>
      <c r="L180" s="1227"/>
      <c r="M180" s="1227"/>
      <c r="N180" s="1227"/>
      <c r="O180" s="1227"/>
      <c r="P180" s="1228"/>
      <c r="Q180" s="1235"/>
      <c r="R180" s="1236"/>
      <c r="S180" s="1236"/>
      <c r="T180" s="1236"/>
      <c r="U180" s="1236"/>
      <c r="V180" s="1236"/>
      <c r="W180" s="1236"/>
      <c r="X180" s="1236"/>
      <c r="Y180" s="1236"/>
      <c r="Z180" s="1236"/>
      <c r="AA180" s="1236"/>
      <c r="AB180" s="1236"/>
      <c r="AC180" s="1236"/>
      <c r="AD180" s="1236"/>
      <c r="AE180" s="1236"/>
      <c r="AF180" s="1236"/>
      <c r="AG180" s="1236"/>
      <c r="AH180" s="1236"/>
      <c r="AI180" s="1236"/>
      <c r="AJ180" s="1236"/>
      <c r="AK180" s="1236"/>
      <c r="AL180" s="1237"/>
      <c r="AM180" s="586"/>
    </row>
    <row r="181" spans="2:39" ht="6" customHeight="1" x14ac:dyDescent="0.2">
      <c r="B181" s="1273"/>
      <c r="C181" s="1244"/>
      <c r="D181" s="1245"/>
      <c r="E181" s="1245"/>
      <c r="F181" s="1246"/>
      <c r="G181" s="1229"/>
      <c r="H181" s="1230"/>
      <c r="I181" s="1230"/>
      <c r="J181" s="1230"/>
      <c r="K181" s="1230"/>
      <c r="L181" s="1230"/>
      <c r="M181" s="1230"/>
      <c r="N181" s="1230"/>
      <c r="O181" s="1230"/>
      <c r="P181" s="1231"/>
      <c r="Q181" s="1238"/>
      <c r="R181" s="1239"/>
      <c r="S181" s="1239"/>
      <c r="T181" s="1239"/>
      <c r="U181" s="1239"/>
      <c r="V181" s="1239"/>
      <c r="W181" s="1239"/>
      <c r="X181" s="1239"/>
      <c r="Y181" s="1239"/>
      <c r="Z181" s="1239"/>
      <c r="AA181" s="1239"/>
      <c r="AB181" s="1239"/>
      <c r="AC181" s="1239"/>
      <c r="AD181" s="1239"/>
      <c r="AE181" s="1239"/>
      <c r="AF181" s="1239"/>
      <c r="AG181" s="1239"/>
      <c r="AH181" s="1239"/>
      <c r="AI181" s="1239"/>
      <c r="AJ181" s="1239"/>
      <c r="AK181" s="1239"/>
      <c r="AL181" s="1240"/>
      <c r="AM181" s="586"/>
    </row>
    <row r="182" spans="2:39" ht="6" customHeight="1" x14ac:dyDescent="0.2">
      <c r="B182" s="1273"/>
      <c r="C182" s="1244"/>
      <c r="D182" s="1245"/>
      <c r="E182" s="1245"/>
      <c r="F182" s="1246"/>
      <c r="G182" s="1223" t="s">
        <v>523</v>
      </c>
      <c r="H182" s="1224"/>
      <c r="I182" s="1224"/>
      <c r="J182" s="1224"/>
      <c r="K182" s="1224"/>
      <c r="L182" s="1224"/>
      <c r="M182" s="1224"/>
      <c r="N182" s="1224"/>
      <c r="O182" s="1224"/>
      <c r="P182" s="1225"/>
      <c r="Q182" s="1232" t="s">
        <v>553</v>
      </c>
      <c r="R182" s="1233"/>
      <c r="S182" s="1233"/>
      <c r="T182" s="1233"/>
      <c r="U182" s="1233"/>
      <c r="V182" s="1233"/>
      <c r="W182" s="1233"/>
      <c r="X182" s="1233"/>
      <c r="Y182" s="1233"/>
      <c r="Z182" s="1233"/>
      <c r="AA182" s="1233"/>
      <c r="AB182" s="1233"/>
      <c r="AC182" s="1233"/>
      <c r="AD182" s="1233"/>
      <c r="AE182" s="1233"/>
      <c r="AF182" s="1233"/>
      <c r="AG182" s="1233"/>
      <c r="AH182" s="1233"/>
      <c r="AI182" s="1233"/>
      <c r="AJ182" s="1233"/>
      <c r="AK182" s="1233"/>
      <c r="AL182" s="1234"/>
      <c r="AM182" s="586"/>
    </row>
    <row r="183" spans="2:39" ht="6" customHeight="1" x14ac:dyDescent="0.2">
      <c r="B183" s="1273"/>
      <c r="C183" s="1244"/>
      <c r="D183" s="1245"/>
      <c r="E183" s="1245"/>
      <c r="F183" s="1246"/>
      <c r="G183" s="1226"/>
      <c r="H183" s="1227"/>
      <c r="I183" s="1227"/>
      <c r="J183" s="1227"/>
      <c r="K183" s="1227"/>
      <c r="L183" s="1227"/>
      <c r="M183" s="1227"/>
      <c r="N183" s="1227"/>
      <c r="O183" s="1227"/>
      <c r="P183" s="1228"/>
      <c r="Q183" s="1235"/>
      <c r="R183" s="1236"/>
      <c r="S183" s="1236"/>
      <c r="T183" s="1236"/>
      <c r="U183" s="1236"/>
      <c r="V183" s="1236"/>
      <c r="W183" s="1236"/>
      <c r="X183" s="1236"/>
      <c r="Y183" s="1236"/>
      <c r="Z183" s="1236"/>
      <c r="AA183" s="1236"/>
      <c r="AB183" s="1236"/>
      <c r="AC183" s="1236"/>
      <c r="AD183" s="1236"/>
      <c r="AE183" s="1236"/>
      <c r="AF183" s="1236"/>
      <c r="AG183" s="1236"/>
      <c r="AH183" s="1236"/>
      <c r="AI183" s="1236"/>
      <c r="AJ183" s="1236"/>
      <c r="AK183" s="1236"/>
      <c r="AL183" s="1237"/>
      <c r="AM183" s="586"/>
    </row>
    <row r="184" spans="2:39" ht="6" customHeight="1" x14ac:dyDescent="0.2">
      <c r="B184" s="1273"/>
      <c r="C184" s="1244"/>
      <c r="D184" s="1245"/>
      <c r="E184" s="1245"/>
      <c r="F184" s="1246"/>
      <c r="G184" s="1226"/>
      <c r="H184" s="1227"/>
      <c r="I184" s="1227"/>
      <c r="J184" s="1227"/>
      <c r="K184" s="1227"/>
      <c r="L184" s="1227"/>
      <c r="M184" s="1227"/>
      <c r="N184" s="1227"/>
      <c r="O184" s="1227"/>
      <c r="P184" s="1228"/>
      <c r="Q184" s="1235"/>
      <c r="R184" s="1236"/>
      <c r="S184" s="1236"/>
      <c r="T184" s="1236"/>
      <c r="U184" s="1236"/>
      <c r="V184" s="1236"/>
      <c r="W184" s="1236"/>
      <c r="X184" s="1236"/>
      <c r="Y184" s="1236"/>
      <c r="Z184" s="1236"/>
      <c r="AA184" s="1236"/>
      <c r="AB184" s="1236"/>
      <c r="AC184" s="1236"/>
      <c r="AD184" s="1236"/>
      <c r="AE184" s="1236"/>
      <c r="AF184" s="1236"/>
      <c r="AG184" s="1236"/>
      <c r="AH184" s="1236"/>
      <c r="AI184" s="1236"/>
      <c r="AJ184" s="1236"/>
      <c r="AK184" s="1236"/>
      <c r="AL184" s="1237"/>
      <c r="AM184" s="586"/>
    </row>
    <row r="185" spans="2:39" ht="6" customHeight="1" x14ac:dyDescent="0.2">
      <c r="B185" s="1273"/>
      <c r="C185" s="1244"/>
      <c r="D185" s="1245"/>
      <c r="E185" s="1245"/>
      <c r="F185" s="1246"/>
      <c r="G185" s="1229"/>
      <c r="H185" s="1230"/>
      <c r="I185" s="1230"/>
      <c r="J185" s="1230"/>
      <c r="K185" s="1230"/>
      <c r="L185" s="1230"/>
      <c r="M185" s="1230"/>
      <c r="N185" s="1230"/>
      <c r="O185" s="1230"/>
      <c r="P185" s="1231"/>
      <c r="Q185" s="1238"/>
      <c r="R185" s="1239"/>
      <c r="S185" s="1239"/>
      <c r="T185" s="1239"/>
      <c r="U185" s="1239"/>
      <c r="V185" s="1239"/>
      <c r="W185" s="1239"/>
      <c r="X185" s="1239"/>
      <c r="Y185" s="1239"/>
      <c r="Z185" s="1239"/>
      <c r="AA185" s="1239"/>
      <c r="AB185" s="1239"/>
      <c r="AC185" s="1239"/>
      <c r="AD185" s="1239"/>
      <c r="AE185" s="1239"/>
      <c r="AF185" s="1239"/>
      <c r="AG185" s="1239"/>
      <c r="AH185" s="1239"/>
      <c r="AI185" s="1239"/>
      <c r="AJ185" s="1239"/>
      <c r="AK185" s="1239"/>
      <c r="AL185" s="1240"/>
      <c r="AM185" s="586"/>
    </row>
    <row r="186" spans="2:39" ht="6" customHeight="1" x14ac:dyDescent="0.2">
      <c r="B186" s="1273"/>
      <c r="C186" s="1244"/>
      <c r="D186" s="1245"/>
      <c r="E186" s="1245"/>
      <c r="F186" s="1246"/>
      <c r="G186" s="1223" t="s">
        <v>524</v>
      </c>
      <c r="H186" s="1224"/>
      <c r="I186" s="1224"/>
      <c r="J186" s="1224"/>
      <c r="K186" s="1224"/>
      <c r="L186" s="1224"/>
      <c r="M186" s="1224"/>
      <c r="N186" s="1224"/>
      <c r="O186" s="1224"/>
      <c r="P186" s="1225"/>
      <c r="Q186" s="1232" t="s">
        <v>543</v>
      </c>
      <c r="R186" s="1233"/>
      <c r="S186" s="1233"/>
      <c r="T186" s="1233"/>
      <c r="U186" s="1233"/>
      <c r="V186" s="1233"/>
      <c r="W186" s="1233"/>
      <c r="X186" s="1233"/>
      <c r="Y186" s="1233"/>
      <c r="Z186" s="1233"/>
      <c r="AA186" s="1233"/>
      <c r="AB186" s="1233"/>
      <c r="AC186" s="1233"/>
      <c r="AD186" s="1233"/>
      <c r="AE186" s="1233"/>
      <c r="AF186" s="1233"/>
      <c r="AG186" s="1233"/>
      <c r="AH186" s="1233"/>
      <c r="AI186" s="1233"/>
      <c r="AJ186" s="1233"/>
      <c r="AK186" s="1233"/>
      <c r="AL186" s="1234"/>
      <c r="AM186" s="586"/>
    </row>
    <row r="187" spans="2:39" ht="6" customHeight="1" x14ac:dyDescent="0.2">
      <c r="B187" s="1273"/>
      <c r="C187" s="1244"/>
      <c r="D187" s="1245"/>
      <c r="E187" s="1245"/>
      <c r="F187" s="1246"/>
      <c r="G187" s="1226"/>
      <c r="H187" s="1227"/>
      <c r="I187" s="1227"/>
      <c r="J187" s="1227"/>
      <c r="K187" s="1227"/>
      <c r="L187" s="1227"/>
      <c r="M187" s="1227"/>
      <c r="N187" s="1227"/>
      <c r="O187" s="1227"/>
      <c r="P187" s="1228"/>
      <c r="Q187" s="1235"/>
      <c r="R187" s="1236"/>
      <c r="S187" s="1236"/>
      <c r="T187" s="1236"/>
      <c r="U187" s="1236"/>
      <c r="V187" s="1236"/>
      <c r="W187" s="1236"/>
      <c r="X187" s="1236"/>
      <c r="Y187" s="1236"/>
      <c r="Z187" s="1236"/>
      <c r="AA187" s="1236"/>
      <c r="AB187" s="1236"/>
      <c r="AC187" s="1236"/>
      <c r="AD187" s="1236"/>
      <c r="AE187" s="1236"/>
      <c r="AF187" s="1236"/>
      <c r="AG187" s="1236"/>
      <c r="AH187" s="1236"/>
      <c r="AI187" s="1236"/>
      <c r="AJ187" s="1236"/>
      <c r="AK187" s="1236"/>
      <c r="AL187" s="1237"/>
      <c r="AM187" s="586"/>
    </row>
    <row r="188" spans="2:39" ht="6" customHeight="1" x14ac:dyDescent="0.2">
      <c r="B188" s="1273"/>
      <c r="C188" s="1244"/>
      <c r="D188" s="1245"/>
      <c r="E188" s="1245"/>
      <c r="F188" s="1246"/>
      <c r="G188" s="1226"/>
      <c r="H188" s="1227"/>
      <c r="I188" s="1227"/>
      <c r="J188" s="1227"/>
      <c r="K188" s="1227"/>
      <c r="L188" s="1227"/>
      <c r="M188" s="1227"/>
      <c r="N188" s="1227"/>
      <c r="O188" s="1227"/>
      <c r="P188" s="1228"/>
      <c r="Q188" s="1235"/>
      <c r="R188" s="1236"/>
      <c r="S188" s="1236"/>
      <c r="T188" s="1236"/>
      <c r="U188" s="1236"/>
      <c r="V188" s="1236"/>
      <c r="W188" s="1236"/>
      <c r="X188" s="1236"/>
      <c r="Y188" s="1236"/>
      <c r="Z188" s="1236"/>
      <c r="AA188" s="1236"/>
      <c r="AB188" s="1236"/>
      <c r="AC188" s="1236"/>
      <c r="AD188" s="1236"/>
      <c r="AE188" s="1236"/>
      <c r="AF188" s="1236"/>
      <c r="AG188" s="1236"/>
      <c r="AH188" s="1236"/>
      <c r="AI188" s="1236"/>
      <c r="AJ188" s="1236"/>
      <c r="AK188" s="1236"/>
      <c r="AL188" s="1237"/>
      <c r="AM188" s="586"/>
    </row>
    <row r="189" spans="2:39" ht="6" customHeight="1" x14ac:dyDescent="0.2">
      <c r="B189" s="1273"/>
      <c r="C189" s="1244"/>
      <c r="D189" s="1245"/>
      <c r="E189" s="1245"/>
      <c r="F189" s="1246"/>
      <c r="G189" s="1229"/>
      <c r="H189" s="1230"/>
      <c r="I189" s="1230"/>
      <c r="J189" s="1230"/>
      <c r="K189" s="1230"/>
      <c r="L189" s="1230"/>
      <c r="M189" s="1230"/>
      <c r="N189" s="1230"/>
      <c r="O189" s="1230"/>
      <c r="P189" s="1231"/>
      <c r="Q189" s="1238"/>
      <c r="R189" s="1239"/>
      <c r="S189" s="1239"/>
      <c r="T189" s="1239"/>
      <c r="U189" s="1239"/>
      <c r="V189" s="1239"/>
      <c r="W189" s="1239"/>
      <c r="X189" s="1239"/>
      <c r="Y189" s="1239"/>
      <c r="Z189" s="1239"/>
      <c r="AA189" s="1239"/>
      <c r="AB189" s="1239"/>
      <c r="AC189" s="1239"/>
      <c r="AD189" s="1239"/>
      <c r="AE189" s="1239"/>
      <c r="AF189" s="1239"/>
      <c r="AG189" s="1239"/>
      <c r="AH189" s="1239"/>
      <c r="AI189" s="1239"/>
      <c r="AJ189" s="1239"/>
      <c r="AK189" s="1239"/>
      <c r="AL189" s="1240"/>
      <c r="AM189" s="586"/>
    </row>
    <row r="190" spans="2:39" ht="6" customHeight="1" x14ac:dyDescent="0.2">
      <c r="B190" s="1273"/>
      <c r="C190" s="1244"/>
      <c r="D190" s="1245"/>
      <c r="E190" s="1245"/>
      <c r="F190" s="1246"/>
      <c r="G190" s="1223" t="s">
        <v>544</v>
      </c>
      <c r="H190" s="1224"/>
      <c r="I190" s="1224"/>
      <c r="J190" s="1224"/>
      <c r="K190" s="1224"/>
      <c r="L190" s="1224"/>
      <c r="M190" s="1224"/>
      <c r="N190" s="1224"/>
      <c r="O190" s="1224"/>
      <c r="P190" s="1225"/>
      <c r="Q190" s="1232" t="s">
        <v>545</v>
      </c>
      <c r="R190" s="1233"/>
      <c r="S190" s="1233"/>
      <c r="T190" s="1233"/>
      <c r="U190" s="1233"/>
      <c r="V190" s="1233"/>
      <c r="W190" s="1233"/>
      <c r="X190" s="1233"/>
      <c r="Y190" s="1233"/>
      <c r="Z190" s="1233"/>
      <c r="AA190" s="1233"/>
      <c r="AB190" s="1233"/>
      <c r="AC190" s="1233"/>
      <c r="AD190" s="1233"/>
      <c r="AE190" s="1233"/>
      <c r="AF190" s="1233"/>
      <c r="AG190" s="1233"/>
      <c r="AH190" s="1233"/>
      <c r="AI190" s="1233"/>
      <c r="AJ190" s="1233"/>
      <c r="AK190" s="1233"/>
      <c r="AL190" s="1234"/>
      <c r="AM190" s="586"/>
    </row>
    <row r="191" spans="2:39" ht="6" customHeight="1" x14ac:dyDescent="0.2">
      <c r="B191" s="1273"/>
      <c r="C191" s="1244"/>
      <c r="D191" s="1245"/>
      <c r="E191" s="1245"/>
      <c r="F191" s="1246"/>
      <c r="G191" s="1226"/>
      <c r="H191" s="1227"/>
      <c r="I191" s="1227"/>
      <c r="J191" s="1227"/>
      <c r="K191" s="1227"/>
      <c r="L191" s="1227"/>
      <c r="M191" s="1227"/>
      <c r="N191" s="1227"/>
      <c r="O191" s="1227"/>
      <c r="P191" s="1228"/>
      <c r="Q191" s="1235"/>
      <c r="R191" s="1236"/>
      <c r="S191" s="1236"/>
      <c r="T191" s="1236"/>
      <c r="U191" s="1236"/>
      <c r="V191" s="1236"/>
      <c r="W191" s="1236"/>
      <c r="X191" s="1236"/>
      <c r="Y191" s="1236"/>
      <c r="Z191" s="1236"/>
      <c r="AA191" s="1236"/>
      <c r="AB191" s="1236"/>
      <c r="AC191" s="1236"/>
      <c r="AD191" s="1236"/>
      <c r="AE191" s="1236"/>
      <c r="AF191" s="1236"/>
      <c r="AG191" s="1236"/>
      <c r="AH191" s="1236"/>
      <c r="AI191" s="1236"/>
      <c r="AJ191" s="1236"/>
      <c r="AK191" s="1236"/>
      <c r="AL191" s="1237"/>
      <c r="AM191" s="586"/>
    </row>
    <row r="192" spans="2:39" ht="6" customHeight="1" x14ac:dyDescent="0.2">
      <c r="B192" s="1273"/>
      <c r="C192" s="1244"/>
      <c r="D192" s="1245"/>
      <c r="E192" s="1245"/>
      <c r="F192" s="1246"/>
      <c r="G192" s="1283"/>
      <c r="H192" s="1281"/>
      <c r="I192" s="1281"/>
      <c r="J192" s="1281"/>
      <c r="K192" s="1281"/>
      <c r="L192" s="1281"/>
      <c r="M192" s="1281"/>
      <c r="N192" s="1281"/>
      <c r="O192" s="1281"/>
      <c r="P192" s="1282"/>
      <c r="Q192" s="1235"/>
      <c r="R192" s="1236"/>
      <c r="S192" s="1236"/>
      <c r="T192" s="1236"/>
      <c r="U192" s="1236"/>
      <c r="V192" s="1236"/>
      <c r="W192" s="1236"/>
      <c r="X192" s="1236"/>
      <c r="Y192" s="1236"/>
      <c r="Z192" s="1236"/>
      <c r="AA192" s="1236"/>
      <c r="AB192" s="1236"/>
      <c r="AC192" s="1236"/>
      <c r="AD192" s="1236"/>
      <c r="AE192" s="1236"/>
      <c r="AF192" s="1236"/>
      <c r="AG192" s="1236"/>
      <c r="AH192" s="1236"/>
      <c r="AI192" s="1236"/>
      <c r="AJ192" s="1236"/>
      <c r="AK192" s="1236"/>
      <c r="AL192" s="1237"/>
      <c r="AM192" s="586"/>
    </row>
    <row r="193" spans="2:39" ht="6" customHeight="1" x14ac:dyDescent="0.2">
      <c r="B193" s="1273"/>
      <c r="C193" s="1244"/>
      <c r="D193" s="1245"/>
      <c r="E193" s="1245"/>
      <c r="F193" s="1246"/>
      <c r="G193" s="1283"/>
      <c r="H193" s="1281"/>
      <c r="I193" s="1281"/>
      <c r="J193" s="1281"/>
      <c r="K193" s="1281"/>
      <c r="L193" s="1281"/>
      <c r="M193" s="1281"/>
      <c r="N193" s="1281"/>
      <c r="O193" s="1281"/>
      <c r="P193" s="1282"/>
      <c r="Q193" s="1238"/>
      <c r="R193" s="1239"/>
      <c r="S193" s="1239"/>
      <c r="T193" s="1239"/>
      <c r="U193" s="1239"/>
      <c r="V193" s="1239"/>
      <c r="W193" s="1239"/>
      <c r="X193" s="1239"/>
      <c r="Y193" s="1239"/>
      <c r="Z193" s="1239"/>
      <c r="AA193" s="1239"/>
      <c r="AB193" s="1239"/>
      <c r="AC193" s="1239"/>
      <c r="AD193" s="1239"/>
      <c r="AE193" s="1239"/>
      <c r="AF193" s="1239"/>
      <c r="AG193" s="1239"/>
      <c r="AH193" s="1239"/>
      <c r="AI193" s="1239"/>
      <c r="AJ193" s="1239"/>
      <c r="AK193" s="1239"/>
      <c r="AL193" s="1240"/>
      <c r="AM193" s="586"/>
    </row>
    <row r="194" spans="2:39" ht="6" customHeight="1" x14ac:dyDescent="0.2">
      <c r="B194" s="1273"/>
      <c r="C194" s="1244"/>
      <c r="D194" s="1245"/>
      <c r="E194" s="1245"/>
      <c r="F194" s="1246"/>
      <c r="G194" s="1241" t="s">
        <v>525</v>
      </c>
      <c r="H194" s="1242"/>
      <c r="I194" s="1242"/>
      <c r="J194" s="1242"/>
      <c r="K194" s="1242"/>
      <c r="L194" s="1242"/>
      <c r="M194" s="1242"/>
      <c r="N194" s="1242"/>
      <c r="O194" s="1242"/>
      <c r="P194" s="1243"/>
      <c r="Q194" s="1232" t="s">
        <v>553</v>
      </c>
      <c r="R194" s="1233"/>
      <c r="S194" s="1233"/>
      <c r="T194" s="1233"/>
      <c r="U194" s="1233"/>
      <c r="V194" s="1233"/>
      <c r="W194" s="1233"/>
      <c r="X194" s="1233"/>
      <c r="Y194" s="1233"/>
      <c r="Z194" s="1233"/>
      <c r="AA194" s="1233"/>
      <c r="AB194" s="1233"/>
      <c r="AC194" s="1233"/>
      <c r="AD194" s="1233"/>
      <c r="AE194" s="1233"/>
      <c r="AF194" s="1233"/>
      <c r="AG194" s="1233"/>
      <c r="AH194" s="1233"/>
      <c r="AI194" s="1233"/>
      <c r="AJ194" s="1233"/>
      <c r="AK194" s="1233"/>
      <c r="AL194" s="1234"/>
    </row>
    <row r="195" spans="2:39" ht="6" customHeight="1" x14ac:dyDescent="0.2">
      <c r="B195" s="1273"/>
      <c r="C195" s="1244"/>
      <c r="D195" s="1245"/>
      <c r="E195" s="1245"/>
      <c r="F195" s="1246"/>
      <c r="G195" s="1244"/>
      <c r="H195" s="1245"/>
      <c r="I195" s="1245"/>
      <c r="J195" s="1245"/>
      <c r="K195" s="1245"/>
      <c r="L195" s="1245"/>
      <c r="M195" s="1245"/>
      <c r="N195" s="1245"/>
      <c r="O195" s="1245"/>
      <c r="P195" s="1246"/>
      <c r="Q195" s="1235"/>
      <c r="R195" s="1236"/>
      <c r="S195" s="1236"/>
      <c r="T195" s="1236"/>
      <c r="U195" s="1236"/>
      <c r="V195" s="1236"/>
      <c r="W195" s="1236"/>
      <c r="X195" s="1236"/>
      <c r="Y195" s="1236"/>
      <c r="Z195" s="1236"/>
      <c r="AA195" s="1236"/>
      <c r="AB195" s="1236"/>
      <c r="AC195" s="1236"/>
      <c r="AD195" s="1236"/>
      <c r="AE195" s="1236"/>
      <c r="AF195" s="1236"/>
      <c r="AG195" s="1236"/>
      <c r="AH195" s="1236"/>
      <c r="AI195" s="1236"/>
      <c r="AJ195" s="1236"/>
      <c r="AK195" s="1236"/>
      <c r="AL195" s="1237"/>
    </row>
    <row r="196" spans="2:39" ht="6" customHeight="1" x14ac:dyDescent="0.2">
      <c r="B196" s="1273"/>
      <c r="C196" s="1244"/>
      <c r="D196" s="1245"/>
      <c r="E196" s="1245"/>
      <c r="F196" s="1246"/>
      <c r="G196" s="1244"/>
      <c r="H196" s="1245"/>
      <c r="I196" s="1245"/>
      <c r="J196" s="1245"/>
      <c r="K196" s="1245"/>
      <c r="L196" s="1245"/>
      <c r="M196" s="1245"/>
      <c r="N196" s="1245"/>
      <c r="O196" s="1245"/>
      <c r="P196" s="1246"/>
      <c r="Q196" s="1235"/>
      <c r="R196" s="1236"/>
      <c r="S196" s="1236"/>
      <c r="T196" s="1236"/>
      <c r="U196" s="1236"/>
      <c r="V196" s="1236"/>
      <c r="W196" s="1236"/>
      <c r="X196" s="1236"/>
      <c r="Y196" s="1236"/>
      <c r="Z196" s="1236"/>
      <c r="AA196" s="1236"/>
      <c r="AB196" s="1236"/>
      <c r="AC196" s="1236"/>
      <c r="AD196" s="1236"/>
      <c r="AE196" s="1236"/>
      <c r="AF196" s="1236"/>
      <c r="AG196" s="1236"/>
      <c r="AH196" s="1236"/>
      <c r="AI196" s="1236"/>
      <c r="AJ196" s="1236"/>
      <c r="AK196" s="1236"/>
      <c r="AL196" s="1237"/>
    </row>
    <row r="197" spans="2:39" ht="6" customHeight="1" x14ac:dyDescent="0.2">
      <c r="B197" s="1273"/>
      <c r="C197" s="1244"/>
      <c r="D197" s="1245"/>
      <c r="E197" s="1245"/>
      <c r="F197" s="1246"/>
      <c r="G197" s="1247"/>
      <c r="H197" s="1248"/>
      <c r="I197" s="1248"/>
      <c r="J197" s="1248"/>
      <c r="K197" s="1248"/>
      <c r="L197" s="1248"/>
      <c r="M197" s="1248"/>
      <c r="N197" s="1248"/>
      <c r="O197" s="1248"/>
      <c r="P197" s="1249"/>
      <c r="Q197" s="1238"/>
      <c r="R197" s="1239"/>
      <c r="S197" s="1239"/>
      <c r="T197" s="1239"/>
      <c r="U197" s="1239"/>
      <c r="V197" s="1239"/>
      <c r="W197" s="1239"/>
      <c r="X197" s="1239"/>
      <c r="Y197" s="1239"/>
      <c r="Z197" s="1239"/>
      <c r="AA197" s="1239"/>
      <c r="AB197" s="1239"/>
      <c r="AC197" s="1239"/>
      <c r="AD197" s="1239"/>
      <c r="AE197" s="1239"/>
      <c r="AF197" s="1239"/>
      <c r="AG197" s="1239"/>
      <c r="AH197" s="1239"/>
      <c r="AI197" s="1239"/>
      <c r="AJ197" s="1239"/>
      <c r="AK197" s="1239"/>
      <c r="AL197" s="1240"/>
    </row>
    <row r="198" spans="2:39" ht="6" customHeight="1" x14ac:dyDescent="0.2">
      <c r="B198" s="1273"/>
      <c r="C198" s="1244"/>
      <c r="D198" s="1245"/>
      <c r="E198" s="1245"/>
      <c r="F198" s="1246"/>
      <c r="G198" s="1241" t="s">
        <v>554</v>
      </c>
      <c r="H198" s="1242"/>
      <c r="I198" s="1242"/>
      <c r="J198" s="1242"/>
      <c r="K198" s="1242"/>
      <c r="L198" s="1242"/>
      <c r="M198" s="1242"/>
      <c r="N198" s="1242"/>
      <c r="O198" s="1242"/>
      <c r="P198" s="1243"/>
      <c r="Q198" s="1232" t="s">
        <v>553</v>
      </c>
      <c r="R198" s="1233"/>
      <c r="S198" s="1233"/>
      <c r="T198" s="1233"/>
      <c r="U198" s="1233"/>
      <c r="V198" s="1233"/>
      <c r="W198" s="1233"/>
      <c r="X198" s="1233"/>
      <c r="Y198" s="1233"/>
      <c r="Z198" s="1233"/>
      <c r="AA198" s="1233"/>
      <c r="AB198" s="1233"/>
      <c r="AC198" s="1233"/>
      <c r="AD198" s="1233"/>
      <c r="AE198" s="1233"/>
      <c r="AF198" s="1233"/>
      <c r="AG198" s="1233"/>
      <c r="AH198" s="1233"/>
      <c r="AI198" s="1233"/>
      <c r="AJ198" s="1233"/>
      <c r="AK198" s="1233"/>
      <c r="AL198" s="1234"/>
    </row>
    <row r="199" spans="2:39" ht="6" customHeight="1" x14ac:dyDescent="0.2">
      <c r="B199" s="1273"/>
      <c r="C199" s="1244"/>
      <c r="D199" s="1245"/>
      <c r="E199" s="1245"/>
      <c r="F199" s="1246"/>
      <c r="G199" s="1244"/>
      <c r="H199" s="1245"/>
      <c r="I199" s="1245"/>
      <c r="J199" s="1245"/>
      <c r="K199" s="1245"/>
      <c r="L199" s="1245"/>
      <c r="M199" s="1245"/>
      <c r="N199" s="1245"/>
      <c r="O199" s="1245"/>
      <c r="P199" s="1246"/>
      <c r="Q199" s="1235"/>
      <c r="R199" s="1236"/>
      <c r="S199" s="1236"/>
      <c r="T199" s="1236"/>
      <c r="U199" s="1236"/>
      <c r="V199" s="1236"/>
      <c r="W199" s="1236"/>
      <c r="X199" s="1236"/>
      <c r="Y199" s="1236"/>
      <c r="Z199" s="1236"/>
      <c r="AA199" s="1236"/>
      <c r="AB199" s="1236"/>
      <c r="AC199" s="1236"/>
      <c r="AD199" s="1236"/>
      <c r="AE199" s="1236"/>
      <c r="AF199" s="1236"/>
      <c r="AG199" s="1236"/>
      <c r="AH199" s="1236"/>
      <c r="AI199" s="1236"/>
      <c r="AJ199" s="1236"/>
      <c r="AK199" s="1236"/>
      <c r="AL199" s="1237"/>
    </row>
    <row r="200" spans="2:39" ht="6" customHeight="1" x14ac:dyDescent="0.2">
      <c r="B200" s="1273"/>
      <c r="C200" s="1244"/>
      <c r="D200" s="1245"/>
      <c r="E200" s="1245"/>
      <c r="F200" s="1246"/>
      <c r="G200" s="1244"/>
      <c r="H200" s="1245"/>
      <c r="I200" s="1245"/>
      <c r="J200" s="1245"/>
      <c r="K200" s="1245"/>
      <c r="L200" s="1245"/>
      <c r="M200" s="1245"/>
      <c r="N200" s="1245"/>
      <c r="O200" s="1245"/>
      <c r="P200" s="1246"/>
      <c r="Q200" s="1235"/>
      <c r="R200" s="1236"/>
      <c r="S200" s="1236"/>
      <c r="T200" s="1236"/>
      <c r="U200" s="1236"/>
      <c r="V200" s="1236"/>
      <c r="W200" s="1236"/>
      <c r="X200" s="1236"/>
      <c r="Y200" s="1236"/>
      <c r="Z200" s="1236"/>
      <c r="AA200" s="1236"/>
      <c r="AB200" s="1236"/>
      <c r="AC200" s="1236"/>
      <c r="AD200" s="1236"/>
      <c r="AE200" s="1236"/>
      <c r="AF200" s="1236"/>
      <c r="AG200" s="1236"/>
      <c r="AH200" s="1236"/>
      <c r="AI200" s="1236"/>
      <c r="AJ200" s="1236"/>
      <c r="AK200" s="1236"/>
      <c r="AL200" s="1237"/>
    </row>
    <row r="201" spans="2:39" ht="6" customHeight="1" x14ac:dyDescent="0.2">
      <c r="B201" s="1273"/>
      <c r="C201" s="1244"/>
      <c r="D201" s="1245"/>
      <c r="E201" s="1245"/>
      <c r="F201" s="1246"/>
      <c r="G201" s="1247"/>
      <c r="H201" s="1248"/>
      <c r="I201" s="1248"/>
      <c r="J201" s="1248"/>
      <c r="K201" s="1248"/>
      <c r="L201" s="1248"/>
      <c r="M201" s="1248"/>
      <c r="N201" s="1248"/>
      <c r="O201" s="1248"/>
      <c r="P201" s="1249"/>
      <c r="Q201" s="1238"/>
      <c r="R201" s="1239"/>
      <c r="S201" s="1239"/>
      <c r="T201" s="1239"/>
      <c r="U201" s="1239"/>
      <c r="V201" s="1239"/>
      <c r="W201" s="1239"/>
      <c r="X201" s="1239"/>
      <c r="Y201" s="1239"/>
      <c r="Z201" s="1239"/>
      <c r="AA201" s="1239"/>
      <c r="AB201" s="1239"/>
      <c r="AC201" s="1239"/>
      <c r="AD201" s="1239"/>
      <c r="AE201" s="1239"/>
      <c r="AF201" s="1239"/>
      <c r="AG201" s="1239"/>
      <c r="AH201" s="1239"/>
      <c r="AI201" s="1239"/>
      <c r="AJ201" s="1239"/>
      <c r="AK201" s="1239"/>
      <c r="AL201" s="1240"/>
    </row>
    <row r="202" spans="2:39" ht="6" customHeight="1" x14ac:dyDescent="0.2">
      <c r="B202" s="1273"/>
      <c r="C202" s="1244"/>
      <c r="D202" s="1245"/>
      <c r="E202" s="1245"/>
      <c r="F202" s="1246"/>
      <c r="G202" s="1223" t="s">
        <v>526</v>
      </c>
      <c r="H202" s="1224"/>
      <c r="I202" s="1224"/>
      <c r="J202" s="1224"/>
      <c r="K202" s="1224"/>
      <c r="L202" s="1224"/>
      <c r="M202" s="1224"/>
      <c r="N202" s="1224"/>
      <c r="O202" s="1224"/>
      <c r="P202" s="1225"/>
      <c r="Q202" s="1232" t="s">
        <v>518</v>
      </c>
      <c r="R202" s="1233"/>
      <c r="S202" s="1233"/>
      <c r="T202" s="1233"/>
      <c r="U202" s="1233"/>
      <c r="V202" s="1233"/>
      <c r="W202" s="1233"/>
      <c r="X202" s="1233"/>
      <c r="Y202" s="1233"/>
      <c r="Z202" s="1233"/>
      <c r="AA202" s="1233"/>
      <c r="AB202" s="1233"/>
      <c r="AC202" s="1233"/>
      <c r="AD202" s="1233"/>
      <c r="AE202" s="1233"/>
      <c r="AF202" s="1233"/>
      <c r="AG202" s="1233"/>
      <c r="AH202" s="1233"/>
      <c r="AI202" s="1233"/>
      <c r="AJ202" s="1233"/>
      <c r="AK202" s="1233"/>
      <c r="AL202" s="1234"/>
    </row>
    <row r="203" spans="2:39" ht="6" customHeight="1" x14ac:dyDescent="0.2">
      <c r="B203" s="1273"/>
      <c r="C203" s="1244"/>
      <c r="D203" s="1245"/>
      <c r="E203" s="1245"/>
      <c r="F203" s="1246"/>
      <c r="G203" s="1226"/>
      <c r="H203" s="1227"/>
      <c r="I203" s="1227"/>
      <c r="J203" s="1227"/>
      <c r="K203" s="1227"/>
      <c r="L203" s="1227"/>
      <c r="M203" s="1227"/>
      <c r="N203" s="1227"/>
      <c r="O203" s="1227"/>
      <c r="P203" s="1228"/>
      <c r="Q203" s="1235"/>
      <c r="R203" s="1236"/>
      <c r="S203" s="1236"/>
      <c r="T203" s="1236"/>
      <c r="U203" s="1236"/>
      <c r="V203" s="1236"/>
      <c r="W203" s="1236"/>
      <c r="X203" s="1236"/>
      <c r="Y203" s="1236"/>
      <c r="Z203" s="1236"/>
      <c r="AA203" s="1236"/>
      <c r="AB203" s="1236"/>
      <c r="AC203" s="1236"/>
      <c r="AD203" s="1236"/>
      <c r="AE203" s="1236"/>
      <c r="AF203" s="1236"/>
      <c r="AG203" s="1236"/>
      <c r="AH203" s="1236"/>
      <c r="AI203" s="1236"/>
      <c r="AJ203" s="1236"/>
      <c r="AK203" s="1236"/>
      <c r="AL203" s="1237"/>
    </row>
    <row r="204" spans="2:39" ht="6" customHeight="1" x14ac:dyDescent="0.2">
      <c r="B204" s="1273"/>
      <c r="C204" s="1244"/>
      <c r="D204" s="1245"/>
      <c r="E204" s="1245"/>
      <c r="F204" s="1246"/>
      <c r="G204" s="1226"/>
      <c r="H204" s="1227"/>
      <c r="I204" s="1227"/>
      <c r="J204" s="1227"/>
      <c r="K204" s="1227"/>
      <c r="L204" s="1227"/>
      <c r="M204" s="1227"/>
      <c r="N204" s="1227"/>
      <c r="O204" s="1227"/>
      <c r="P204" s="1228"/>
      <c r="Q204" s="1235"/>
      <c r="R204" s="1236"/>
      <c r="S204" s="1236"/>
      <c r="T204" s="1236"/>
      <c r="U204" s="1236"/>
      <c r="V204" s="1236"/>
      <c r="W204" s="1236"/>
      <c r="X204" s="1236"/>
      <c r="Y204" s="1236"/>
      <c r="Z204" s="1236"/>
      <c r="AA204" s="1236"/>
      <c r="AB204" s="1236"/>
      <c r="AC204" s="1236"/>
      <c r="AD204" s="1236"/>
      <c r="AE204" s="1236"/>
      <c r="AF204" s="1236"/>
      <c r="AG204" s="1236"/>
      <c r="AH204" s="1236"/>
      <c r="AI204" s="1236"/>
      <c r="AJ204" s="1236"/>
      <c r="AK204" s="1236"/>
      <c r="AL204" s="1237"/>
    </row>
    <row r="205" spans="2:39" ht="6" customHeight="1" x14ac:dyDescent="0.2">
      <c r="B205" s="1273"/>
      <c r="C205" s="1244"/>
      <c r="D205" s="1245"/>
      <c r="E205" s="1245"/>
      <c r="F205" s="1246"/>
      <c r="G205" s="1229"/>
      <c r="H205" s="1230"/>
      <c r="I205" s="1230"/>
      <c r="J205" s="1230"/>
      <c r="K205" s="1230"/>
      <c r="L205" s="1230"/>
      <c r="M205" s="1230"/>
      <c r="N205" s="1230"/>
      <c r="O205" s="1230"/>
      <c r="P205" s="1231"/>
      <c r="Q205" s="1238"/>
      <c r="R205" s="1239"/>
      <c r="S205" s="1239"/>
      <c r="T205" s="1239"/>
      <c r="U205" s="1239"/>
      <c r="V205" s="1239"/>
      <c r="W205" s="1239"/>
      <c r="X205" s="1239"/>
      <c r="Y205" s="1239"/>
      <c r="Z205" s="1239"/>
      <c r="AA205" s="1239"/>
      <c r="AB205" s="1239"/>
      <c r="AC205" s="1239"/>
      <c r="AD205" s="1239"/>
      <c r="AE205" s="1239"/>
      <c r="AF205" s="1239"/>
      <c r="AG205" s="1239"/>
      <c r="AH205" s="1239"/>
      <c r="AI205" s="1239"/>
      <c r="AJ205" s="1239"/>
      <c r="AK205" s="1239"/>
      <c r="AL205" s="1240"/>
    </row>
    <row r="206" spans="2:39" ht="6" customHeight="1" x14ac:dyDescent="0.2">
      <c r="B206" s="1273"/>
      <c r="C206" s="1244"/>
      <c r="D206" s="1245"/>
      <c r="E206" s="1245"/>
      <c r="F206" s="1246"/>
      <c r="G206" s="1223" t="s">
        <v>527</v>
      </c>
      <c r="H206" s="1224"/>
      <c r="I206" s="1224"/>
      <c r="J206" s="1224"/>
      <c r="K206" s="1224"/>
      <c r="L206" s="1224"/>
      <c r="M206" s="1224"/>
      <c r="N206" s="1224"/>
      <c r="O206" s="1224"/>
      <c r="P206" s="1225"/>
      <c r="Q206" s="1232" t="s">
        <v>518</v>
      </c>
      <c r="R206" s="1233"/>
      <c r="S206" s="1233"/>
      <c r="T206" s="1233"/>
      <c r="U206" s="1233"/>
      <c r="V206" s="1233"/>
      <c r="W206" s="1233"/>
      <c r="X206" s="1233"/>
      <c r="Y206" s="1233"/>
      <c r="Z206" s="1233"/>
      <c r="AA206" s="1233"/>
      <c r="AB206" s="1233"/>
      <c r="AC206" s="1233"/>
      <c r="AD206" s="1233"/>
      <c r="AE206" s="1233"/>
      <c r="AF206" s="1233"/>
      <c r="AG206" s="1233"/>
      <c r="AH206" s="1233"/>
      <c r="AI206" s="1233"/>
      <c r="AJ206" s="1233"/>
      <c r="AK206" s="1233"/>
      <c r="AL206" s="1234"/>
    </row>
    <row r="207" spans="2:39" ht="6" customHeight="1" x14ac:dyDescent="0.2">
      <c r="B207" s="1273"/>
      <c r="C207" s="1244"/>
      <c r="D207" s="1245"/>
      <c r="E207" s="1245"/>
      <c r="F207" s="1246"/>
      <c r="G207" s="1226"/>
      <c r="H207" s="1227"/>
      <c r="I207" s="1227"/>
      <c r="J207" s="1227"/>
      <c r="K207" s="1227"/>
      <c r="L207" s="1227"/>
      <c r="M207" s="1227"/>
      <c r="N207" s="1227"/>
      <c r="O207" s="1227"/>
      <c r="P207" s="1228"/>
      <c r="Q207" s="1235"/>
      <c r="R207" s="1236"/>
      <c r="S207" s="1236"/>
      <c r="T207" s="1236"/>
      <c r="U207" s="1236"/>
      <c r="V207" s="1236"/>
      <c r="W207" s="1236"/>
      <c r="X207" s="1236"/>
      <c r="Y207" s="1236"/>
      <c r="Z207" s="1236"/>
      <c r="AA207" s="1236"/>
      <c r="AB207" s="1236"/>
      <c r="AC207" s="1236"/>
      <c r="AD207" s="1236"/>
      <c r="AE207" s="1236"/>
      <c r="AF207" s="1236"/>
      <c r="AG207" s="1236"/>
      <c r="AH207" s="1236"/>
      <c r="AI207" s="1236"/>
      <c r="AJ207" s="1236"/>
      <c r="AK207" s="1236"/>
      <c r="AL207" s="1237"/>
    </row>
    <row r="208" spans="2:39" ht="6" customHeight="1" x14ac:dyDescent="0.2">
      <c r="B208" s="1273"/>
      <c r="C208" s="1244"/>
      <c r="D208" s="1245"/>
      <c r="E208" s="1245"/>
      <c r="F208" s="1246"/>
      <c r="G208" s="1226"/>
      <c r="H208" s="1227"/>
      <c r="I208" s="1227"/>
      <c r="J208" s="1227"/>
      <c r="K208" s="1227"/>
      <c r="L208" s="1227"/>
      <c r="M208" s="1227"/>
      <c r="N208" s="1227"/>
      <c r="O208" s="1227"/>
      <c r="P208" s="1228"/>
      <c r="Q208" s="1235"/>
      <c r="R208" s="1236"/>
      <c r="S208" s="1236"/>
      <c r="T208" s="1236"/>
      <c r="U208" s="1236"/>
      <c r="V208" s="1236"/>
      <c r="W208" s="1236"/>
      <c r="X208" s="1236"/>
      <c r="Y208" s="1236"/>
      <c r="Z208" s="1236"/>
      <c r="AA208" s="1236"/>
      <c r="AB208" s="1236"/>
      <c r="AC208" s="1236"/>
      <c r="AD208" s="1236"/>
      <c r="AE208" s="1236"/>
      <c r="AF208" s="1236"/>
      <c r="AG208" s="1236"/>
      <c r="AH208" s="1236"/>
      <c r="AI208" s="1236"/>
      <c r="AJ208" s="1236"/>
      <c r="AK208" s="1236"/>
      <c r="AL208" s="1237"/>
    </row>
    <row r="209" spans="2:38" ht="6" customHeight="1" x14ac:dyDescent="0.2">
      <c r="B209" s="1273"/>
      <c r="C209" s="1244"/>
      <c r="D209" s="1245"/>
      <c r="E209" s="1245"/>
      <c r="F209" s="1246"/>
      <c r="G209" s="1229"/>
      <c r="H209" s="1230"/>
      <c r="I209" s="1230"/>
      <c r="J209" s="1230"/>
      <c r="K209" s="1230"/>
      <c r="L209" s="1230"/>
      <c r="M209" s="1230"/>
      <c r="N209" s="1230"/>
      <c r="O209" s="1230"/>
      <c r="P209" s="1231"/>
      <c r="Q209" s="1238"/>
      <c r="R209" s="1239"/>
      <c r="S209" s="1239"/>
      <c r="T209" s="1239"/>
      <c r="U209" s="1239"/>
      <c r="V209" s="1239"/>
      <c r="W209" s="1239"/>
      <c r="X209" s="1239"/>
      <c r="Y209" s="1239"/>
      <c r="Z209" s="1239"/>
      <c r="AA209" s="1239"/>
      <c r="AB209" s="1239"/>
      <c r="AC209" s="1239"/>
      <c r="AD209" s="1239"/>
      <c r="AE209" s="1239"/>
      <c r="AF209" s="1239"/>
      <c r="AG209" s="1239"/>
      <c r="AH209" s="1239"/>
      <c r="AI209" s="1239"/>
      <c r="AJ209" s="1239"/>
      <c r="AK209" s="1239"/>
      <c r="AL209" s="1240"/>
    </row>
    <row r="210" spans="2:38" ht="6" customHeight="1" x14ac:dyDescent="0.2">
      <c r="B210" s="1273"/>
      <c r="C210" s="1244"/>
      <c r="D210" s="1245"/>
      <c r="E210" s="1245"/>
      <c r="F210" s="1246"/>
      <c r="G210" s="1223" t="s">
        <v>555</v>
      </c>
      <c r="H210" s="1224"/>
      <c r="I210" s="1224"/>
      <c r="J210" s="1224"/>
      <c r="K210" s="1224"/>
      <c r="L210" s="1224"/>
      <c r="M210" s="1224"/>
      <c r="N210" s="1224"/>
      <c r="O210" s="1224"/>
      <c r="P210" s="1225"/>
      <c r="Q210" s="1232" t="s">
        <v>518</v>
      </c>
      <c r="R210" s="1233"/>
      <c r="S210" s="1233"/>
      <c r="T210" s="1233"/>
      <c r="U210" s="1233"/>
      <c r="V210" s="1233"/>
      <c r="W210" s="1233"/>
      <c r="X210" s="1233"/>
      <c r="Y210" s="1233"/>
      <c r="Z210" s="1233"/>
      <c r="AA210" s="1233"/>
      <c r="AB210" s="1233"/>
      <c r="AC210" s="1233"/>
      <c r="AD210" s="1233"/>
      <c r="AE210" s="1233"/>
      <c r="AF210" s="1233"/>
      <c r="AG210" s="1233"/>
      <c r="AH210" s="1233"/>
      <c r="AI210" s="1233"/>
      <c r="AJ210" s="1233"/>
      <c r="AK210" s="1233"/>
      <c r="AL210" s="1234"/>
    </row>
    <row r="211" spans="2:38" ht="6" customHeight="1" x14ac:dyDescent="0.2">
      <c r="B211" s="1273"/>
      <c r="C211" s="1244"/>
      <c r="D211" s="1245"/>
      <c r="E211" s="1245"/>
      <c r="F211" s="1246"/>
      <c r="G211" s="1226"/>
      <c r="H211" s="1227"/>
      <c r="I211" s="1227"/>
      <c r="J211" s="1227"/>
      <c r="K211" s="1227"/>
      <c r="L211" s="1227"/>
      <c r="M211" s="1227"/>
      <c r="N211" s="1227"/>
      <c r="O211" s="1227"/>
      <c r="P211" s="1228"/>
      <c r="Q211" s="1235"/>
      <c r="R211" s="1236"/>
      <c r="S211" s="1236"/>
      <c r="T211" s="1236"/>
      <c r="U211" s="1236"/>
      <c r="V211" s="1236"/>
      <c r="W211" s="1236"/>
      <c r="X211" s="1236"/>
      <c r="Y211" s="1236"/>
      <c r="Z211" s="1236"/>
      <c r="AA211" s="1236"/>
      <c r="AB211" s="1236"/>
      <c r="AC211" s="1236"/>
      <c r="AD211" s="1236"/>
      <c r="AE211" s="1236"/>
      <c r="AF211" s="1236"/>
      <c r="AG211" s="1236"/>
      <c r="AH211" s="1236"/>
      <c r="AI211" s="1236"/>
      <c r="AJ211" s="1236"/>
      <c r="AK211" s="1236"/>
      <c r="AL211" s="1237"/>
    </row>
    <row r="212" spans="2:38" ht="6" customHeight="1" x14ac:dyDescent="0.2">
      <c r="B212" s="1273"/>
      <c r="C212" s="1244"/>
      <c r="D212" s="1245"/>
      <c r="E212" s="1245"/>
      <c r="F212" s="1246"/>
      <c r="G212" s="1226"/>
      <c r="H212" s="1227"/>
      <c r="I212" s="1227"/>
      <c r="J212" s="1227"/>
      <c r="K212" s="1227"/>
      <c r="L212" s="1227"/>
      <c r="M212" s="1227"/>
      <c r="N212" s="1227"/>
      <c r="O212" s="1227"/>
      <c r="P212" s="1228"/>
      <c r="Q212" s="1235"/>
      <c r="R212" s="1236"/>
      <c r="S212" s="1236"/>
      <c r="T212" s="1236"/>
      <c r="U212" s="1236"/>
      <c r="V212" s="1236"/>
      <c r="W212" s="1236"/>
      <c r="X212" s="1236"/>
      <c r="Y212" s="1236"/>
      <c r="Z212" s="1236"/>
      <c r="AA212" s="1236"/>
      <c r="AB212" s="1236"/>
      <c r="AC212" s="1236"/>
      <c r="AD212" s="1236"/>
      <c r="AE212" s="1236"/>
      <c r="AF212" s="1236"/>
      <c r="AG212" s="1236"/>
      <c r="AH212" s="1236"/>
      <c r="AI212" s="1236"/>
      <c r="AJ212" s="1236"/>
      <c r="AK212" s="1236"/>
      <c r="AL212" s="1237"/>
    </row>
    <row r="213" spans="2:38" ht="6" customHeight="1" x14ac:dyDescent="0.2">
      <c r="B213" s="1273"/>
      <c r="C213" s="1244"/>
      <c r="D213" s="1245"/>
      <c r="E213" s="1245"/>
      <c r="F213" s="1246"/>
      <c r="G213" s="1229"/>
      <c r="H213" s="1230"/>
      <c r="I213" s="1230"/>
      <c r="J213" s="1230"/>
      <c r="K213" s="1230"/>
      <c r="L213" s="1230"/>
      <c r="M213" s="1230"/>
      <c r="N213" s="1230"/>
      <c r="O213" s="1230"/>
      <c r="P213" s="1231"/>
      <c r="Q213" s="1238"/>
      <c r="R213" s="1239"/>
      <c r="S213" s="1239"/>
      <c r="T213" s="1239"/>
      <c r="U213" s="1239"/>
      <c r="V213" s="1239"/>
      <c r="W213" s="1239"/>
      <c r="X213" s="1239"/>
      <c r="Y213" s="1239"/>
      <c r="Z213" s="1239"/>
      <c r="AA213" s="1239"/>
      <c r="AB213" s="1239"/>
      <c r="AC213" s="1239"/>
      <c r="AD213" s="1239"/>
      <c r="AE213" s="1239"/>
      <c r="AF213" s="1239"/>
      <c r="AG213" s="1239"/>
      <c r="AH213" s="1239"/>
      <c r="AI213" s="1239"/>
      <c r="AJ213" s="1239"/>
      <c r="AK213" s="1239"/>
      <c r="AL213" s="1240"/>
    </row>
    <row r="214" spans="2:38" ht="6" customHeight="1" x14ac:dyDescent="0.2">
      <c r="B214" s="1273"/>
      <c r="C214" s="1244"/>
      <c r="D214" s="1245"/>
      <c r="E214" s="1245"/>
      <c r="F214" s="1246"/>
      <c r="G214" s="1223" t="s">
        <v>546</v>
      </c>
      <c r="H214" s="1224"/>
      <c r="I214" s="1224"/>
      <c r="J214" s="1224"/>
      <c r="K214" s="1224"/>
      <c r="L214" s="1224"/>
      <c r="M214" s="1224"/>
      <c r="N214" s="1224"/>
      <c r="O214" s="1224"/>
      <c r="P214" s="1225"/>
      <c r="Q214" s="1232" t="s">
        <v>553</v>
      </c>
      <c r="R214" s="1233"/>
      <c r="S214" s="1233"/>
      <c r="T214" s="1233"/>
      <c r="U214" s="1233"/>
      <c r="V214" s="1233"/>
      <c r="W214" s="1233"/>
      <c r="X214" s="1233"/>
      <c r="Y214" s="1233"/>
      <c r="Z214" s="1233"/>
      <c r="AA214" s="1233"/>
      <c r="AB214" s="1233"/>
      <c r="AC214" s="1233"/>
      <c r="AD214" s="1233"/>
      <c r="AE214" s="1233"/>
      <c r="AF214" s="1233"/>
      <c r="AG214" s="1233"/>
      <c r="AH214" s="1233"/>
      <c r="AI214" s="1233"/>
      <c r="AJ214" s="1233"/>
      <c r="AK214" s="1233"/>
      <c r="AL214" s="1234"/>
    </row>
    <row r="215" spans="2:38" ht="6" customHeight="1" x14ac:dyDescent="0.2">
      <c r="B215" s="1273"/>
      <c r="C215" s="1244"/>
      <c r="D215" s="1245"/>
      <c r="E215" s="1245"/>
      <c r="F215" s="1246"/>
      <c r="G215" s="1226"/>
      <c r="H215" s="1227"/>
      <c r="I215" s="1227"/>
      <c r="J215" s="1227"/>
      <c r="K215" s="1227"/>
      <c r="L215" s="1227"/>
      <c r="M215" s="1227"/>
      <c r="N215" s="1227"/>
      <c r="O215" s="1227"/>
      <c r="P215" s="1228"/>
      <c r="Q215" s="1235"/>
      <c r="R215" s="1236"/>
      <c r="S215" s="1236"/>
      <c r="T215" s="1236"/>
      <c r="U215" s="1236"/>
      <c r="V215" s="1236"/>
      <c r="W215" s="1236"/>
      <c r="X215" s="1236"/>
      <c r="Y215" s="1236"/>
      <c r="Z215" s="1236"/>
      <c r="AA215" s="1236"/>
      <c r="AB215" s="1236"/>
      <c r="AC215" s="1236"/>
      <c r="AD215" s="1236"/>
      <c r="AE215" s="1236"/>
      <c r="AF215" s="1236"/>
      <c r="AG215" s="1236"/>
      <c r="AH215" s="1236"/>
      <c r="AI215" s="1236"/>
      <c r="AJ215" s="1236"/>
      <c r="AK215" s="1236"/>
      <c r="AL215" s="1237"/>
    </row>
    <row r="216" spans="2:38" ht="6" customHeight="1" x14ac:dyDescent="0.2">
      <c r="B216" s="1273"/>
      <c r="C216" s="1244"/>
      <c r="D216" s="1245"/>
      <c r="E216" s="1245"/>
      <c r="F216" s="1246"/>
      <c r="G216" s="1226"/>
      <c r="H216" s="1227"/>
      <c r="I216" s="1227"/>
      <c r="J216" s="1227"/>
      <c r="K216" s="1227"/>
      <c r="L216" s="1227"/>
      <c r="M216" s="1227"/>
      <c r="N216" s="1227"/>
      <c r="O216" s="1227"/>
      <c r="P216" s="1228"/>
      <c r="Q216" s="1235"/>
      <c r="R216" s="1236"/>
      <c r="S216" s="1236"/>
      <c r="T216" s="1236"/>
      <c r="U216" s="1236"/>
      <c r="V216" s="1236"/>
      <c r="W216" s="1236"/>
      <c r="X216" s="1236"/>
      <c r="Y216" s="1236"/>
      <c r="Z216" s="1236"/>
      <c r="AA216" s="1236"/>
      <c r="AB216" s="1236"/>
      <c r="AC216" s="1236"/>
      <c r="AD216" s="1236"/>
      <c r="AE216" s="1236"/>
      <c r="AF216" s="1236"/>
      <c r="AG216" s="1236"/>
      <c r="AH216" s="1236"/>
      <c r="AI216" s="1236"/>
      <c r="AJ216" s="1236"/>
      <c r="AK216" s="1236"/>
      <c r="AL216" s="1237"/>
    </row>
    <row r="217" spans="2:38" ht="6" customHeight="1" x14ac:dyDescent="0.2">
      <c r="B217" s="1273"/>
      <c r="C217" s="1244"/>
      <c r="D217" s="1245"/>
      <c r="E217" s="1245"/>
      <c r="F217" s="1246"/>
      <c r="G217" s="1229"/>
      <c r="H217" s="1230"/>
      <c r="I217" s="1230"/>
      <c r="J217" s="1230"/>
      <c r="K217" s="1230"/>
      <c r="L217" s="1230"/>
      <c r="M217" s="1230"/>
      <c r="N217" s="1230"/>
      <c r="O217" s="1230"/>
      <c r="P217" s="1231"/>
      <c r="Q217" s="1238"/>
      <c r="R217" s="1239"/>
      <c r="S217" s="1239"/>
      <c r="T217" s="1239"/>
      <c r="U217" s="1239"/>
      <c r="V217" s="1239"/>
      <c r="W217" s="1239"/>
      <c r="X217" s="1239"/>
      <c r="Y217" s="1239"/>
      <c r="Z217" s="1239"/>
      <c r="AA217" s="1239"/>
      <c r="AB217" s="1239"/>
      <c r="AC217" s="1239"/>
      <c r="AD217" s="1239"/>
      <c r="AE217" s="1239"/>
      <c r="AF217" s="1239"/>
      <c r="AG217" s="1239"/>
      <c r="AH217" s="1239"/>
      <c r="AI217" s="1239"/>
      <c r="AJ217" s="1239"/>
      <c r="AK217" s="1239"/>
      <c r="AL217" s="1240"/>
    </row>
    <row r="218" spans="2:38" ht="6" customHeight="1" x14ac:dyDescent="0.2">
      <c r="B218" s="1273"/>
      <c r="C218" s="1244"/>
      <c r="D218" s="1245"/>
      <c r="E218" s="1245"/>
      <c r="F218" s="1246"/>
      <c r="G218" s="1223" t="s">
        <v>547</v>
      </c>
      <c r="H218" s="1224"/>
      <c r="I218" s="1224"/>
      <c r="J218" s="1224"/>
      <c r="K218" s="1224"/>
      <c r="L218" s="1224"/>
      <c r="M218" s="1224"/>
      <c r="N218" s="1224"/>
      <c r="O218" s="1224"/>
      <c r="P218" s="1225"/>
      <c r="Q218" s="1232" t="s">
        <v>553</v>
      </c>
      <c r="R218" s="1233"/>
      <c r="S218" s="1233"/>
      <c r="T218" s="1233"/>
      <c r="U218" s="1233"/>
      <c r="V218" s="1233"/>
      <c r="W218" s="1233"/>
      <c r="X218" s="1233"/>
      <c r="Y218" s="1233"/>
      <c r="Z218" s="1233"/>
      <c r="AA218" s="1233"/>
      <c r="AB218" s="1233"/>
      <c r="AC218" s="1233"/>
      <c r="AD218" s="1233"/>
      <c r="AE218" s="1233"/>
      <c r="AF218" s="1233"/>
      <c r="AG218" s="1233"/>
      <c r="AH218" s="1233"/>
      <c r="AI218" s="1233"/>
      <c r="AJ218" s="1233"/>
      <c r="AK218" s="1233"/>
      <c r="AL218" s="1234"/>
    </row>
    <row r="219" spans="2:38" ht="6" customHeight="1" x14ac:dyDescent="0.2">
      <c r="B219" s="1273"/>
      <c r="C219" s="1244"/>
      <c r="D219" s="1245"/>
      <c r="E219" s="1245"/>
      <c r="F219" s="1246"/>
      <c r="G219" s="1226"/>
      <c r="H219" s="1227"/>
      <c r="I219" s="1227"/>
      <c r="J219" s="1227"/>
      <c r="K219" s="1227"/>
      <c r="L219" s="1227"/>
      <c r="M219" s="1227"/>
      <c r="N219" s="1227"/>
      <c r="O219" s="1227"/>
      <c r="P219" s="1228"/>
      <c r="Q219" s="1235"/>
      <c r="R219" s="1236"/>
      <c r="S219" s="1236"/>
      <c r="T219" s="1236"/>
      <c r="U219" s="1236"/>
      <c r="V219" s="1236"/>
      <c r="W219" s="1236"/>
      <c r="X219" s="1236"/>
      <c r="Y219" s="1236"/>
      <c r="Z219" s="1236"/>
      <c r="AA219" s="1236"/>
      <c r="AB219" s="1236"/>
      <c r="AC219" s="1236"/>
      <c r="AD219" s="1236"/>
      <c r="AE219" s="1236"/>
      <c r="AF219" s="1236"/>
      <c r="AG219" s="1236"/>
      <c r="AH219" s="1236"/>
      <c r="AI219" s="1236"/>
      <c r="AJ219" s="1236"/>
      <c r="AK219" s="1236"/>
      <c r="AL219" s="1237"/>
    </row>
    <row r="220" spans="2:38" ht="6" customHeight="1" x14ac:dyDescent="0.2">
      <c r="B220" s="1273"/>
      <c r="C220" s="1244"/>
      <c r="D220" s="1245"/>
      <c r="E220" s="1245"/>
      <c r="F220" s="1246"/>
      <c r="G220" s="1226"/>
      <c r="H220" s="1227"/>
      <c r="I220" s="1227"/>
      <c r="J220" s="1227"/>
      <c r="K220" s="1227"/>
      <c r="L220" s="1227"/>
      <c r="M220" s="1227"/>
      <c r="N220" s="1227"/>
      <c r="O220" s="1227"/>
      <c r="P220" s="1228"/>
      <c r="Q220" s="1235"/>
      <c r="R220" s="1236"/>
      <c r="S220" s="1236"/>
      <c r="T220" s="1236"/>
      <c r="U220" s="1236"/>
      <c r="V220" s="1236"/>
      <c r="W220" s="1236"/>
      <c r="X220" s="1236"/>
      <c r="Y220" s="1236"/>
      <c r="Z220" s="1236"/>
      <c r="AA220" s="1236"/>
      <c r="AB220" s="1236"/>
      <c r="AC220" s="1236"/>
      <c r="AD220" s="1236"/>
      <c r="AE220" s="1236"/>
      <c r="AF220" s="1236"/>
      <c r="AG220" s="1236"/>
      <c r="AH220" s="1236"/>
      <c r="AI220" s="1236"/>
      <c r="AJ220" s="1236"/>
      <c r="AK220" s="1236"/>
      <c r="AL220" s="1237"/>
    </row>
    <row r="221" spans="2:38" ht="6" customHeight="1" x14ac:dyDescent="0.2">
      <c r="B221" s="1273"/>
      <c r="C221" s="1244"/>
      <c r="D221" s="1245"/>
      <c r="E221" s="1245"/>
      <c r="F221" s="1246"/>
      <c r="G221" s="1229"/>
      <c r="H221" s="1230"/>
      <c r="I221" s="1230"/>
      <c r="J221" s="1230"/>
      <c r="K221" s="1230"/>
      <c r="L221" s="1230"/>
      <c r="M221" s="1230"/>
      <c r="N221" s="1230"/>
      <c r="O221" s="1230"/>
      <c r="P221" s="1231"/>
      <c r="Q221" s="1238"/>
      <c r="R221" s="1239"/>
      <c r="S221" s="1239"/>
      <c r="T221" s="1239"/>
      <c r="U221" s="1239"/>
      <c r="V221" s="1239"/>
      <c r="W221" s="1239"/>
      <c r="X221" s="1239"/>
      <c r="Y221" s="1239"/>
      <c r="Z221" s="1239"/>
      <c r="AA221" s="1239"/>
      <c r="AB221" s="1239"/>
      <c r="AC221" s="1239"/>
      <c r="AD221" s="1239"/>
      <c r="AE221" s="1239"/>
      <c r="AF221" s="1239"/>
      <c r="AG221" s="1239"/>
      <c r="AH221" s="1239"/>
      <c r="AI221" s="1239"/>
      <c r="AJ221" s="1239"/>
      <c r="AK221" s="1239"/>
      <c r="AL221" s="1240"/>
    </row>
    <row r="222" spans="2:38" ht="6" customHeight="1" x14ac:dyDescent="0.2">
      <c r="B222" s="1273"/>
      <c r="C222" s="1244"/>
      <c r="D222" s="1245"/>
      <c r="E222" s="1245"/>
      <c r="F222" s="1246"/>
      <c r="G222" s="1223" t="s">
        <v>528</v>
      </c>
      <c r="H222" s="1224"/>
      <c r="I222" s="1224"/>
      <c r="J222" s="1224"/>
      <c r="K222" s="1224"/>
      <c r="L222" s="1224"/>
      <c r="M222" s="1224"/>
      <c r="N222" s="1224"/>
      <c r="O222" s="1224"/>
      <c r="P222" s="1225"/>
      <c r="Q222" s="1232" t="s">
        <v>548</v>
      </c>
      <c r="R222" s="1233"/>
      <c r="S222" s="1233"/>
      <c r="T222" s="1233"/>
      <c r="U222" s="1233"/>
      <c r="V222" s="1233"/>
      <c r="W222" s="1233"/>
      <c r="X222" s="1233"/>
      <c r="Y222" s="1233"/>
      <c r="Z222" s="1233"/>
      <c r="AA222" s="1233"/>
      <c r="AB222" s="1233"/>
      <c r="AC222" s="1233"/>
      <c r="AD222" s="1233"/>
      <c r="AE222" s="1233"/>
      <c r="AF222" s="1233"/>
      <c r="AG222" s="1233"/>
      <c r="AH222" s="1233"/>
      <c r="AI222" s="1233"/>
      <c r="AJ222" s="1233"/>
      <c r="AK222" s="1233"/>
      <c r="AL222" s="598"/>
    </row>
    <row r="223" spans="2:38" ht="6" customHeight="1" x14ac:dyDescent="0.2">
      <c r="B223" s="1273"/>
      <c r="C223" s="1244"/>
      <c r="D223" s="1245"/>
      <c r="E223" s="1245"/>
      <c r="F223" s="1246"/>
      <c r="G223" s="1226"/>
      <c r="H223" s="1227"/>
      <c r="I223" s="1227"/>
      <c r="J223" s="1227"/>
      <c r="K223" s="1227"/>
      <c r="L223" s="1227"/>
      <c r="M223" s="1227"/>
      <c r="N223" s="1227"/>
      <c r="O223" s="1227"/>
      <c r="P223" s="1228"/>
      <c r="Q223" s="1235"/>
      <c r="R223" s="1236"/>
      <c r="S223" s="1236"/>
      <c r="T223" s="1236"/>
      <c r="U223" s="1236"/>
      <c r="V223" s="1236"/>
      <c r="W223" s="1236"/>
      <c r="X223" s="1236"/>
      <c r="Y223" s="1236"/>
      <c r="Z223" s="1236"/>
      <c r="AA223" s="1236"/>
      <c r="AB223" s="1236"/>
      <c r="AC223" s="1236"/>
      <c r="AD223" s="1236"/>
      <c r="AE223" s="1236"/>
      <c r="AF223" s="1236"/>
      <c r="AG223" s="1236"/>
      <c r="AH223" s="1236"/>
      <c r="AI223" s="1236"/>
      <c r="AJ223" s="1236"/>
      <c r="AK223" s="1236"/>
      <c r="AL223" s="599"/>
    </row>
    <row r="224" spans="2:38" ht="6" customHeight="1" x14ac:dyDescent="0.2">
      <c r="B224" s="1273"/>
      <c r="C224" s="1244"/>
      <c r="D224" s="1245"/>
      <c r="E224" s="1245"/>
      <c r="F224" s="1246"/>
      <c r="G224" s="1226"/>
      <c r="H224" s="1227"/>
      <c r="I224" s="1227"/>
      <c r="J224" s="1227"/>
      <c r="K224" s="1227"/>
      <c r="L224" s="1227"/>
      <c r="M224" s="1227"/>
      <c r="N224" s="1227"/>
      <c r="O224" s="1227"/>
      <c r="P224" s="1228"/>
      <c r="Q224" s="1235"/>
      <c r="R224" s="1236"/>
      <c r="S224" s="1236"/>
      <c r="T224" s="1236"/>
      <c r="U224" s="1236"/>
      <c r="V224" s="1236"/>
      <c r="W224" s="1236"/>
      <c r="X224" s="1236"/>
      <c r="Y224" s="1236"/>
      <c r="Z224" s="1236"/>
      <c r="AA224" s="1236"/>
      <c r="AB224" s="1236"/>
      <c r="AC224" s="1236"/>
      <c r="AD224" s="1236"/>
      <c r="AE224" s="1236"/>
      <c r="AF224" s="1236"/>
      <c r="AG224" s="1236"/>
      <c r="AH224" s="1236"/>
      <c r="AI224" s="1236"/>
      <c r="AJ224" s="1236"/>
      <c r="AK224" s="1236"/>
      <c r="AL224" s="599"/>
    </row>
    <row r="225" spans="2:38" ht="6" customHeight="1" x14ac:dyDescent="0.2">
      <c r="B225" s="1273"/>
      <c r="C225" s="1244"/>
      <c r="D225" s="1245"/>
      <c r="E225" s="1245"/>
      <c r="F225" s="1246"/>
      <c r="G225" s="1229"/>
      <c r="H225" s="1230"/>
      <c r="I225" s="1230"/>
      <c r="J225" s="1230"/>
      <c r="K225" s="1230"/>
      <c r="L225" s="1230"/>
      <c r="M225" s="1230"/>
      <c r="N225" s="1230"/>
      <c r="O225" s="1230"/>
      <c r="P225" s="1231"/>
      <c r="Q225" s="1238"/>
      <c r="R225" s="1239"/>
      <c r="S225" s="1239"/>
      <c r="T225" s="1239"/>
      <c r="U225" s="1239"/>
      <c r="V225" s="1239"/>
      <c r="W225" s="1239"/>
      <c r="X225" s="1239"/>
      <c r="Y225" s="1239"/>
      <c r="Z225" s="1239"/>
      <c r="AA225" s="1239"/>
      <c r="AB225" s="1239"/>
      <c r="AC225" s="1239"/>
      <c r="AD225" s="1239"/>
      <c r="AE225" s="1239"/>
      <c r="AF225" s="1239"/>
      <c r="AG225" s="1239"/>
      <c r="AH225" s="1239"/>
      <c r="AI225" s="1239"/>
      <c r="AJ225" s="1239"/>
      <c r="AK225" s="1239"/>
      <c r="AL225" s="600"/>
    </row>
    <row r="226" spans="2:38" ht="6" customHeight="1" x14ac:dyDescent="0.2">
      <c r="B226" s="1273"/>
      <c r="C226" s="1244"/>
      <c r="D226" s="1245"/>
      <c r="E226" s="1245"/>
      <c r="F226" s="1246"/>
      <c r="G226" s="1223" t="s">
        <v>529</v>
      </c>
      <c r="H226" s="1224"/>
      <c r="I226" s="1224"/>
      <c r="J226" s="1224"/>
      <c r="K226" s="1224"/>
      <c r="L226" s="1224"/>
      <c r="M226" s="1224"/>
      <c r="N226" s="1224"/>
      <c r="O226" s="1224"/>
      <c r="P226" s="1225"/>
      <c r="Q226" s="1232" t="s">
        <v>530</v>
      </c>
      <c r="R226" s="1233"/>
      <c r="S226" s="1233"/>
      <c r="T226" s="1233"/>
      <c r="U226" s="1233"/>
      <c r="V226" s="1233"/>
      <c r="W226" s="1233"/>
      <c r="X226" s="1233"/>
      <c r="Y226" s="1233"/>
      <c r="Z226" s="1233"/>
      <c r="AA226" s="1233"/>
      <c r="AB226" s="1233"/>
      <c r="AC226" s="1233"/>
      <c r="AD226" s="1233"/>
      <c r="AE226" s="1233"/>
      <c r="AF226" s="1233"/>
      <c r="AG226" s="1233"/>
      <c r="AH226" s="1233"/>
      <c r="AI226" s="1233"/>
      <c r="AJ226" s="1233"/>
      <c r="AK226" s="1233"/>
      <c r="AL226" s="1234"/>
    </row>
    <row r="227" spans="2:38" ht="6" customHeight="1" x14ac:dyDescent="0.2">
      <c r="B227" s="1273"/>
      <c r="C227" s="1244"/>
      <c r="D227" s="1245"/>
      <c r="E227" s="1245"/>
      <c r="F227" s="1246"/>
      <c r="G227" s="1226"/>
      <c r="H227" s="1227"/>
      <c r="I227" s="1227"/>
      <c r="J227" s="1227"/>
      <c r="K227" s="1227"/>
      <c r="L227" s="1227"/>
      <c r="M227" s="1227"/>
      <c r="N227" s="1227"/>
      <c r="O227" s="1227"/>
      <c r="P227" s="1228"/>
      <c r="Q227" s="1235"/>
      <c r="R227" s="1236"/>
      <c r="S227" s="1236"/>
      <c r="T227" s="1236"/>
      <c r="U227" s="1236"/>
      <c r="V227" s="1236"/>
      <c r="W227" s="1236"/>
      <c r="X227" s="1236"/>
      <c r="Y227" s="1236"/>
      <c r="Z227" s="1236"/>
      <c r="AA227" s="1236"/>
      <c r="AB227" s="1236"/>
      <c r="AC227" s="1236"/>
      <c r="AD227" s="1236"/>
      <c r="AE227" s="1236"/>
      <c r="AF227" s="1236"/>
      <c r="AG227" s="1236"/>
      <c r="AH227" s="1236"/>
      <c r="AI227" s="1236"/>
      <c r="AJ227" s="1236"/>
      <c r="AK227" s="1236"/>
      <c r="AL227" s="1237"/>
    </row>
    <row r="228" spans="2:38" ht="6" customHeight="1" x14ac:dyDescent="0.2">
      <c r="B228" s="1273"/>
      <c r="C228" s="1244"/>
      <c r="D228" s="1245"/>
      <c r="E228" s="1245"/>
      <c r="F228" s="1246"/>
      <c r="G228" s="1226"/>
      <c r="H228" s="1227"/>
      <c r="I228" s="1227"/>
      <c r="J228" s="1227"/>
      <c r="K228" s="1227"/>
      <c r="L228" s="1227"/>
      <c r="M228" s="1227"/>
      <c r="N228" s="1227"/>
      <c r="O228" s="1227"/>
      <c r="P228" s="1228"/>
      <c r="Q228" s="1235"/>
      <c r="R228" s="1236"/>
      <c r="S228" s="1236"/>
      <c r="T228" s="1236"/>
      <c r="U228" s="1236"/>
      <c r="V228" s="1236"/>
      <c r="W228" s="1236"/>
      <c r="X228" s="1236"/>
      <c r="Y228" s="1236"/>
      <c r="Z228" s="1236"/>
      <c r="AA228" s="1236"/>
      <c r="AB228" s="1236"/>
      <c r="AC228" s="1236"/>
      <c r="AD228" s="1236"/>
      <c r="AE228" s="1236"/>
      <c r="AF228" s="1236"/>
      <c r="AG228" s="1236"/>
      <c r="AH228" s="1236"/>
      <c r="AI228" s="1236"/>
      <c r="AJ228" s="1236"/>
      <c r="AK228" s="1236"/>
      <c r="AL228" s="1237"/>
    </row>
    <row r="229" spans="2:38" ht="6" customHeight="1" x14ac:dyDescent="0.2">
      <c r="B229" s="1273"/>
      <c r="C229" s="1244"/>
      <c r="D229" s="1245"/>
      <c r="E229" s="1245"/>
      <c r="F229" s="1246"/>
      <c r="G229" s="1229"/>
      <c r="H229" s="1230"/>
      <c r="I229" s="1230"/>
      <c r="J229" s="1230"/>
      <c r="K229" s="1230"/>
      <c r="L229" s="1230"/>
      <c r="M229" s="1230"/>
      <c r="N229" s="1230"/>
      <c r="O229" s="1230"/>
      <c r="P229" s="1231"/>
      <c r="Q229" s="1238"/>
      <c r="R229" s="1239"/>
      <c r="S229" s="1239"/>
      <c r="T229" s="1239"/>
      <c r="U229" s="1239"/>
      <c r="V229" s="1239"/>
      <c r="W229" s="1239"/>
      <c r="X229" s="1239"/>
      <c r="Y229" s="1239"/>
      <c r="Z229" s="1239"/>
      <c r="AA229" s="1239"/>
      <c r="AB229" s="1239"/>
      <c r="AC229" s="1239"/>
      <c r="AD229" s="1239"/>
      <c r="AE229" s="1239"/>
      <c r="AF229" s="1239"/>
      <c r="AG229" s="1239"/>
      <c r="AH229" s="1239"/>
      <c r="AI229" s="1239"/>
      <c r="AJ229" s="1239"/>
      <c r="AK229" s="1239"/>
      <c r="AL229" s="1240"/>
    </row>
    <row r="230" spans="2:38" ht="6" customHeight="1" x14ac:dyDescent="0.2">
      <c r="B230" s="1273"/>
      <c r="C230" s="1244"/>
      <c r="D230" s="1245"/>
      <c r="E230" s="1245"/>
      <c r="F230" s="1246"/>
      <c r="G230" s="1223" t="s">
        <v>536</v>
      </c>
      <c r="H230" s="1224"/>
      <c r="I230" s="1224"/>
      <c r="J230" s="1224"/>
      <c r="K230" s="1224"/>
      <c r="L230" s="1224"/>
      <c r="M230" s="1224"/>
      <c r="N230" s="1224"/>
      <c r="O230" s="1224"/>
      <c r="P230" s="1225"/>
      <c r="Q230" s="1232" t="s">
        <v>537</v>
      </c>
      <c r="R230" s="1233"/>
      <c r="S230" s="1233"/>
      <c r="T230" s="1233"/>
      <c r="U230" s="1233"/>
      <c r="V230" s="1233"/>
      <c r="W230" s="1233"/>
      <c r="X230" s="1233"/>
      <c r="Y230" s="1233"/>
      <c r="Z230" s="1233"/>
      <c r="AA230" s="1233"/>
      <c r="AB230" s="1233"/>
      <c r="AC230" s="1233"/>
      <c r="AD230" s="1233"/>
      <c r="AE230" s="1233"/>
      <c r="AF230" s="1233"/>
      <c r="AG230" s="1233"/>
      <c r="AH230" s="1233"/>
      <c r="AI230" s="1233"/>
      <c r="AJ230" s="1233"/>
      <c r="AK230" s="1233"/>
      <c r="AL230" s="1234"/>
    </row>
    <row r="231" spans="2:38" ht="6" customHeight="1" x14ac:dyDescent="0.2">
      <c r="B231" s="1273"/>
      <c r="C231" s="1244"/>
      <c r="D231" s="1245"/>
      <c r="E231" s="1245"/>
      <c r="F231" s="1246"/>
      <c r="G231" s="1226"/>
      <c r="H231" s="1227"/>
      <c r="I231" s="1227"/>
      <c r="J231" s="1227"/>
      <c r="K231" s="1227"/>
      <c r="L231" s="1227"/>
      <c r="M231" s="1227"/>
      <c r="N231" s="1227"/>
      <c r="O231" s="1227"/>
      <c r="P231" s="1228"/>
      <c r="Q231" s="1235"/>
      <c r="R231" s="1236"/>
      <c r="S231" s="1236"/>
      <c r="T231" s="1236"/>
      <c r="U231" s="1236"/>
      <c r="V231" s="1236"/>
      <c r="W231" s="1236"/>
      <c r="X231" s="1236"/>
      <c r="Y231" s="1236"/>
      <c r="Z231" s="1236"/>
      <c r="AA231" s="1236"/>
      <c r="AB231" s="1236"/>
      <c r="AC231" s="1236"/>
      <c r="AD231" s="1236"/>
      <c r="AE231" s="1236"/>
      <c r="AF231" s="1236"/>
      <c r="AG231" s="1236"/>
      <c r="AH231" s="1236"/>
      <c r="AI231" s="1236"/>
      <c r="AJ231" s="1236"/>
      <c r="AK231" s="1236"/>
      <c r="AL231" s="1237"/>
    </row>
    <row r="232" spans="2:38" ht="6" customHeight="1" x14ac:dyDescent="0.2">
      <c r="B232" s="1273"/>
      <c r="C232" s="1244"/>
      <c r="D232" s="1245"/>
      <c r="E232" s="1245"/>
      <c r="F232" s="1246"/>
      <c r="G232" s="1226"/>
      <c r="H232" s="1227"/>
      <c r="I232" s="1227"/>
      <c r="J232" s="1227"/>
      <c r="K232" s="1227"/>
      <c r="L232" s="1227"/>
      <c r="M232" s="1227"/>
      <c r="N232" s="1227"/>
      <c r="O232" s="1227"/>
      <c r="P232" s="1228"/>
      <c r="Q232" s="1235"/>
      <c r="R232" s="1236"/>
      <c r="S232" s="1236"/>
      <c r="T232" s="1236"/>
      <c r="U232" s="1236"/>
      <c r="V232" s="1236"/>
      <c r="W232" s="1236"/>
      <c r="X232" s="1236"/>
      <c r="Y232" s="1236"/>
      <c r="Z232" s="1236"/>
      <c r="AA232" s="1236"/>
      <c r="AB232" s="1236"/>
      <c r="AC232" s="1236"/>
      <c r="AD232" s="1236"/>
      <c r="AE232" s="1236"/>
      <c r="AF232" s="1236"/>
      <c r="AG232" s="1236"/>
      <c r="AH232" s="1236"/>
      <c r="AI232" s="1236"/>
      <c r="AJ232" s="1236"/>
      <c r="AK232" s="1236"/>
      <c r="AL232" s="1237"/>
    </row>
    <row r="233" spans="2:38" ht="6" customHeight="1" x14ac:dyDescent="0.2">
      <c r="B233" s="1273"/>
      <c r="C233" s="1244"/>
      <c r="D233" s="1245"/>
      <c r="E233" s="1245"/>
      <c r="F233" s="1246"/>
      <c r="G233" s="1229"/>
      <c r="H233" s="1230"/>
      <c r="I233" s="1230"/>
      <c r="J233" s="1230"/>
      <c r="K233" s="1230"/>
      <c r="L233" s="1230"/>
      <c r="M233" s="1230"/>
      <c r="N233" s="1230"/>
      <c r="O233" s="1230"/>
      <c r="P233" s="1231"/>
      <c r="Q233" s="1238"/>
      <c r="R233" s="1239"/>
      <c r="S233" s="1239"/>
      <c r="T233" s="1239"/>
      <c r="U233" s="1239"/>
      <c r="V233" s="1239"/>
      <c r="W233" s="1239"/>
      <c r="X233" s="1239"/>
      <c r="Y233" s="1239"/>
      <c r="Z233" s="1239"/>
      <c r="AA233" s="1239"/>
      <c r="AB233" s="1239"/>
      <c r="AC233" s="1239"/>
      <c r="AD233" s="1239"/>
      <c r="AE233" s="1239"/>
      <c r="AF233" s="1239"/>
      <c r="AG233" s="1239"/>
      <c r="AH233" s="1239"/>
      <c r="AI233" s="1239"/>
      <c r="AJ233" s="1239"/>
      <c r="AK233" s="1239"/>
      <c r="AL233" s="1240"/>
    </row>
    <row r="234" spans="2:38" ht="6" customHeight="1" x14ac:dyDescent="0.2">
      <c r="B234" s="1273"/>
      <c r="C234" s="1244"/>
      <c r="D234" s="1245"/>
      <c r="E234" s="1245"/>
      <c r="F234" s="1246"/>
      <c r="G234" s="1223" t="s">
        <v>735</v>
      </c>
      <c r="H234" s="1224"/>
      <c r="I234" s="1224"/>
      <c r="J234" s="1224"/>
      <c r="K234" s="1224"/>
      <c r="L234" s="1224"/>
      <c r="M234" s="1224"/>
      <c r="N234" s="1224"/>
      <c r="O234" s="1224"/>
      <c r="P234" s="1225"/>
      <c r="Q234" s="1232" t="s">
        <v>553</v>
      </c>
      <c r="R234" s="1233"/>
      <c r="S234" s="1233"/>
      <c r="T234" s="1233"/>
      <c r="U234" s="1233"/>
      <c r="V234" s="1233"/>
      <c r="W234" s="1233"/>
      <c r="X234" s="1233"/>
      <c r="Y234" s="1233"/>
      <c r="Z234" s="1233"/>
      <c r="AA234" s="1233"/>
      <c r="AB234" s="1233"/>
      <c r="AC234" s="1233"/>
      <c r="AD234" s="1233"/>
      <c r="AE234" s="1233"/>
      <c r="AF234" s="1233"/>
      <c r="AG234" s="1233"/>
      <c r="AH234" s="1233"/>
      <c r="AI234" s="1233"/>
      <c r="AJ234" s="1233"/>
      <c r="AK234" s="1233"/>
      <c r="AL234" s="1234"/>
    </row>
    <row r="235" spans="2:38" ht="6" customHeight="1" x14ac:dyDescent="0.2">
      <c r="B235" s="1273"/>
      <c r="C235" s="1244"/>
      <c r="D235" s="1245"/>
      <c r="E235" s="1245"/>
      <c r="F235" s="1246"/>
      <c r="G235" s="1226"/>
      <c r="H235" s="1227"/>
      <c r="I235" s="1227"/>
      <c r="J235" s="1227"/>
      <c r="K235" s="1227"/>
      <c r="L235" s="1227"/>
      <c r="M235" s="1227"/>
      <c r="N235" s="1227"/>
      <c r="O235" s="1227"/>
      <c r="P235" s="1228"/>
      <c r="Q235" s="1235"/>
      <c r="R235" s="1236"/>
      <c r="S235" s="1236"/>
      <c r="T235" s="1236"/>
      <c r="U235" s="1236"/>
      <c r="V235" s="1236"/>
      <c r="W235" s="1236"/>
      <c r="X235" s="1236"/>
      <c r="Y235" s="1236"/>
      <c r="Z235" s="1236"/>
      <c r="AA235" s="1236"/>
      <c r="AB235" s="1236"/>
      <c r="AC235" s="1236"/>
      <c r="AD235" s="1236"/>
      <c r="AE235" s="1236"/>
      <c r="AF235" s="1236"/>
      <c r="AG235" s="1236"/>
      <c r="AH235" s="1236"/>
      <c r="AI235" s="1236"/>
      <c r="AJ235" s="1236"/>
      <c r="AK235" s="1236"/>
      <c r="AL235" s="1237"/>
    </row>
    <row r="236" spans="2:38" ht="6" customHeight="1" x14ac:dyDescent="0.2">
      <c r="B236" s="1273"/>
      <c r="C236" s="1244"/>
      <c r="D236" s="1245"/>
      <c r="E236" s="1245"/>
      <c r="F236" s="1246"/>
      <c r="G236" s="1226"/>
      <c r="H236" s="1227"/>
      <c r="I236" s="1227"/>
      <c r="J236" s="1227"/>
      <c r="K236" s="1227"/>
      <c r="L236" s="1227"/>
      <c r="M236" s="1227"/>
      <c r="N236" s="1227"/>
      <c r="O236" s="1227"/>
      <c r="P236" s="1228"/>
      <c r="Q236" s="1235"/>
      <c r="R236" s="1236"/>
      <c r="S236" s="1236"/>
      <c r="T236" s="1236"/>
      <c r="U236" s="1236"/>
      <c r="V236" s="1236"/>
      <c r="W236" s="1236"/>
      <c r="X236" s="1236"/>
      <c r="Y236" s="1236"/>
      <c r="Z236" s="1236"/>
      <c r="AA236" s="1236"/>
      <c r="AB236" s="1236"/>
      <c r="AC236" s="1236"/>
      <c r="AD236" s="1236"/>
      <c r="AE236" s="1236"/>
      <c r="AF236" s="1236"/>
      <c r="AG236" s="1236"/>
      <c r="AH236" s="1236"/>
      <c r="AI236" s="1236"/>
      <c r="AJ236" s="1236"/>
      <c r="AK236" s="1236"/>
      <c r="AL236" s="1237"/>
    </row>
    <row r="237" spans="2:38" ht="6" customHeight="1" x14ac:dyDescent="0.2">
      <c r="B237" s="1273"/>
      <c r="C237" s="1244"/>
      <c r="D237" s="1245"/>
      <c r="E237" s="1245"/>
      <c r="F237" s="1246"/>
      <c r="G237" s="1226"/>
      <c r="H237" s="1227"/>
      <c r="I237" s="1227"/>
      <c r="J237" s="1227"/>
      <c r="K237" s="1227"/>
      <c r="L237" s="1227"/>
      <c r="M237" s="1227"/>
      <c r="N237" s="1227"/>
      <c r="O237" s="1227"/>
      <c r="P237" s="1228"/>
      <c r="Q237" s="1235"/>
      <c r="R237" s="1236"/>
      <c r="S237" s="1236"/>
      <c r="T237" s="1236"/>
      <c r="U237" s="1236"/>
      <c r="V237" s="1236"/>
      <c r="W237" s="1236"/>
      <c r="X237" s="1236"/>
      <c r="Y237" s="1236"/>
      <c r="Z237" s="1236"/>
      <c r="AA237" s="1236"/>
      <c r="AB237" s="1236"/>
      <c r="AC237" s="1236"/>
      <c r="AD237" s="1236"/>
      <c r="AE237" s="1236"/>
      <c r="AF237" s="1236"/>
      <c r="AG237" s="1236"/>
      <c r="AH237" s="1236"/>
      <c r="AI237" s="1236"/>
      <c r="AJ237" s="1236"/>
      <c r="AK237" s="1236"/>
      <c r="AL237" s="1237"/>
    </row>
    <row r="238" spans="2:38" ht="6" customHeight="1" x14ac:dyDescent="0.2">
      <c r="B238" s="1273"/>
      <c r="C238" s="1244"/>
      <c r="D238" s="1245"/>
      <c r="E238" s="1245"/>
      <c r="F238" s="1246"/>
      <c r="G238" s="1223" t="s">
        <v>549</v>
      </c>
      <c r="H238" s="1224"/>
      <c r="I238" s="1224"/>
      <c r="J238" s="1224"/>
      <c r="K238" s="1224"/>
      <c r="L238" s="1224"/>
      <c r="M238" s="1224"/>
      <c r="N238" s="1224"/>
      <c r="O238" s="1224"/>
      <c r="P238" s="1225"/>
      <c r="Q238" s="1232" t="s">
        <v>553</v>
      </c>
      <c r="R238" s="1233"/>
      <c r="S238" s="1233"/>
      <c r="T238" s="1233"/>
      <c r="U238" s="1233"/>
      <c r="V238" s="1233"/>
      <c r="W238" s="1233"/>
      <c r="X238" s="1233"/>
      <c r="Y238" s="1233"/>
      <c r="Z238" s="1233"/>
      <c r="AA238" s="1233"/>
      <c r="AB238" s="1233"/>
      <c r="AC238" s="1233"/>
      <c r="AD238" s="1233"/>
      <c r="AE238" s="1233"/>
      <c r="AF238" s="1233"/>
      <c r="AG238" s="1233"/>
      <c r="AH238" s="1233"/>
      <c r="AI238" s="1233"/>
      <c r="AJ238" s="1233"/>
      <c r="AK238" s="1233"/>
      <c r="AL238" s="1234"/>
    </row>
    <row r="239" spans="2:38" ht="6" customHeight="1" x14ac:dyDescent="0.2">
      <c r="B239" s="1273"/>
      <c r="C239" s="1244"/>
      <c r="D239" s="1245"/>
      <c r="E239" s="1245"/>
      <c r="F239" s="1246"/>
      <c r="G239" s="1226"/>
      <c r="H239" s="1227"/>
      <c r="I239" s="1227"/>
      <c r="J239" s="1227"/>
      <c r="K239" s="1227"/>
      <c r="L239" s="1227"/>
      <c r="M239" s="1227"/>
      <c r="N239" s="1227"/>
      <c r="O239" s="1227"/>
      <c r="P239" s="1228"/>
      <c r="Q239" s="1235"/>
      <c r="R239" s="1236"/>
      <c r="S239" s="1236"/>
      <c r="T239" s="1236"/>
      <c r="U239" s="1236"/>
      <c r="V239" s="1236"/>
      <c r="W239" s="1236"/>
      <c r="X239" s="1236"/>
      <c r="Y239" s="1236"/>
      <c r="Z239" s="1236"/>
      <c r="AA239" s="1236"/>
      <c r="AB239" s="1236"/>
      <c r="AC239" s="1236"/>
      <c r="AD239" s="1236"/>
      <c r="AE239" s="1236"/>
      <c r="AF239" s="1236"/>
      <c r="AG239" s="1236"/>
      <c r="AH239" s="1236"/>
      <c r="AI239" s="1236"/>
      <c r="AJ239" s="1236"/>
      <c r="AK239" s="1236"/>
      <c r="AL239" s="1237"/>
    </row>
    <row r="240" spans="2:38" ht="6" customHeight="1" x14ac:dyDescent="0.2">
      <c r="B240" s="1273"/>
      <c r="C240" s="1244"/>
      <c r="D240" s="1245"/>
      <c r="E240" s="1245"/>
      <c r="F240" s="1246"/>
      <c r="G240" s="1226"/>
      <c r="H240" s="1227"/>
      <c r="I240" s="1227"/>
      <c r="J240" s="1227"/>
      <c r="K240" s="1227"/>
      <c r="L240" s="1227"/>
      <c r="M240" s="1227"/>
      <c r="N240" s="1227"/>
      <c r="O240" s="1227"/>
      <c r="P240" s="1228"/>
      <c r="Q240" s="1235"/>
      <c r="R240" s="1236"/>
      <c r="S240" s="1236"/>
      <c r="T240" s="1236"/>
      <c r="U240" s="1236"/>
      <c r="V240" s="1236"/>
      <c r="W240" s="1236"/>
      <c r="X240" s="1236"/>
      <c r="Y240" s="1236"/>
      <c r="Z240" s="1236"/>
      <c r="AA240" s="1236"/>
      <c r="AB240" s="1236"/>
      <c r="AC240" s="1236"/>
      <c r="AD240" s="1236"/>
      <c r="AE240" s="1236"/>
      <c r="AF240" s="1236"/>
      <c r="AG240" s="1236"/>
      <c r="AH240" s="1236"/>
      <c r="AI240" s="1236"/>
      <c r="AJ240" s="1236"/>
      <c r="AK240" s="1236"/>
      <c r="AL240" s="1237"/>
    </row>
    <row r="241" spans="2:38" ht="6" customHeight="1" x14ac:dyDescent="0.2">
      <c r="B241" s="1273"/>
      <c r="C241" s="1244"/>
      <c r="D241" s="1245"/>
      <c r="E241" s="1245"/>
      <c r="F241" s="1246"/>
      <c r="G241" s="1226"/>
      <c r="H241" s="1227"/>
      <c r="I241" s="1227"/>
      <c r="J241" s="1227"/>
      <c r="K241" s="1227"/>
      <c r="L241" s="1227"/>
      <c r="M241" s="1227"/>
      <c r="N241" s="1227"/>
      <c r="O241" s="1227"/>
      <c r="P241" s="1228"/>
      <c r="Q241" s="1235"/>
      <c r="R241" s="1236"/>
      <c r="S241" s="1236"/>
      <c r="T241" s="1236"/>
      <c r="U241" s="1236"/>
      <c r="V241" s="1236"/>
      <c r="W241" s="1236"/>
      <c r="X241" s="1236"/>
      <c r="Y241" s="1236"/>
      <c r="Z241" s="1236"/>
      <c r="AA241" s="1236"/>
      <c r="AB241" s="1236"/>
      <c r="AC241" s="1236"/>
      <c r="AD241" s="1236"/>
      <c r="AE241" s="1236"/>
      <c r="AF241" s="1236"/>
      <c r="AG241" s="1236"/>
      <c r="AH241" s="1236"/>
      <c r="AI241" s="1236"/>
      <c r="AJ241" s="1236"/>
      <c r="AK241" s="1236"/>
      <c r="AL241" s="1237"/>
    </row>
    <row r="242" spans="2:38" ht="6" customHeight="1" x14ac:dyDescent="0.2">
      <c r="B242" s="1273"/>
      <c r="C242" s="1244"/>
      <c r="D242" s="1245"/>
      <c r="E242" s="1245"/>
      <c r="F242" s="1246"/>
      <c r="G242" s="1223" t="s">
        <v>531</v>
      </c>
      <c r="H242" s="1224"/>
      <c r="I242" s="1224"/>
      <c r="J242" s="1224"/>
      <c r="K242" s="1224"/>
      <c r="L242" s="1224"/>
      <c r="M242" s="1224"/>
      <c r="N242" s="1224"/>
      <c r="O242" s="1224"/>
      <c r="P242" s="1225"/>
      <c r="Q242" s="1232" t="s">
        <v>553</v>
      </c>
      <c r="R242" s="1233"/>
      <c r="S242" s="1233"/>
      <c r="T242" s="1233"/>
      <c r="U242" s="1233"/>
      <c r="V242" s="1233"/>
      <c r="W242" s="1233"/>
      <c r="X242" s="1233"/>
      <c r="Y242" s="1233"/>
      <c r="Z242" s="1233"/>
      <c r="AA242" s="1233"/>
      <c r="AB242" s="1233"/>
      <c r="AC242" s="1233"/>
      <c r="AD242" s="1233"/>
      <c r="AE242" s="1233"/>
      <c r="AF242" s="1233"/>
      <c r="AG242" s="1233"/>
      <c r="AH242" s="1233"/>
      <c r="AI242" s="1233"/>
      <c r="AJ242" s="1233"/>
      <c r="AK242" s="1233"/>
      <c r="AL242" s="1234"/>
    </row>
    <row r="243" spans="2:38" ht="6" customHeight="1" x14ac:dyDescent="0.2">
      <c r="B243" s="1273"/>
      <c r="C243" s="1244"/>
      <c r="D243" s="1245"/>
      <c r="E243" s="1245"/>
      <c r="F243" s="1246"/>
      <c r="G243" s="1226"/>
      <c r="H243" s="1227"/>
      <c r="I243" s="1227"/>
      <c r="J243" s="1227"/>
      <c r="K243" s="1227"/>
      <c r="L243" s="1227"/>
      <c r="M243" s="1227"/>
      <c r="N243" s="1227"/>
      <c r="O243" s="1227"/>
      <c r="P243" s="1228"/>
      <c r="Q243" s="1235"/>
      <c r="R243" s="1236"/>
      <c r="S243" s="1236"/>
      <c r="T243" s="1236"/>
      <c r="U243" s="1236"/>
      <c r="V243" s="1236"/>
      <c r="W243" s="1236"/>
      <c r="X243" s="1236"/>
      <c r="Y243" s="1236"/>
      <c r="Z243" s="1236"/>
      <c r="AA243" s="1236"/>
      <c r="AB243" s="1236"/>
      <c r="AC243" s="1236"/>
      <c r="AD243" s="1236"/>
      <c r="AE243" s="1236"/>
      <c r="AF243" s="1236"/>
      <c r="AG243" s="1236"/>
      <c r="AH243" s="1236"/>
      <c r="AI243" s="1236"/>
      <c r="AJ243" s="1236"/>
      <c r="AK243" s="1236"/>
      <c r="AL243" s="1237"/>
    </row>
    <row r="244" spans="2:38" ht="6" customHeight="1" x14ac:dyDescent="0.2">
      <c r="B244" s="1273"/>
      <c r="C244" s="1244"/>
      <c r="D244" s="1245"/>
      <c r="E244" s="1245"/>
      <c r="F244" s="1246"/>
      <c r="G244" s="1226"/>
      <c r="H244" s="1227"/>
      <c r="I244" s="1227"/>
      <c r="J244" s="1227"/>
      <c r="K244" s="1227"/>
      <c r="L244" s="1227"/>
      <c r="M244" s="1227"/>
      <c r="N244" s="1227"/>
      <c r="O244" s="1227"/>
      <c r="P244" s="1228"/>
      <c r="Q244" s="1235"/>
      <c r="R244" s="1236"/>
      <c r="S244" s="1236"/>
      <c r="T244" s="1236"/>
      <c r="U244" s="1236"/>
      <c r="V244" s="1236"/>
      <c r="W244" s="1236"/>
      <c r="X244" s="1236"/>
      <c r="Y244" s="1236"/>
      <c r="Z244" s="1236"/>
      <c r="AA244" s="1236"/>
      <c r="AB244" s="1236"/>
      <c r="AC244" s="1236"/>
      <c r="AD244" s="1236"/>
      <c r="AE244" s="1236"/>
      <c r="AF244" s="1236"/>
      <c r="AG244" s="1236"/>
      <c r="AH244" s="1236"/>
      <c r="AI244" s="1236"/>
      <c r="AJ244" s="1236"/>
      <c r="AK244" s="1236"/>
      <c r="AL244" s="1237"/>
    </row>
    <row r="245" spans="2:38" ht="6" customHeight="1" x14ac:dyDescent="0.2">
      <c r="B245" s="1274"/>
      <c r="C245" s="1275"/>
      <c r="D245" s="1276"/>
      <c r="E245" s="1276"/>
      <c r="F245" s="1277"/>
      <c r="G245" s="1250"/>
      <c r="H245" s="1251"/>
      <c r="I245" s="1251"/>
      <c r="J245" s="1251"/>
      <c r="K245" s="1251"/>
      <c r="L245" s="1251"/>
      <c r="M245" s="1251"/>
      <c r="N245" s="1251"/>
      <c r="O245" s="1251"/>
      <c r="P245" s="1252"/>
      <c r="Q245" s="1253"/>
      <c r="R245" s="1254"/>
      <c r="S245" s="1254"/>
      <c r="T245" s="1254"/>
      <c r="U245" s="1254"/>
      <c r="V245" s="1254"/>
      <c r="W245" s="1254"/>
      <c r="X245" s="1254"/>
      <c r="Y245" s="1254"/>
      <c r="Z245" s="1254"/>
      <c r="AA245" s="1254"/>
      <c r="AB245" s="1254"/>
      <c r="AC245" s="1254"/>
      <c r="AD245" s="1254"/>
      <c r="AE245" s="1254"/>
      <c r="AF245" s="1254"/>
      <c r="AG245" s="1254"/>
      <c r="AH245" s="1254"/>
      <c r="AI245" s="1254"/>
      <c r="AJ245" s="1254"/>
      <c r="AK245" s="1254"/>
      <c r="AL245" s="1255"/>
    </row>
    <row r="246" spans="2:38" ht="6" customHeight="1" x14ac:dyDescent="0.2"/>
    <row r="247" spans="2:38" ht="6" customHeight="1" x14ac:dyDescent="0.2"/>
    <row r="248" spans="2:38" ht="6" customHeight="1" x14ac:dyDescent="0.2"/>
    <row r="249" spans="2:38" ht="6" customHeight="1" x14ac:dyDescent="0.2"/>
    <row r="250" spans="2:38" ht="6" customHeight="1" x14ac:dyDescent="0.2"/>
    <row r="251" spans="2:38" ht="6" customHeight="1" x14ac:dyDescent="0.2"/>
    <row r="252" spans="2:38" ht="6" customHeight="1" x14ac:dyDescent="0.2"/>
    <row r="253" spans="2:38" ht="6" customHeight="1" x14ac:dyDescent="0.2"/>
    <row r="254" spans="2:38" ht="6" customHeight="1" x14ac:dyDescent="0.2"/>
    <row r="255" spans="2:38" ht="6" customHeight="1" x14ac:dyDescent="0.2"/>
    <row r="256" spans="2:38" ht="6" customHeight="1" x14ac:dyDescent="0.2"/>
    <row r="257" ht="6" customHeight="1" x14ac:dyDescent="0.2"/>
    <row r="258" ht="6" customHeight="1" x14ac:dyDescent="0.2"/>
    <row r="259" ht="6" customHeight="1" x14ac:dyDescent="0.2"/>
    <row r="260" ht="6" customHeight="1" x14ac:dyDescent="0.2"/>
    <row r="261" ht="6" customHeight="1" x14ac:dyDescent="0.2"/>
    <row r="262" ht="6" customHeight="1" x14ac:dyDescent="0.2"/>
    <row r="263" ht="6" customHeight="1" x14ac:dyDescent="0.2"/>
    <row r="264" ht="6" customHeight="1" x14ac:dyDescent="0.2"/>
    <row r="265" ht="6" customHeight="1" x14ac:dyDescent="0.2"/>
    <row r="266" ht="6" customHeight="1" x14ac:dyDescent="0.2"/>
    <row r="267" ht="6" customHeight="1" x14ac:dyDescent="0.2"/>
    <row r="268" ht="6" customHeight="1" x14ac:dyDescent="0.2"/>
    <row r="269" ht="6" customHeight="1" x14ac:dyDescent="0.2"/>
    <row r="270" ht="6" customHeight="1" x14ac:dyDescent="0.2"/>
    <row r="271" ht="6" customHeight="1" x14ac:dyDescent="0.2"/>
    <row r="272" ht="6" customHeight="1" x14ac:dyDescent="0.2"/>
    <row r="273" ht="6" customHeight="1" x14ac:dyDescent="0.2"/>
    <row r="274" ht="6" customHeight="1" x14ac:dyDescent="0.2"/>
    <row r="275" ht="6" customHeight="1" x14ac:dyDescent="0.2"/>
    <row r="276" ht="6" customHeight="1" x14ac:dyDescent="0.2"/>
    <row r="277" ht="6" customHeight="1" x14ac:dyDescent="0.2"/>
    <row r="278" ht="6" customHeight="1" x14ac:dyDescent="0.2"/>
    <row r="279" ht="6" customHeight="1" x14ac:dyDescent="0.2"/>
    <row r="280" ht="6" customHeight="1" x14ac:dyDescent="0.2"/>
    <row r="281" ht="6" customHeight="1" x14ac:dyDescent="0.2"/>
    <row r="282" ht="6" customHeight="1" x14ac:dyDescent="0.2"/>
    <row r="283" ht="6" customHeight="1" x14ac:dyDescent="0.2"/>
    <row r="284" ht="6" customHeight="1" x14ac:dyDescent="0.2"/>
    <row r="285" ht="6" customHeight="1" x14ac:dyDescent="0.2"/>
    <row r="286" ht="6" customHeight="1" x14ac:dyDescent="0.2"/>
    <row r="287" ht="6" customHeight="1" x14ac:dyDescent="0.2"/>
    <row r="288" ht="6" customHeight="1" x14ac:dyDescent="0.2"/>
    <row r="289" ht="6" customHeight="1" x14ac:dyDescent="0.2"/>
    <row r="290" ht="6" customHeight="1" x14ac:dyDescent="0.2"/>
    <row r="291" ht="6" customHeight="1" x14ac:dyDescent="0.2"/>
    <row r="292" ht="6" customHeight="1" x14ac:dyDescent="0.2"/>
    <row r="293" ht="6" customHeight="1" x14ac:dyDescent="0.2"/>
    <row r="294" ht="6" customHeight="1" x14ac:dyDescent="0.2"/>
    <row r="295" ht="6" customHeight="1" x14ac:dyDescent="0.2"/>
    <row r="296" ht="6" customHeight="1" x14ac:dyDescent="0.2"/>
    <row r="297" ht="6" customHeight="1" x14ac:dyDescent="0.2"/>
    <row r="298" ht="6" customHeight="1" x14ac:dyDescent="0.2"/>
    <row r="299" ht="6" customHeight="1" x14ac:dyDescent="0.2"/>
    <row r="300" ht="6" customHeight="1" x14ac:dyDescent="0.2"/>
    <row r="301" ht="6" customHeight="1" x14ac:dyDescent="0.2"/>
    <row r="302" ht="6" customHeight="1" x14ac:dyDescent="0.2"/>
    <row r="303" ht="6" customHeight="1" x14ac:dyDescent="0.2"/>
    <row r="304" ht="6" customHeight="1" x14ac:dyDescent="0.2"/>
    <row r="305" ht="6" customHeight="1" x14ac:dyDescent="0.2"/>
    <row r="306" ht="6" customHeight="1" x14ac:dyDescent="0.2"/>
    <row r="307" ht="6" customHeight="1" x14ac:dyDescent="0.2"/>
    <row r="308" ht="6" customHeight="1" x14ac:dyDescent="0.2"/>
    <row r="309" ht="6" customHeight="1" x14ac:dyDescent="0.2"/>
  </sheetData>
  <mergeCells count="118">
    <mergeCell ref="A1:F2"/>
    <mergeCell ref="K3:AC5"/>
    <mergeCell ref="A9:C10"/>
    <mergeCell ref="A11:E12"/>
    <mergeCell ref="AC11:AD12"/>
    <mergeCell ref="AE11:AE12"/>
    <mergeCell ref="U19:AK20"/>
    <mergeCell ref="R21:S22"/>
    <mergeCell ref="U22:AK23"/>
    <mergeCell ref="U25:AM26"/>
    <mergeCell ref="A33:N34"/>
    <mergeCell ref="A37:N38"/>
    <mergeCell ref="AF11:AG12"/>
    <mergeCell ref="AH11:AH12"/>
    <mergeCell ref="AI11:AJ12"/>
    <mergeCell ref="AK11:AK12"/>
    <mergeCell ref="AL11:AL12"/>
    <mergeCell ref="A13:F15"/>
    <mergeCell ref="C43:K49"/>
    <mergeCell ref="L43:AL45"/>
    <mergeCell ref="L46:AL49"/>
    <mergeCell ref="C50:K56"/>
    <mergeCell ref="L50:AL52"/>
    <mergeCell ref="L53:AL56"/>
    <mergeCell ref="V40:W42"/>
    <mergeCell ref="X40:Y42"/>
    <mergeCell ref="Z40:AA42"/>
    <mergeCell ref="AB40:AC42"/>
    <mergeCell ref="AD40:AE42"/>
    <mergeCell ref="AF40:AL42"/>
    <mergeCell ref="C40:K42"/>
    <mergeCell ref="L40:M42"/>
    <mergeCell ref="N40:O42"/>
    <mergeCell ref="P40:Q42"/>
    <mergeCell ref="R40:S42"/>
    <mergeCell ref="T40:U42"/>
    <mergeCell ref="A74:J75"/>
    <mergeCell ref="C77:AL79"/>
    <mergeCell ref="C80:T82"/>
    <mergeCell ref="U80:AL82"/>
    <mergeCell ref="C83:T92"/>
    <mergeCell ref="U83:AL92"/>
    <mergeCell ref="C57:K59"/>
    <mergeCell ref="L57:AL59"/>
    <mergeCell ref="C60:K65"/>
    <mergeCell ref="L60:P62"/>
    <mergeCell ref="Q60:AL62"/>
    <mergeCell ref="L63:P65"/>
    <mergeCell ref="Q63:Z65"/>
    <mergeCell ref="AA63:AC65"/>
    <mergeCell ref="AD63:AL65"/>
    <mergeCell ref="AH94:AI95"/>
    <mergeCell ref="AJ94:AJ95"/>
    <mergeCell ref="C98:AL99"/>
    <mergeCell ref="A108:V109"/>
    <mergeCell ref="A111:AD112"/>
    <mergeCell ref="B138:Q139"/>
    <mergeCell ref="C93:T96"/>
    <mergeCell ref="W94:X95"/>
    <mergeCell ref="Z94:AA95"/>
    <mergeCell ref="AB94:AB95"/>
    <mergeCell ref="AD94:AE95"/>
    <mergeCell ref="AF94:AF95"/>
    <mergeCell ref="Q154:AL157"/>
    <mergeCell ref="G158:P161"/>
    <mergeCell ref="Q158:AL161"/>
    <mergeCell ref="G162:P165"/>
    <mergeCell ref="Q162:AL165"/>
    <mergeCell ref="G166:P169"/>
    <mergeCell ref="Q166:AL169"/>
    <mergeCell ref="B141:AL143"/>
    <mergeCell ref="B144:F145"/>
    <mergeCell ref="G144:AL145"/>
    <mergeCell ref="B146:B245"/>
    <mergeCell ref="C146:F245"/>
    <mergeCell ref="G146:P149"/>
    <mergeCell ref="Q146:AL149"/>
    <mergeCell ref="G150:P153"/>
    <mergeCell ref="Q150:AL153"/>
    <mergeCell ref="G154:P157"/>
    <mergeCell ref="G182:P185"/>
    <mergeCell ref="Q182:AL185"/>
    <mergeCell ref="G186:P189"/>
    <mergeCell ref="Q186:AL189"/>
    <mergeCell ref="G190:P193"/>
    <mergeCell ref="Q190:AL193"/>
    <mergeCell ref="G170:P173"/>
    <mergeCell ref="Q170:AL173"/>
    <mergeCell ref="G174:P177"/>
    <mergeCell ref="Q174:AL177"/>
    <mergeCell ref="G178:P181"/>
    <mergeCell ref="Q178:AL181"/>
    <mergeCell ref="G206:P209"/>
    <mergeCell ref="Q206:AL209"/>
    <mergeCell ref="G210:P213"/>
    <mergeCell ref="Q210:AL213"/>
    <mergeCell ref="G214:P217"/>
    <mergeCell ref="Q214:AL217"/>
    <mergeCell ref="G194:P197"/>
    <mergeCell ref="Q194:AL197"/>
    <mergeCell ref="G198:P201"/>
    <mergeCell ref="Q198:AL201"/>
    <mergeCell ref="G202:P205"/>
    <mergeCell ref="Q202:AL205"/>
    <mergeCell ref="G242:P245"/>
    <mergeCell ref="Q242:AL245"/>
    <mergeCell ref="G230:P233"/>
    <mergeCell ref="Q230:AL233"/>
    <mergeCell ref="G234:P237"/>
    <mergeCell ref="Q234:AL237"/>
    <mergeCell ref="G238:P241"/>
    <mergeCell ref="Q238:AL241"/>
    <mergeCell ref="G218:P221"/>
    <mergeCell ref="Q218:AL221"/>
    <mergeCell ref="G222:P225"/>
    <mergeCell ref="Q222:AK225"/>
    <mergeCell ref="G226:P229"/>
    <mergeCell ref="Q226:AL229"/>
  </mergeCells>
  <phoneticPr fontId="16"/>
  <pageMargins left="0.43307086614173229" right="3.937007874015748E-2" top="0.94488188976377963" bottom="0.35433070866141736" header="0.31496062992125984" footer="0.31496062992125984"/>
  <pageSetup paperSize="9" scale="90" fitToWidth="0" orientation="portrait" r:id="rId1"/>
  <rowBreaks count="1" manualBreakCount="1">
    <brk id="137" max="3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view="pageBreakPreview" zoomScaleNormal="100" zoomScaleSheetLayoutView="100" workbookViewId="0">
      <selection activeCell="I1" sqref="I1"/>
    </sheetView>
  </sheetViews>
  <sheetFormatPr defaultRowHeight="13" x14ac:dyDescent="0.2"/>
  <cols>
    <col min="1" max="1" width="5.33203125" style="169" customWidth="1"/>
    <col min="2" max="2" width="6" style="169" customWidth="1"/>
    <col min="3" max="3" width="2.5" style="169" customWidth="1"/>
    <col min="4" max="4" width="25.08203125" style="169" customWidth="1"/>
    <col min="5" max="5" width="23.83203125" style="169" customWidth="1"/>
    <col min="6" max="6" width="8.25" style="169" customWidth="1"/>
    <col min="7" max="7" width="23.33203125" style="169" customWidth="1"/>
    <col min="8" max="8" width="7.83203125" style="169" customWidth="1"/>
    <col min="9" max="261" width="9" style="169"/>
    <col min="262" max="262" width="6.83203125" style="169" customWidth="1"/>
    <col min="263" max="263" width="86.58203125" style="169" customWidth="1"/>
    <col min="264" max="517" width="9" style="169"/>
    <col min="518" max="518" width="6.83203125" style="169" customWidth="1"/>
    <col min="519" max="519" width="86.58203125" style="169" customWidth="1"/>
    <col min="520" max="773" width="9" style="169"/>
    <col min="774" max="774" width="6.83203125" style="169" customWidth="1"/>
    <col min="775" max="775" width="86.58203125" style="169" customWidth="1"/>
    <col min="776" max="1029" width="9" style="169"/>
    <col min="1030" max="1030" width="6.83203125" style="169" customWidth="1"/>
    <col min="1031" max="1031" width="86.58203125" style="169" customWidth="1"/>
    <col min="1032" max="1285" width="9" style="169"/>
    <col min="1286" max="1286" width="6.83203125" style="169" customWidth="1"/>
    <col min="1287" max="1287" width="86.58203125" style="169" customWidth="1"/>
    <col min="1288" max="1541" width="9" style="169"/>
    <col min="1542" max="1542" width="6.83203125" style="169" customWidth="1"/>
    <col min="1543" max="1543" width="86.58203125" style="169" customWidth="1"/>
    <col min="1544" max="1797" width="9" style="169"/>
    <col min="1798" max="1798" width="6.83203125" style="169" customWidth="1"/>
    <col min="1799" max="1799" width="86.58203125" style="169" customWidth="1"/>
    <col min="1800" max="2053" width="9" style="169"/>
    <col min="2054" max="2054" width="6.83203125" style="169" customWidth="1"/>
    <col min="2055" max="2055" width="86.58203125" style="169" customWidth="1"/>
    <col min="2056" max="2309" width="9" style="169"/>
    <col min="2310" max="2310" width="6.83203125" style="169" customWidth="1"/>
    <col min="2311" max="2311" width="86.58203125" style="169" customWidth="1"/>
    <col min="2312" max="2565" width="9" style="169"/>
    <col min="2566" max="2566" width="6.83203125" style="169" customWidth="1"/>
    <col min="2567" max="2567" width="86.58203125" style="169" customWidth="1"/>
    <col min="2568" max="2821" width="9" style="169"/>
    <col min="2822" max="2822" width="6.83203125" style="169" customWidth="1"/>
    <col min="2823" max="2823" width="86.58203125" style="169" customWidth="1"/>
    <col min="2824" max="3077" width="9" style="169"/>
    <col min="3078" max="3078" width="6.83203125" style="169" customWidth="1"/>
    <col min="3079" max="3079" width="86.58203125" style="169" customWidth="1"/>
    <col min="3080" max="3333" width="9" style="169"/>
    <col min="3334" max="3334" width="6.83203125" style="169" customWidth="1"/>
    <col min="3335" max="3335" width="86.58203125" style="169" customWidth="1"/>
    <col min="3336" max="3589" width="9" style="169"/>
    <col min="3590" max="3590" width="6.83203125" style="169" customWidth="1"/>
    <col min="3591" max="3591" width="86.58203125" style="169" customWidth="1"/>
    <col min="3592" max="3845" width="9" style="169"/>
    <col min="3846" max="3846" width="6.83203125" style="169" customWidth="1"/>
    <col min="3847" max="3847" width="86.58203125" style="169" customWidth="1"/>
    <col min="3848" max="4101" width="9" style="169"/>
    <col min="4102" max="4102" width="6.83203125" style="169" customWidth="1"/>
    <col min="4103" max="4103" width="86.58203125" style="169" customWidth="1"/>
    <col min="4104" max="4357" width="9" style="169"/>
    <col min="4358" max="4358" width="6.83203125" style="169" customWidth="1"/>
    <col min="4359" max="4359" width="86.58203125" style="169" customWidth="1"/>
    <col min="4360" max="4613" width="9" style="169"/>
    <col min="4614" max="4614" width="6.83203125" style="169" customWidth="1"/>
    <col min="4615" max="4615" width="86.58203125" style="169" customWidth="1"/>
    <col min="4616" max="4869" width="9" style="169"/>
    <col min="4870" max="4870" width="6.83203125" style="169" customWidth="1"/>
    <col min="4871" max="4871" width="86.58203125" style="169" customWidth="1"/>
    <col min="4872" max="5125" width="9" style="169"/>
    <col min="5126" max="5126" width="6.83203125" style="169" customWidth="1"/>
    <col min="5127" max="5127" width="86.58203125" style="169" customWidth="1"/>
    <col min="5128" max="5381" width="9" style="169"/>
    <col min="5382" max="5382" width="6.83203125" style="169" customWidth="1"/>
    <col min="5383" max="5383" width="86.58203125" style="169" customWidth="1"/>
    <col min="5384" max="5637" width="9" style="169"/>
    <col min="5638" max="5638" width="6.83203125" style="169" customWidth="1"/>
    <col min="5639" max="5639" width="86.58203125" style="169" customWidth="1"/>
    <col min="5640" max="5893" width="9" style="169"/>
    <col min="5894" max="5894" width="6.83203125" style="169" customWidth="1"/>
    <col min="5895" max="5895" width="86.58203125" style="169" customWidth="1"/>
    <col min="5896" max="6149" width="9" style="169"/>
    <col min="6150" max="6150" width="6.83203125" style="169" customWidth="1"/>
    <col min="6151" max="6151" width="86.58203125" style="169" customWidth="1"/>
    <col min="6152" max="6405" width="9" style="169"/>
    <col min="6406" max="6406" width="6.83203125" style="169" customWidth="1"/>
    <col min="6407" max="6407" width="86.58203125" style="169" customWidth="1"/>
    <col min="6408" max="6661" width="9" style="169"/>
    <col min="6662" max="6662" width="6.83203125" style="169" customWidth="1"/>
    <col min="6663" max="6663" width="86.58203125" style="169" customWidth="1"/>
    <col min="6664" max="6917" width="9" style="169"/>
    <col min="6918" max="6918" width="6.83203125" style="169" customWidth="1"/>
    <col min="6919" max="6919" width="86.58203125" style="169" customWidth="1"/>
    <col min="6920" max="7173" width="9" style="169"/>
    <col min="7174" max="7174" width="6.83203125" style="169" customWidth="1"/>
    <col min="7175" max="7175" width="86.58203125" style="169" customWidth="1"/>
    <col min="7176" max="7429" width="9" style="169"/>
    <col min="7430" max="7430" width="6.83203125" style="169" customWidth="1"/>
    <col min="7431" max="7431" width="86.58203125" style="169" customWidth="1"/>
    <col min="7432" max="7685" width="9" style="169"/>
    <col min="7686" max="7686" width="6.83203125" style="169" customWidth="1"/>
    <col min="7687" max="7687" width="86.58203125" style="169" customWidth="1"/>
    <col min="7688" max="7941" width="9" style="169"/>
    <col min="7942" max="7942" width="6.83203125" style="169" customWidth="1"/>
    <col min="7943" max="7943" width="86.58203125" style="169" customWidth="1"/>
    <col min="7944" max="8197" width="9" style="169"/>
    <col min="8198" max="8198" width="6.83203125" style="169" customWidth="1"/>
    <col min="8199" max="8199" width="86.58203125" style="169" customWidth="1"/>
    <col min="8200" max="8453" width="9" style="169"/>
    <col min="8454" max="8454" width="6.83203125" style="169" customWidth="1"/>
    <col min="8455" max="8455" width="86.58203125" style="169" customWidth="1"/>
    <col min="8456" max="8709" width="9" style="169"/>
    <col min="8710" max="8710" width="6.83203125" style="169" customWidth="1"/>
    <col min="8711" max="8711" width="86.58203125" style="169" customWidth="1"/>
    <col min="8712" max="8965" width="9" style="169"/>
    <col min="8966" max="8966" width="6.83203125" style="169" customWidth="1"/>
    <col min="8967" max="8967" width="86.58203125" style="169" customWidth="1"/>
    <col min="8968" max="9221" width="9" style="169"/>
    <col min="9222" max="9222" width="6.83203125" style="169" customWidth="1"/>
    <col min="9223" max="9223" width="86.58203125" style="169" customWidth="1"/>
    <col min="9224" max="9477" width="9" style="169"/>
    <col min="9478" max="9478" width="6.83203125" style="169" customWidth="1"/>
    <col min="9479" max="9479" width="86.58203125" style="169" customWidth="1"/>
    <col min="9480" max="9733" width="9" style="169"/>
    <col min="9734" max="9734" width="6.83203125" style="169" customWidth="1"/>
    <col min="9735" max="9735" width="86.58203125" style="169" customWidth="1"/>
    <col min="9736" max="9989" width="9" style="169"/>
    <col min="9990" max="9990" width="6.83203125" style="169" customWidth="1"/>
    <col min="9991" max="9991" width="86.58203125" style="169" customWidth="1"/>
    <col min="9992" max="10245" width="9" style="169"/>
    <col min="10246" max="10246" width="6.83203125" style="169" customWidth="1"/>
    <col min="10247" max="10247" width="86.58203125" style="169" customWidth="1"/>
    <col min="10248" max="10501" width="9" style="169"/>
    <col min="10502" max="10502" width="6.83203125" style="169" customWidth="1"/>
    <col min="10503" max="10503" width="86.58203125" style="169" customWidth="1"/>
    <col min="10504" max="10757" width="9" style="169"/>
    <col min="10758" max="10758" width="6.83203125" style="169" customWidth="1"/>
    <col min="10759" max="10759" width="86.58203125" style="169" customWidth="1"/>
    <col min="10760" max="11013" width="9" style="169"/>
    <col min="11014" max="11014" width="6.83203125" style="169" customWidth="1"/>
    <col min="11015" max="11015" width="86.58203125" style="169" customWidth="1"/>
    <col min="11016" max="11269" width="9" style="169"/>
    <col min="11270" max="11270" width="6.83203125" style="169" customWidth="1"/>
    <col min="11271" max="11271" width="86.58203125" style="169" customWidth="1"/>
    <col min="11272" max="11525" width="9" style="169"/>
    <col min="11526" max="11526" width="6.83203125" style="169" customWidth="1"/>
    <col min="11527" max="11527" width="86.58203125" style="169" customWidth="1"/>
    <col min="11528" max="11781" width="9" style="169"/>
    <col min="11782" max="11782" width="6.83203125" style="169" customWidth="1"/>
    <col min="11783" max="11783" width="86.58203125" style="169" customWidth="1"/>
    <col min="11784" max="12037" width="9" style="169"/>
    <col min="12038" max="12038" width="6.83203125" style="169" customWidth="1"/>
    <col min="12039" max="12039" width="86.58203125" style="169" customWidth="1"/>
    <col min="12040" max="12293" width="9" style="169"/>
    <col min="12294" max="12294" width="6.83203125" style="169" customWidth="1"/>
    <col min="12295" max="12295" width="86.58203125" style="169" customWidth="1"/>
    <col min="12296" max="12549" width="9" style="169"/>
    <col min="12550" max="12550" width="6.83203125" style="169" customWidth="1"/>
    <col min="12551" max="12551" width="86.58203125" style="169" customWidth="1"/>
    <col min="12552" max="12805" width="9" style="169"/>
    <col min="12806" max="12806" width="6.83203125" style="169" customWidth="1"/>
    <col min="12807" max="12807" width="86.58203125" style="169" customWidth="1"/>
    <col min="12808" max="13061" width="9" style="169"/>
    <col min="13062" max="13062" width="6.83203125" style="169" customWidth="1"/>
    <col min="13063" max="13063" width="86.58203125" style="169" customWidth="1"/>
    <col min="13064" max="13317" width="9" style="169"/>
    <col min="13318" max="13318" width="6.83203125" style="169" customWidth="1"/>
    <col min="13319" max="13319" width="86.58203125" style="169" customWidth="1"/>
    <col min="13320" max="13573" width="9" style="169"/>
    <col min="13574" max="13574" width="6.83203125" style="169" customWidth="1"/>
    <col min="13575" max="13575" width="86.58203125" style="169" customWidth="1"/>
    <col min="13576" max="13829" width="9" style="169"/>
    <col min="13830" max="13830" width="6.83203125" style="169" customWidth="1"/>
    <col min="13831" max="13831" width="86.58203125" style="169" customWidth="1"/>
    <col min="13832" max="14085" width="9" style="169"/>
    <col min="14086" max="14086" width="6.83203125" style="169" customWidth="1"/>
    <col min="14087" max="14087" width="86.58203125" style="169" customWidth="1"/>
    <col min="14088" max="14341" width="9" style="169"/>
    <col min="14342" max="14342" width="6.83203125" style="169" customWidth="1"/>
    <col min="14343" max="14343" width="86.58203125" style="169" customWidth="1"/>
    <col min="14344" max="14597" width="9" style="169"/>
    <col min="14598" max="14598" width="6.83203125" style="169" customWidth="1"/>
    <col min="14599" max="14599" width="86.58203125" style="169" customWidth="1"/>
    <col min="14600" max="14853" width="9" style="169"/>
    <col min="14854" max="14854" width="6.83203125" style="169" customWidth="1"/>
    <col min="14855" max="14855" width="86.58203125" style="169" customWidth="1"/>
    <col min="14856" max="15109" width="9" style="169"/>
    <col min="15110" max="15110" width="6.83203125" style="169" customWidth="1"/>
    <col min="15111" max="15111" width="86.58203125" style="169" customWidth="1"/>
    <col min="15112" max="15365" width="9" style="169"/>
    <col min="15366" max="15366" width="6.83203125" style="169" customWidth="1"/>
    <col min="15367" max="15367" width="86.58203125" style="169" customWidth="1"/>
    <col min="15368" max="15621" width="9" style="169"/>
    <col min="15622" max="15622" width="6.83203125" style="169" customWidth="1"/>
    <col min="15623" max="15623" width="86.58203125" style="169" customWidth="1"/>
    <col min="15624" max="15877" width="9" style="169"/>
    <col min="15878" max="15878" width="6.83203125" style="169" customWidth="1"/>
    <col min="15879" max="15879" width="86.58203125" style="169" customWidth="1"/>
    <col min="15880" max="16133" width="9" style="169"/>
    <col min="16134" max="16134" width="6.83203125" style="169" customWidth="1"/>
    <col min="16135" max="16135" width="86.58203125" style="169" customWidth="1"/>
    <col min="16136" max="16384" width="9" style="169"/>
  </cols>
  <sheetData>
    <row r="1" spans="1:8" ht="17.25" customHeight="1" x14ac:dyDescent="0.2">
      <c r="A1" s="1358" t="s">
        <v>384</v>
      </c>
      <c r="B1" s="1358"/>
      <c r="C1" s="1358"/>
      <c r="D1" s="1358"/>
    </row>
    <row r="3" spans="1:8" ht="35.25" customHeight="1" x14ac:dyDescent="0.2">
      <c r="B3" s="1359" t="s">
        <v>385</v>
      </c>
      <c r="C3" s="1360"/>
      <c r="D3" s="1360"/>
      <c r="E3" s="1360"/>
      <c r="F3" s="1360"/>
      <c r="G3" s="1360"/>
    </row>
    <row r="4" spans="1:8" ht="12.75" customHeight="1" x14ac:dyDescent="0.2"/>
    <row r="5" spans="1:8" ht="22.5" customHeight="1" x14ac:dyDescent="0.2">
      <c r="E5" s="264"/>
      <c r="G5" s="264" t="s">
        <v>534</v>
      </c>
    </row>
    <row r="6" spans="1:8" ht="17.25" customHeight="1" x14ac:dyDescent="0.2">
      <c r="B6" s="1361" t="s">
        <v>165</v>
      </c>
      <c r="C6" s="1361"/>
      <c r="D6" s="1361"/>
      <c r="E6" s="263"/>
      <c r="F6" s="263"/>
      <c r="G6" s="263"/>
    </row>
    <row r="7" spans="1:8" ht="21.75" customHeight="1" x14ac:dyDescent="0.2"/>
    <row r="8" spans="1:8" x14ac:dyDescent="0.2">
      <c r="E8" s="319"/>
      <c r="F8" s="320" t="s">
        <v>386</v>
      </c>
      <c r="G8" s="320"/>
    </row>
    <row r="9" spans="1:8" x14ac:dyDescent="0.2">
      <c r="E9" s="264" t="s">
        <v>387</v>
      </c>
      <c r="F9" s="320"/>
      <c r="G9" s="320"/>
    </row>
    <row r="10" spans="1:8" ht="7.5" customHeight="1" x14ac:dyDescent="0.2">
      <c r="B10" s="319"/>
      <c r="C10" s="319"/>
      <c r="D10" s="319"/>
      <c r="E10" s="319"/>
      <c r="F10" s="320"/>
      <c r="G10" s="320"/>
    </row>
    <row r="11" spans="1:8" ht="15.75" customHeight="1" x14ac:dyDescent="0.2">
      <c r="E11" s="319"/>
      <c r="F11" s="320" t="s">
        <v>388</v>
      </c>
      <c r="G11" s="320"/>
    </row>
    <row r="12" spans="1:8" ht="6.75" customHeight="1" x14ac:dyDescent="0.2">
      <c r="B12" s="319"/>
      <c r="C12" s="319"/>
      <c r="D12" s="319"/>
      <c r="E12" s="319"/>
      <c r="F12" s="320"/>
      <c r="G12" s="320"/>
    </row>
    <row r="13" spans="1:8" ht="23.25" customHeight="1" x14ac:dyDescent="0.2">
      <c r="B13" s="319"/>
      <c r="C13" s="319"/>
      <c r="D13" s="319"/>
      <c r="E13" s="319"/>
      <c r="F13" s="320" t="s">
        <v>558</v>
      </c>
      <c r="G13" s="320"/>
      <c r="H13" s="265"/>
    </row>
    <row r="14" spans="1:8" s="170" customFormat="1" ht="12.75" customHeight="1" x14ac:dyDescent="0.2"/>
    <row r="15" spans="1:8" s="170" customFormat="1" ht="30" customHeight="1" x14ac:dyDescent="0.2">
      <c r="B15" s="1362" t="s">
        <v>164</v>
      </c>
      <c r="C15" s="1362"/>
      <c r="D15" s="1362"/>
      <c r="E15" s="1362"/>
      <c r="F15" s="1362"/>
      <c r="G15" s="1362"/>
    </row>
    <row r="16" spans="1:8" s="170" customFormat="1" ht="10.5" customHeight="1" x14ac:dyDescent="0.2"/>
    <row r="17" spans="1:14" s="170" customFormat="1" ht="18.75" customHeight="1" x14ac:dyDescent="0.2">
      <c r="E17" s="319" t="s">
        <v>166</v>
      </c>
    </row>
    <row r="18" spans="1:14" s="170" customFormat="1" ht="12" customHeight="1" x14ac:dyDescent="0.2"/>
    <row r="19" spans="1:14" s="170" customFormat="1" ht="24.75" customHeight="1" x14ac:dyDescent="0.2">
      <c r="B19" s="1363" t="s">
        <v>389</v>
      </c>
      <c r="C19" s="1364"/>
      <c r="D19" s="1364"/>
      <c r="E19" s="1364"/>
      <c r="F19" s="1364"/>
      <c r="G19" s="266"/>
      <c r="J19" s="1365" t="s">
        <v>390</v>
      </c>
      <c r="K19" s="1365"/>
      <c r="L19" s="1365"/>
      <c r="M19" s="1365"/>
      <c r="N19" s="1365"/>
    </row>
    <row r="20" spans="1:14" s="170" customFormat="1" ht="19.5" customHeight="1" x14ac:dyDescent="0.2">
      <c r="B20" s="364" t="s">
        <v>167</v>
      </c>
      <c r="C20" s="1354" t="s">
        <v>391</v>
      </c>
      <c r="D20" s="1354"/>
      <c r="E20" s="1354"/>
      <c r="F20" s="1354"/>
      <c r="G20" s="1355"/>
      <c r="J20" s="1365"/>
      <c r="K20" s="1365"/>
      <c r="L20" s="1365"/>
      <c r="M20" s="1365"/>
      <c r="N20" s="1365"/>
    </row>
    <row r="21" spans="1:14" s="170" customFormat="1" ht="43.5" customHeight="1" x14ac:dyDescent="0.2">
      <c r="B21" s="364" t="s">
        <v>168</v>
      </c>
      <c r="C21" s="1354" t="s">
        <v>392</v>
      </c>
      <c r="D21" s="1354"/>
      <c r="E21" s="1354"/>
      <c r="F21" s="1354"/>
      <c r="G21" s="1355"/>
      <c r="J21" s="1365"/>
      <c r="K21" s="1365"/>
      <c r="L21" s="1365"/>
      <c r="M21" s="1365"/>
      <c r="N21" s="1365"/>
    </row>
    <row r="22" spans="1:14" s="170" customFormat="1" ht="31.5" customHeight="1" x14ac:dyDescent="0.2">
      <c r="B22" s="364" t="s">
        <v>169</v>
      </c>
      <c r="C22" s="1354" t="s">
        <v>393</v>
      </c>
      <c r="D22" s="1354"/>
      <c r="E22" s="1354"/>
      <c r="F22" s="1354"/>
      <c r="G22" s="1355"/>
      <c r="J22" s="1365"/>
      <c r="K22" s="1365"/>
      <c r="L22" s="1365"/>
      <c r="M22" s="1365"/>
      <c r="N22" s="1365"/>
    </row>
    <row r="23" spans="1:14" s="170" customFormat="1" ht="31.5" customHeight="1" x14ac:dyDescent="0.2">
      <c r="B23" s="364" t="s">
        <v>170</v>
      </c>
      <c r="C23" s="1354" t="s">
        <v>394</v>
      </c>
      <c r="D23" s="1354"/>
      <c r="E23" s="1354"/>
      <c r="F23" s="1354"/>
      <c r="G23" s="1355"/>
      <c r="J23" s="1365"/>
      <c r="K23" s="1365"/>
      <c r="L23" s="1365"/>
      <c r="M23" s="1365"/>
      <c r="N23" s="1365"/>
    </row>
    <row r="24" spans="1:14" s="170" customFormat="1" ht="31.5" customHeight="1" x14ac:dyDescent="0.2">
      <c r="B24" s="364" t="s">
        <v>395</v>
      </c>
      <c r="C24" s="1354" t="s">
        <v>396</v>
      </c>
      <c r="D24" s="1354"/>
      <c r="E24" s="1354"/>
      <c r="F24" s="1354"/>
      <c r="G24" s="1355"/>
      <c r="J24" s="1365"/>
      <c r="K24" s="1365"/>
      <c r="L24" s="1365"/>
      <c r="M24" s="1365"/>
      <c r="N24" s="1365"/>
    </row>
    <row r="25" spans="1:14" s="170" customFormat="1" ht="31.5" customHeight="1" x14ac:dyDescent="0.2">
      <c r="B25" s="364" t="s">
        <v>171</v>
      </c>
      <c r="C25" s="1354" t="s">
        <v>397</v>
      </c>
      <c r="D25" s="1354"/>
      <c r="E25" s="1354"/>
      <c r="F25" s="1354"/>
      <c r="G25" s="1355"/>
      <c r="J25" s="1365"/>
      <c r="K25" s="1365"/>
      <c r="L25" s="1365"/>
      <c r="M25" s="1365"/>
      <c r="N25" s="1365"/>
    </row>
    <row r="26" spans="1:14" s="170" customFormat="1" ht="31.5" customHeight="1" x14ac:dyDescent="0.2">
      <c r="B26" s="364" t="s">
        <v>398</v>
      </c>
      <c r="C26" s="1354" t="s">
        <v>399</v>
      </c>
      <c r="D26" s="1354"/>
      <c r="E26" s="1354"/>
      <c r="F26" s="1354"/>
      <c r="G26" s="1355"/>
      <c r="J26" s="322"/>
      <c r="K26" s="322"/>
      <c r="L26" s="322"/>
      <c r="M26" s="322"/>
      <c r="N26" s="322"/>
    </row>
    <row r="27" spans="1:14" s="170" customFormat="1" ht="45.75" customHeight="1" x14ac:dyDescent="0.2">
      <c r="A27" s="365"/>
      <c r="B27" s="366" t="s">
        <v>400</v>
      </c>
      <c r="C27" s="1354" t="s">
        <v>401</v>
      </c>
      <c r="D27" s="1354"/>
      <c r="E27" s="1354"/>
      <c r="F27" s="1354"/>
      <c r="G27" s="1355"/>
      <c r="J27" s="322"/>
      <c r="K27" s="322"/>
      <c r="L27" s="322"/>
      <c r="M27" s="322"/>
      <c r="N27" s="322"/>
    </row>
    <row r="28" spans="1:14" s="170" customFormat="1" ht="192" customHeight="1" x14ac:dyDescent="0.2">
      <c r="A28" s="365"/>
      <c r="B28" s="366" t="s">
        <v>172</v>
      </c>
      <c r="C28" s="1354" t="s">
        <v>402</v>
      </c>
      <c r="D28" s="1354"/>
      <c r="E28" s="1354"/>
      <c r="F28" s="1354"/>
      <c r="G28" s="1355"/>
      <c r="J28" s="267"/>
    </row>
    <row r="29" spans="1:14" s="170" customFormat="1" ht="195" customHeight="1" x14ac:dyDescent="0.2">
      <c r="A29" s="365"/>
      <c r="B29" s="366" t="s">
        <v>403</v>
      </c>
      <c r="C29" s="1354" t="s">
        <v>404</v>
      </c>
      <c r="D29" s="1354"/>
      <c r="E29" s="1354"/>
      <c r="F29" s="1354"/>
      <c r="G29" s="1355"/>
      <c r="J29" s="267"/>
    </row>
    <row r="30" spans="1:14" s="170" customFormat="1" ht="10.5" customHeight="1" x14ac:dyDescent="0.2">
      <c r="A30" s="367"/>
      <c r="B30" s="368"/>
      <c r="C30" s="369"/>
      <c r="D30" s="369"/>
      <c r="E30" s="369"/>
      <c r="F30" s="369"/>
      <c r="G30" s="369"/>
      <c r="H30" s="367"/>
      <c r="J30" s="267"/>
    </row>
    <row r="31" spans="1:14" s="170" customFormat="1" ht="64.5" customHeight="1" x14ac:dyDescent="0.2">
      <c r="A31" s="367"/>
      <c r="B31" s="370"/>
      <c r="C31" s="321"/>
      <c r="D31" s="321"/>
      <c r="E31" s="321"/>
      <c r="F31" s="321"/>
      <c r="G31" s="321"/>
      <c r="J31" s="267"/>
    </row>
    <row r="32" spans="1:14" s="170" customFormat="1" ht="113.25" customHeight="1" x14ac:dyDescent="0.2">
      <c r="A32" s="365"/>
      <c r="B32" s="366" t="s">
        <v>405</v>
      </c>
      <c r="C32" s="1354" t="s">
        <v>406</v>
      </c>
      <c r="D32" s="1354"/>
      <c r="E32" s="1354"/>
      <c r="F32" s="1354"/>
      <c r="G32" s="1355"/>
      <c r="J32" s="267"/>
    </row>
    <row r="33" spans="1:10" s="170" customFormat="1" ht="85.5" customHeight="1" x14ac:dyDescent="0.2">
      <c r="A33" s="365"/>
      <c r="B33" s="366" t="s">
        <v>173</v>
      </c>
      <c r="C33" s="1354" t="s">
        <v>407</v>
      </c>
      <c r="D33" s="1354"/>
      <c r="E33" s="1354"/>
      <c r="F33" s="1354"/>
      <c r="G33" s="1355"/>
      <c r="J33" s="267"/>
    </row>
    <row r="34" spans="1:10" s="170" customFormat="1" ht="99.75" customHeight="1" x14ac:dyDescent="0.2">
      <c r="A34" s="365"/>
      <c r="B34" s="366" t="s">
        <v>408</v>
      </c>
      <c r="C34" s="1354" t="s">
        <v>409</v>
      </c>
      <c r="D34" s="1354"/>
      <c r="E34" s="1354"/>
      <c r="F34" s="1354"/>
      <c r="G34" s="1355"/>
      <c r="J34" s="267"/>
    </row>
    <row r="35" spans="1:10" s="170" customFormat="1" ht="31.5" customHeight="1" x14ac:dyDescent="0.2">
      <c r="A35" s="365"/>
      <c r="B35" s="366" t="s">
        <v>174</v>
      </c>
      <c r="C35" s="1354" t="s">
        <v>410</v>
      </c>
      <c r="D35" s="1354"/>
      <c r="E35" s="1354"/>
      <c r="F35" s="1354"/>
      <c r="G35" s="1355"/>
      <c r="J35" s="267"/>
    </row>
    <row r="36" spans="1:10" s="170" customFormat="1" ht="45.75" customHeight="1" x14ac:dyDescent="0.2">
      <c r="A36" s="365"/>
      <c r="B36" s="366" t="s">
        <v>175</v>
      </c>
      <c r="C36" s="1354" t="s">
        <v>411</v>
      </c>
      <c r="D36" s="1354"/>
      <c r="E36" s="1354"/>
      <c r="F36" s="1354"/>
      <c r="G36" s="1355"/>
      <c r="J36" s="267"/>
    </row>
    <row r="37" spans="1:10" s="170" customFormat="1" ht="45" customHeight="1" x14ac:dyDescent="0.2">
      <c r="A37" s="365"/>
      <c r="B37" s="366" t="s">
        <v>412</v>
      </c>
      <c r="C37" s="1354" t="s">
        <v>413</v>
      </c>
      <c r="D37" s="1354"/>
      <c r="E37" s="1354"/>
      <c r="F37" s="1354"/>
      <c r="G37" s="1355"/>
      <c r="J37" s="267"/>
    </row>
    <row r="38" spans="1:10" s="170" customFormat="1" ht="45" customHeight="1" x14ac:dyDescent="0.2">
      <c r="A38" s="365"/>
      <c r="B38" s="366" t="s">
        <v>414</v>
      </c>
      <c r="C38" s="1354" t="s">
        <v>415</v>
      </c>
      <c r="D38" s="1354"/>
      <c r="E38" s="1354"/>
      <c r="F38" s="1354"/>
      <c r="G38" s="1355"/>
      <c r="J38" s="267"/>
    </row>
    <row r="39" spans="1:10" s="170" customFormat="1" ht="62.25" customHeight="1" x14ac:dyDescent="0.2">
      <c r="A39" s="365"/>
      <c r="B39" s="370" t="s">
        <v>416</v>
      </c>
      <c r="C39" s="1356" t="s">
        <v>417</v>
      </c>
      <c r="D39" s="1356"/>
      <c r="E39" s="1356"/>
      <c r="F39" s="1356"/>
      <c r="G39" s="1357"/>
      <c r="J39" s="267"/>
    </row>
    <row r="40" spans="1:10" s="171" customFormat="1" ht="11" x14ac:dyDescent="0.2"/>
    <row r="41" spans="1:10" s="171" customFormat="1" ht="11" x14ac:dyDescent="0.2"/>
    <row r="42" spans="1:10" s="171" customFormat="1" ht="11" x14ac:dyDescent="0.2"/>
    <row r="43" spans="1:10" s="171" customFormat="1" ht="11" x14ac:dyDescent="0.2"/>
    <row r="44" spans="1:10" s="171" customFormat="1" ht="11" x14ac:dyDescent="0.2"/>
    <row r="45" spans="1:10" s="171" customFormat="1" ht="11" x14ac:dyDescent="0.2"/>
    <row r="46" spans="1:10" s="171" customFormat="1" ht="11" x14ac:dyDescent="0.2"/>
    <row r="47" spans="1:10" s="171" customFormat="1" ht="11" x14ac:dyDescent="0.2"/>
    <row r="48" spans="1:10" s="171" customFormat="1" ht="11" x14ac:dyDescent="0.2"/>
    <row r="49" s="171" customFormat="1" ht="11" x14ac:dyDescent="0.2"/>
    <row r="50" s="171" customFormat="1" ht="11" x14ac:dyDescent="0.2"/>
    <row r="51" s="171" customFormat="1" ht="11" x14ac:dyDescent="0.2"/>
    <row r="52" s="171" customFormat="1" ht="11" x14ac:dyDescent="0.2"/>
    <row r="53" s="171" customFormat="1" ht="11" x14ac:dyDescent="0.2"/>
    <row r="54" s="171" customFormat="1" ht="11" x14ac:dyDescent="0.2"/>
  </sheetData>
  <mergeCells count="24">
    <mergeCell ref="J19:N25"/>
    <mergeCell ref="C20:G20"/>
    <mergeCell ref="C21:G21"/>
    <mergeCell ref="C22:G22"/>
    <mergeCell ref="C23:G23"/>
    <mergeCell ref="C29:G29"/>
    <mergeCell ref="A1:D1"/>
    <mergeCell ref="B3:G3"/>
    <mergeCell ref="B6:D6"/>
    <mergeCell ref="B15:G15"/>
    <mergeCell ref="B19:F19"/>
    <mergeCell ref="C24:G24"/>
    <mergeCell ref="C25:G25"/>
    <mergeCell ref="C26:G26"/>
    <mergeCell ref="C27:G27"/>
    <mergeCell ref="C28:G28"/>
    <mergeCell ref="C38:G38"/>
    <mergeCell ref="C39:G39"/>
    <mergeCell ref="C32:G32"/>
    <mergeCell ref="C33:G33"/>
    <mergeCell ref="C34:G34"/>
    <mergeCell ref="C35:G35"/>
    <mergeCell ref="C36:G36"/>
    <mergeCell ref="C37:G37"/>
  </mergeCells>
  <phoneticPr fontId="16"/>
  <printOptions horizontalCentered="1"/>
  <pageMargins left="0.47244094488188981" right="0.43307086614173229" top="0.11811023622047245" bottom="0.11811023622047245" header="0.27559055118110237" footer="0.19685039370078741"/>
  <pageSetup paperSize="9" scale="86" fitToHeight="0" orientation="portrait" r:id="rId1"/>
  <headerFooter alignWithMargins="0">
    <oddFooter>&amp;P / &amp;N ページ</oddFooter>
  </headerFooter>
  <rowBreaks count="1" manualBreakCount="1">
    <brk id="3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33"/>
  <sheetViews>
    <sheetView view="pageBreakPreview" zoomScaleNormal="115" zoomScaleSheetLayoutView="100" workbookViewId="0">
      <selection activeCell="B16" sqref="B16:C16"/>
    </sheetView>
  </sheetViews>
  <sheetFormatPr defaultColWidth="9" defaultRowHeight="14" x14ac:dyDescent="0.2"/>
  <cols>
    <col min="1" max="1" width="3.58203125" style="206" customWidth="1"/>
    <col min="2" max="2" width="15.58203125" style="206" customWidth="1"/>
    <col min="3" max="3" width="67.08203125" style="206" customWidth="1"/>
    <col min="4" max="4" width="7.08203125" style="206" customWidth="1"/>
    <col min="5" max="5" width="7.25" style="206" customWidth="1"/>
    <col min="6" max="16384" width="9" style="206"/>
  </cols>
  <sheetData>
    <row r="1" spans="1:5" s="203" customFormat="1" ht="19.5" customHeight="1" x14ac:dyDescent="0.2">
      <c r="B1" s="204" t="s">
        <v>727</v>
      </c>
      <c r="E1" s="205"/>
    </row>
    <row r="2" spans="1:5" ht="9.75" customHeight="1" x14ac:dyDescent="0.3">
      <c r="B2" s="207"/>
      <c r="E2" s="208"/>
    </row>
    <row r="3" spans="1:5" x14ac:dyDescent="0.2">
      <c r="B3" s="646" t="s">
        <v>100</v>
      </c>
      <c r="C3" s="647"/>
      <c r="D3" s="205"/>
      <c r="E3" s="208"/>
    </row>
    <row r="4" spans="1:5" ht="6.75" customHeight="1" x14ac:dyDescent="0.3">
      <c r="B4" s="209"/>
      <c r="E4" s="208"/>
    </row>
    <row r="5" spans="1:5" ht="27" customHeight="1" x14ac:dyDescent="0.2">
      <c r="A5" s="648" t="s">
        <v>78</v>
      </c>
      <c r="B5" s="649"/>
      <c r="C5" s="652"/>
      <c r="D5" s="653"/>
      <c r="E5" s="654"/>
    </row>
    <row r="6" spans="1:5" ht="6" customHeight="1" thickBot="1" x14ac:dyDescent="0.25"/>
    <row r="7" spans="1:5" ht="7" customHeight="1" x14ac:dyDescent="0.2">
      <c r="A7" s="213"/>
      <c r="B7" s="606" t="s">
        <v>102</v>
      </c>
      <c r="C7" s="607"/>
      <c r="D7" s="655" t="s">
        <v>101</v>
      </c>
      <c r="E7" s="213"/>
    </row>
    <row r="8" spans="1:5" ht="24" customHeight="1" thickBot="1" x14ac:dyDescent="0.25">
      <c r="A8" s="216"/>
      <c r="B8" s="608"/>
      <c r="C8" s="609"/>
      <c r="D8" s="656"/>
      <c r="E8" s="217" t="s">
        <v>75</v>
      </c>
    </row>
    <row r="9" spans="1:5" ht="25" customHeight="1" x14ac:dyDescent="0.2">
      <c r="A9" s="657" t="s">
        <v>103</v>
      </c>
      <c r="B9" s="660" t="s">
        <v>734</v>
      </c>
      <c r="C9" s="661"/>
      <c r="D9" s="222"/>
      <c r="E9" s="223"/>
    </row>
    <row r="10" spans="1:5" ht="25" customHeight="1" x14ac:dyDescent="0.2">
      <c r="A10" s="658"/>
      <c r="B10" s="610" t="s">
        <v>257</v>
      </c>
      <c r="C10" s="611"/>
      <c r="D10" s="224"/>
      <c r="E10" s="225"/>
    </row>
    <row r="11" spans="1:5" ht="25" customHeight="1" thickBot="1" x14ac:dyDescent="0.25">
      <c r="A11" s="659"/>
      <c r="B11" s="612" t="s">
        <v>258</v>
      </c>
      <c r="C11" s="613"/>
      <c r="D11" s="226"/>
      <c r="E11" s="221"/>
    </row>
    <row r="12" spans="1:5" s="229" customFormat="1" ht="25" customHeight="1" x14ac:dyDescent="0.2">
      <c r="A12" s="549">
        <v>1</v>
      </c>
      <c r="B12" s="662" t="s">
        <v>732</v>
      </c>
      <c r="C12" s="663"/>
      <c r="D12" s="424"/>
      <c r="E12" s="550" t="s">
        <v>420</v>
      </c>
    </row>
    <row r="13" spans="1:5" s="229" customFormat="1" ht="25" customHeight="1" x14ac:dyDescent="0.2">
      <c r="A13" s="602">
        <v>2</v>
      </c>
      <c r="B13" s="664" t="s">
        <v>729</v>
      </c>
      <c r="C13" s="665"/>
      <c r="D13" s="551"/>
      <c r="E13" s="552"/>
    </row>
    <row r="14" spans="1:5" s="229" customFormat="1" ht="25" customHeight="1" x14ac:dyDescent="0.2">
      <c r="A14" s="603"/>
      <c r="B14" s="616" t="s">
        <v>556</v>
      </c>
      <c r="C14" s="617"/>
      <c r="D14" s="233"/>
      <c r="E14" s="553"/>
    </row>
    <row r="15" spans="1:5" s="229" customFormat="1" ht="25" customHeight="1" x14ac:dyDescent="0.2">
      <c r="A15" s="666">
        <v>3</v>
      </c>
      <c r="B15" s="668" t="s">
        <v>21</v>
      </c>
      <c r="C15" s="669"/>
      <c r="D15" s="554"/>
      <c r="E15" s="555" t="s">
        <v>420</v>
      </c>
    </row>
    <row r="16" spans="1:5" s="229" customFormat="1" ht="25" customHeight="1" x14ac:dyDescent="0.2">
      <c r="A16" s="667"/>
      <c r="B16" s="670" t="s">
        <v>464</v>
      </c>
      <c r="C16" s="671"/>
      <c r="D16" s="556"/>
      <c r="E16" s="557" t="s">
        <v>420</v>
      </c>
    </row>
    <row r="17" spans="1:5" s="229" customFormat="1" ht="25" customHeight="1" x14ac:dyDescent="0.2">
      <c r="A17" s="425">
        <v>4</v>
      </c>
      <c r="B17" s="675" t="s">
        <v>74</v>
      </c>
      <c r="C17" s="676"/>
      <c r="D17" s="601"/>
      <c r="E17" s="558" t="s">
        <v>420</v>
      </c>
    </row>
    <row r="18" spans="1:5" s="229" customFormat="1" ht="25" customHeight="1" x14ac:dyDescent="0.2">
      <c r="A18" s="425">
        <v>5</v>
      </c>
      <c r="B18" s="677" t="s">
        <v>178</v>
      </c>
      <c r="C18" s="678"/>
      <c r="D18" s="426"/>
      <c r="E18" s="558" t="s">
        <v>420</v>
      </c>
    </row>
    <row r="19" spans="1:5" s="229" customFormat="1" ht="25" customHeight="1" x14ac:dyDescent="0.2">
      <c r="A19" s="275">
        <v>6</v>
      </c>
      <c r="B19" s="618" t="s">
        <v>186</v>
      </c>
      <c r="C19" s="619"/>
      <c r="D19" s="237"/>
      <c r="E19" s="240"/>
    </row>
    <row r="20" spans="1:5" s="229" customFormat="1" ht="25" customHeight="1" thickBot="1" x14ac:dyDescent="0.25">
      <c r="A20" s="559">
        <v>7</v>
      </c>
      <c r="B20" s="679" t="s">
        <v>466</v>
      </c>
      <c r="C20" s="680"/>
      <c r="D20" s="560"/>
      <c r="E20" s="561"/>
    </row>
    <row r="21" spans="1:5" ht="18.75" customHeight="1" x14ac:dyDescent="0.2">
      <c r="A21" s="681" t="s">
        <v>728</v>
      </c>
      <c r="B21" s="681"/>
      <c r="C21" s="681"/>
      <c r="D21" s="241"/>
      <c r="E21" s="241"/>
    </row>
    <row r="22" spans="1:5" ht="18.5" customHeight="1" x14ac:dyDescent="0.2">
      <c r="A22" s="431" t="s">
        <v>730</v>
      </c>
      <c r="B22" s="548"/>
      <c r="C22" s="548"/>
      <c r="D22" s="548"/>
      <c r="E22" s="548"/>
    </row>
    <row r="23" spans="1:5" ht="18.5" customHeight="1" x14ac:dyDescent="0.2">
      <c r="A23" s="431" t="s">
        <v>733</v>
      </c>
      <c r="B23" s="548"/>
      <c r="C23" s="548"/>
      <c r="D23" s="548"/>
      <c r="E23" s="548"/>
    </row>
    <row r="24" spans="1:5" ht="18.5" customHeight="1" x14ac:dyDescent="0.2">
      <c r="A24" s="431" t="s">
        <v>731</v>
      </c>
      <c r="B24" s="548"/>
      <c r="C24" s="548"/>
      <c r="D24" s="548"/>
      <c r="E24" s="548"/>
    </row>
    <row r="25" spans="1:5" ht="32.25" customHeight="1" x14ac:dyDescent="0.2"/>
    <row r="26" spans="1:5" ht="24" customHeight="1" x14ac:dyDescent="0.2">
      <c r="A26" s="621" t="s">
        <v>105</v>
      </c>
      <c r="B26" s="622"/>
      <c r="C26" s="622"/>
      <c r="D26" s="622"/>
      <c r="E26" s="623"/>
    </row>
    <row r="27" spans="1:5" ht="15" customHeight="1" x14ac:dyDescent="0.2">
      <c r="A27" s="672" t="s">
        <v>423</v>
      </c>
      <c r="B27" s="673"/>
      <c r="C27" s="673"/>
      <c r="D27" s="673"/>
      <c r="E27" s="674"/>
    </row>
    <row r="28" spans="1:5" ht="15" customHeight="1" x14ac:dyDescent="0.2">
      <c r="A28" s="632"/>
      <c r="B28" s="633"/>
      <c r="C28" s="633"/>
      <c r="D28" s="633"/>
      <c r="E28" s="634"/>
    </row>
    <row r="29" spans="1:5" ht="24" customHeight="1" x14ac:dyDescent="0.2">
      <c r="A29" s="620" t="s">
        <v>106</v>
      </c>
      <c r="B29" s="620"/>
      <c r="C29" s="243"/>
      <c r="D29" s="244"/>
      <c r="E29" s="245"/>
    </row>
    <row r="30" spans="1:5" ht="24" customHeight="1" x14ac:dyDescent="0.2">
      <c r="A30" s="620" t="s">
        <v>107</v>
      </c>
      <c r="B30" s="620"/>
      <c r="C30" s="210"/>
      <c r="D30" s="211"/>
      <c r="E30" s="212"/>
    </row>
    <row r="31" spans="1:5" ht="20.149999999999999" customHeight="1" x14ac:dyDescent="0.2">
      <c r="A31" s="620" t="s">
        <v>108</v>
      </c>
      <c r="B31" s="620"/>
      <c r="C31" s="562" t="s">
        <v>129</v>
      </c>
      <c r="D31" s="563"/>
      <c r="E31" s="564"/>
    </row>
    <row r="32" spans="1:5" ht="20.149999999999999" customHeight="1" x14ac:dyDescent="0.2">
      <c r="A32" s="620"/>
      <c r="B32" s="620"/>
      <c r="C32" s="258" t="s">
        <v>154</v>
      </c>
      <c r="D32" s="208"/>
      <c r="E32" s="257"/>
    </row>
    <row r="33" spans="1:5" ht="20.149999999999999" customHeight="1" x14ac:dyDescent="0.2">
      <c r="A33" s="620"/>
      <c r="B33" s="620"/>
      <c r="C33" s="259" t="s">
        <v>155</v>
      </c>
      <c r="D33" s="244"/>
      <c r="E33" s="245"/>
    </row>
  </sheetData>
  <mergeCells count="26">
    <mergeCell ref="A27:E28"/>
    <mergeCell ref="A29:B29"/>
    <mergeCell ref="A30:B30"/>
    <mergeCell ref="A31:B33"/>
    <mergeCell ref="B17:C17"/>
    <mergeCell ref="B18:C18"/>
    <mergeCell ref="B19:C19"/>
    <mergeCell ref="B20:C20"/>
    <mergeCell ref="A21:C21"/>
    <mergeCell ref="A26:E26"/>
    <mergeCell ref="B12:C12"/>
    <mergeCell ref="A13:A14"/>
    <mergeCell ref="B13:C13"/>
    <mergeCell ref="B14:C14"/>
    <mergeCell ref="A15:A16"/>
    <mergeCell ref="B15:C15"/>
    <mergeCell ref="B16:C16"/>
    <mergeCell ref="A9:A11"/>
    <mergeCell ref="B9:C9"/>
    <mergeCell ref="B10:C10"/>
    <mergeCell ref="B11:C11"/>
    <mergeCell ref="B3:C3"/>
    <mergeCell ref="A5:B5"/>
    <mergeCell ref="C5:E5"/>
    <mergeCell ref="B7:C8"/>
    <mergeCell ref="D7:D8"/>
  </mergeCells>
  <phoneticPr fontId="16"/>
  <pageMargins left="0.47244094488188981" right="0.39370078740157483" top="0.55118110236220474" bottom="0.31496062992125984" header="0.51181102362204722" footer="0.51181102362204722"/>
  <pageSetup paperSize="9" scale="85"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zoomScaleNormal="100" workbookViewId="0"/>
  </sheetViews>
  <sheetFormatPr defaultColWidth="9" defaultRowHeight="13" x14ac:dyDescent="0.2"/>
  <cols>
    <col min="1" max="1" width="4" style="280" customWidth="1"/>
    <col min="2" max="17" width="4.75" style="280" customWidth="1"/>
    <col min="18" max="18" width="5.75" style="280" customWidth="1"/>
    <col min="19" max="25" width="4.75" style="280" customWidth="1"/>
    <col min="26" max="16384" width="9" style="280"/>
  </cols>
  <sheetData>
    <row r="1" spans="1:18" x14ac:dyDescent="0.2">
      <c r="I1" s="1382"/>
      <c r="J1" s="1382"/>
      <c r="Q1" s="1383"/>
      <c r="R1" s="1383"/>
    </row>
    <row r="2" spans="1:18" ht="16.5" customHeight="1" x14ac:dyDescent="0.2">
      <c r="A2" s="280" t="s">
        <v>188</v>
      </c>
    </row>
    <row r="3" spans="1:18" ht="14.25" customHeight="1" x14ac:dyDescent="0.2"/>
    <row r="4" spans="1:18" ht="16.5" customHeight="1" x14ac:dyDescent="0.2"/>
    <row r="5" spans="1:18" ht="10.5" customHeight="1" x14ac:dyDescent="0.2"/>
    <row r="6" spans="1:18" ht="16.5" customHeight="1" x14ac:dyDescent="0.2">
      <c r="A6" s="280" t="s">
        <v>189</v>
      </c>
    </row>
    <row r="7" spans="1:18" ht="16.5" customHeight="1" x14ac:dyDescent="0.2">
      <c r="A7" s="280" t="s">
        <v>190</v>
      </c>
    </row>
    <row r="8" spans="1:18" ht="16.5" customHeight="1" x14ac:dyDescent="0.2">
      <c r="A8" s="280" t="s">
        <v>191</v>
      </c>
    </row>
    <row r="9" spans="1:18" ht="16.5" customHeight="1" x14ac:dyDescent="0.2">
      <c r="A9" s="281"/>
      <c r="B9" s="282"/>
      <c r="C9" s="1367" t="s">
        <v>192</v>
      </c>
      <c r="D9" s="1367"/>
      <c r="E9" s="1367"/>
      <c r="F9" s="1367"/>
      <c r="G9" s="1367"/>
      <c r="H9" s="1367"/>
      <c r="I9" s="1367"/>
      <c r="J9" s="1367"/>
      <c r="K9" s="1367"/>
      <c r="L9" s="1367"/>
      <c r="M9" s="1367"/>
      <c r="N9" s="1367"/>
      <c r="O9" s="1367"/>
      <c r="P9" s="1367"/>
      <c r="Q9" s="1367"/>
      <c r="R9" s="1379"/>
    </row>
    <row r="10" spans="1:18" ht="16.5" customHeight="1" x14ac:dyDescent="0.2">
      <c r="A10" s="1370">
        <v>1</v>
      </c>
      <c r="B10" s="283" t="s">
        <v>193</v>
      </c>
      <c r="C10" s="283"/>
      <c r="D10" s="283"/>
      <c r="E10" s="283"/>
      <c r="F10" s="283"/>
      <c r="G10" s="283"/>
      <c r="H10" s="283"/>
      <c r="I10" s="283"/>
      <c r="J10" s="283"/>
      <c r="K10" s="283"/>
      <c r="L10" s="283"/>
      <c r="M10" s="283"/>
      <c r="N10" s="283"/>
      <c r="O10" s="283"/>
      <c r="P10" s="283"/>
      <c r="Q10" s="283"/>
      <c r="R10" s="284"/>
    </row>
    <row r="11" spans="1:18" ht="16.5" customHeight="1" x14ac:dyDescent="0.2">
      <c r="A11" s="1372"/>
      <c r="B11" s="283"/>
      <c r="C11" s="283" t="s">
        <v>194</v>
      </c>
      <c r="D11" s="283"/>
      <c r="E11" s="283"/>
      <c r="F11" s="283"/>
      <c r="G11" s="283"/>
      <c r="H11" s="283"/>
      <c r="I11" s="283"/>
      <c r="J11" s="283" t="s">
        <v>195</v>
      </c>
      <c r="K11" s="283"/>
      <c r="L11" s="283"/>
      <c r="M11" s="283"/>
      <c r="N11" s="283"/>
      <c r="O11" s="283"/>
      <c r="P11" s="283"/>
      <c r="Q11" s="283"/>
      <c r="R11" s="284"/>
    </row>
    <row r="12" spans="1:18" ht="16.5" customHeight="1" x14ac:dyDescent="0.2">
      <c r="A12" s="1372"/>
      <c r="B12" s="283"/>
      <c r="C12" s="283" t="s">
        <v>196</v>
      </c>
      <c r="D12" s="283"/>
      <c r="E12" s="283"/>
      <c r="F12" s="283"/>
      <c r="G12" s="283"/>
      <c r="H12" s="283"/>
      <c r="I12" s="283"/>
      <c r="J12" s="283"/>
      <c r="K12" s="283"/>
      <c r="L12" s="283"/>
      <c r="M12" s="283"/>
      <c r="N12" s="283"/>
      <c r="O12" s="283"/>
      <c r="P12" s="283"/>
      <c r="Q12" s="283"/>
      <c r="R12" s="284"/>
    </row>
    <row r="13" spans="1:18" ht="16.5" customHeight="1" x14ac:dyDescent="0.2">
      <c r="A13" s="1372"/>
      <c r="B13" s="283"/>
      <c r="C13" s="285" t="s">
        <v>197</v>
      </c>
      <c r="D13" s="283"/>
      <c r="E13" s="283"/>
      <c r="F13" s="283"/>
      <c r="G13" s="283"/>
      <c r="H13" s="283"/>
      <c r="I13" s="283"/>
      <c r="J13" s="283"/>
      <c r="K13" s="283"/>
      <c r="L13" s="283"/>
      <c r="M13" s="283"/>
      <c r="N13" s="283"/>
      <c r="O13" s="283"/>
      <c r="P13" s="283"/>
      <c r="Q13" s="283"/>
      <c r="R13" s="284"/>
    </row>
    <row r="14" spans="1:18" ht="16.5" customHeight="1" x14ac:dyDescent="0.2">
      <c r="A14" s="1372"/>
      <c r="B14" s="283"/>
      <c r="C14" s="285" t="s">
        <v>198</v>
      </c>
      <c r="D14" s="283"/>
      <c r="E14" s="283"/>
      <c r="F14" s="283"/>
      <c r="G14" s="283"/>
      <c r="H14" s="283"/>
      <c r="I14" s="283"/>
      <c r="J14" s="283"/>
      <c r="K14" s="283"/>
      <c r="L14" s="283"/>
      <c r="M14" s="283"/>
      <c r="N14" s="283"/>
      <c r="O14" s="283"/>
      <c r="P14" s="283"/>
      <c r="Q14" s="283"/>
      <c r="R14" s="284"/>
    </row>
    <row r="15" spans="1:18" ht="16.5" customHeight="1" x14ac:dyDescent="0.2">
      <c r="A15" s="1372"/>
      <c r="B15" s="286" t="s">
        <v>199</v>
      </c>
      <c r="C15" s="285" t="s">
        <v>200</v>
      </c>
      <c r="D15" s="283"/>
      <c r="E15" s="283"/>
      <c r="F15" s="283"/>
      <c r="G15" s="283"/>
      <c r="H15" s="283"/>
      <c r="I15" s="283"/>
      <c r="J15" s="283"/>
      <c r="K15" s="283"/>
      <c r="L15" s="283"/>
      <c r="M15" s="283"/>
      <c r="N15" s="283"/>
      <c r="O15" s="283"/>
      <c r="P15" s="283"/>
      <c r="Q15" s="283"/>
      <c r="R15" s="284"/>
    </row>
    <row r="16" spans="1:18" ht="16.5" customHeight="1" x14ac:dyDescent="0.2">
      <c r="A16" s="1372"/>
      <c r="B16" s="287" t="s">
        <v>201</v>
      </c>
      <c r="C16" s="288" t="s">
        <v>202</v>
      </c>
      <c r="D16" s="289"/>
      <c r="E16" s="289"/>
      <c r="F16" s="289"/>
      <c r="G16" s="289"/>
      <c r="H16" s="283"/>
      <c r="I16" s="283"/>
      <c r="J16" s="283"/>
      <c r="K16" s="283"/>
      <c r="L16" s="283"/>
      <c r="M16" s="283"/>
      <c r="N16" s="283"/>
      <c r="O16" s="283"/>
      <c r="P16" s="283"/>
      <c r="Q16" s="283"/>
      <c r="R16" s="284"/>
    </row>
    <row r="17" spans="1:18" ht="16.5" customHeight="1" x14ac:dyDescent="0.2">
      <c r="A17" s="1371"/>
      <c r="B17" s="283"/>
      <c r="C17" s="283"/>
      <c r="D17" s="283"/>
      <c r="E17" s="283"/>
      <c r="F17" s="290"/>
      <c r="G17" s="290"/>
      <c r="H17" s="290"/>
      <c r="I17" s="290"/>
      <c r="J17" s="290"/>
      <c r="K17" s="290"/>
      <c r="L17" s="290"/>
      <c r="M17" s="290"/>
      <c r="N17" s="283"/>
      <c r="O17" s="283"/>
      <c r="P17" s="283"/>
      <c r="Q17" s="283"/>
      <c r="R17" s="284"/>
    </row>
    <row r="18" spans="1:18" ht="16.5" customHeight="1" x14ac:dyDescent="0.2">
      <c r="A18" s="291">
        <v>2</v>
      </c>
      <c r="B18" s="282" t="s">
        <v>203</v>
      </c>
      <c r="C18" s="282"/>
      <c r="D18" s="282"/>
      <c r="E18" s="282"/>
      <c r="F18" s="282"/>
      <c r="G18" s="282"/>
      <c r="H18" s="282"/>
      <c r="I18" s="282"/>
      <c r="J18" s="282"/>
      <c r="K18" s="282"/>
      <c r="L18" s="282"/>
      <c r="M18" s="282"/>
      <c r="N18" s="282"/>
      <c r="O18" s="282"/>
      <c r="P18" s="282"/>
      <c r="Q18" s="282"/>
      <c r="R18" s="292"/>
    </row>
    <row r="19" spans="1:18" ht="16.5" customHeight="1" x14ac:dyDescent="0.2">
      <c r="A19" s="1370">
        <v>3</v>
      </c>
      <c r="B19" s="293" t="s">
        <v>204</v>
      </c>
      <c r="C19" s="294"/>
      <c r="D19" s="294"/>
      <c r="E19" s="294"/>
      <c r="F19" s="294"/>
      <c r="G19" s="294"/>
      <c r="H19" s="294"/>
      <c r="I19" s="294"/>
      <c r="J19" s="294"/>
      <c r="K19" s="294"/>
      <c r="L19" s="294"/>
      <c r="M19" s="294"/>
      <c r="N19" s="294"/>
      <c r="O19" s="294"/>
      <c r="P19" s="294"/>
      <c r="Q19" s="294"/>
      <c r="R19" s="295"/>
    </row>
    <row r="20" spans="1:18" ht="16.5" customHeight="1" x14ac:dyDescent="0.2">
      <c r="A20" s="1372"/>
      <c r="B20" s="1384" t="s">
        <v>205</v>
      </c>
      <c r="C20" s="1385"/>
      <c r="D20" s="1385"/>
      <c r="E20" s="1385"/>
      <c r="F20" s="1385"/>
      <c r="G20" s="1385"/>
      <c r="H20" s="1385"/>
      <c r="I20" s="1385"/>
      <c r="J20" s="1385"/>
      <c r="K20" s="1385"/>
      <c r="L20" s="1385"/>
      <c r="M20" s="1385"/>
      <c r="N20" s="1385"/>
      <c r="O20" s="1385"/>
      <c r="P20" s="1385"/>
      <c r="Q20" s="1385"/>
      <c r="R20" s="1386"/>
    </row>
    <row r="21" spans="1:18" ht="16.5" customHeight="1" x14ac:dyDescent="0.2">
      <c r="A21" s="1371"/>
      <c r="B21" s="432" t="s">
        <v>535</v>
      </c>
      <c r="C21" s="296"/>
      <c r="D21" s="296"/>
      <c r="E21" s="296"/>
      <c r="F21" s="296"/>
      <c r="G21" s="296"/>
      <c r="H21" s="296"/>
      <c r="I21" s="296"/>
      <c r="J21" s="296"/>
      <c r="K21" s="296"/>
      <c r="L21" s="296"/>
      <c r="M21" s="296"/>
      <c r="N21" s="296"/>
      <c r="O21" s="296"/>
      <c r="P21" s="296"/>
      <c r="Q21" s="296"/>
      <c r="R21" s="297"/>
    </row>
    <row r="22" spans="1:18" ht="16.5" customHeight="1" x14ac:dyDescent="0.2">
      <c r="A22" s="1370">
        <v>4</v>
      </c>
      <c r="B22" s="298" t="s">
        <v>206</v>
      </c>
      <c r="C22" s="294"/>
      <c r="D22" s="294"/>
      <c r="E22" s="294"/>
      <c r="F22" s="294"/>
      <c r="G22" s="294"/>
      <c r="H22" s="294"/>
      <c r="I22" s="294"/>
      <c r="J22" s="294"/>
      <c r="K22" s="294"/>
      <c r="L22" s="294"/>
      <c r="M22" s="294"/>
      <c r="N22" s="294"/>
      <c r="O22" s="294"/>
      <c r="P22" s="294"/>
      <c r="Q22" s="294"/>
      <c r="R22" s="295"/>
    </row>
    <row r="23" spans="1:18" ht="16.5" customHeight="1" x14ac:dyDescent="0.2">
      <c r="A23" s="1371"/>
      <c r="B23" s="299" t="s">
        <v>207</v>
      </c>
      <c r="C23" s="296"/>
      <c r="D23" s="296"/>
      <c r="E23" s="296"/>
      <c r="F23" s="296"/>
      <c r="G23" s="296"/>
      <c r="H23" s="296"/>
      <c r="I23" s="296"/>
      <c r="J23" s="296"/>
      <c r="K23" s="296"/>
      <c r="L23" s="296"/>
      <c r="M23" s="296"/>
      <c r="N23" s="296"/>
      <c r="O23" s="296"/>
      <c r="P23" s="296"/>
      <c r="Q23" s="296"/>
      <c r="R23" s="297"/>
    </row>
    <row r="24" spans="1:18" ht="16.5" customHeight="1" x14ac:dyDescent="0.2">
      <c r="A24" s="1370">
        <v>5</v>
      </c>
      <c r="B24" s="298" t="s">
        <v>208</v>
      </c>
      <c r="C24" s="294"/>
      <c r="D24" s="294"/>
      <c r="E24" s="294"/>
      <c r="F24" s="294"/>
      <c r="G24" s="294"/>
      <c r="H24" s="294"/>
      <c r="I24" s="294"/>
      <c r="J24" s="294"/>
      <c r="K24" s="294"/>
      <c r="L24" s="294"/>
      <c r="M24" s="294"/>
      <c r="N24" s="294"/>
      <c r="O24" s="294"/>
      <c r="P24" s="294"/>
      <c r="Q24" s="294"/>
      <c r="R24" s="295"/>
    </row>
    <row r="25" spans="1:18" ht="16.5" customHeight="1" x14ac:dyDescent="0.2">
      <c r="A25" s="1372"/>
      <c r="B25" s="1373" t="s">
        <v>209</v>
      </c>
      <c r="C25" s="1374"/>
      <c r="D25" s="1374"/>
      <c r="E25" s="1374"/>
      <c r="F25" s="1374"/>
      <c r="G25" s="1374"/>
      <c r="H25" s="1374"/>
      <c r="I25" s="1374"/>
      <c r="J25" s="1374"/>
      <c r="K25" s="1374"/>
      <c r="L25" s="1374"/>
      <c r="M25" s="1374"/>
      <c r="N25" s="1374"/>
      <c r="O25" s="1374"/>
      <c r="P25" s="1374"/>
      <c r="Q25" s="1374"/>
      <c r="R25" s="1375"/>
    </row>
    <row r="26" spans="1:18" ht="16.5" customHeight="1" x14ac:dyDescent="0.2">
      <c r="A26" s="1371"/>
      <c r="B26" s="1376" t="s">
        <v>210</v>
      </c>
      <c r="C26" s="1377"/>
      <c r="D26" s="1377"/>
      <c r="E26" s="1377"/>
      <c r="F26" s="1377"/>
      <c r="G26" s="1377"/>
      <c r="H26" s="1377"/>
      <c r="I26" s="1377"/>
      <c r="J26" s="1377"/>
      <c r="K26" s="1377"/>
      <c r="L26" s="1377"/>
      <c r="M26" s="1377"/>
      <c r="N26" s="1377"/>
      <c r="O26" s="1377"/>
      <c r="P26" s="1377"/>
      <c r="Q26" s="1377"/>
      <c r="R26" s="1378"/>
    </row>
    <row r="27" spans="1:18" ht="16.5" customHeight="1" x14ac:dyDescent="0.2">
      <c r="A27" s="300"/>
    </row>
    <row r="28" spans="1:18" ht="16.5" customHeight="1" x14ac:dyDescent="0.2">
      <c r="A28" s="301" t="s">
        <v>211</v>
      </c>
    </row>
    <row r="29" spans="1:18" ht="16.5" customHeight="1" x14ac:dyDescent="0.2">
      <c r="A29" s="280" t="s">
        <v>191</v>
      </c>
    </row>
    <row r="30" spans="1:18" ht="16.5" customHeight="1" x14ac:dyDescent="0.2">
      <c r="A30" s="281"/>
      <c r="B30" s="282"/>
      <c r="C30" s="1367" t="s">
        <v>192</v>
      </c>
      <c r="D30" s="1367"/>
      <c r="E30" s="1367"/>
      <c r="F30" s="1367"/>
      <c r="G30" s="1367"/>
      <c r="H30" s="1367"/>
      <c r="I30" s="1367"/>
      <c r="J30" s="1367"/>
      <c r="K30" s="1367"/>
      <c r="L30" s="1367"/>
      <c r="M30" s="1367"/>
      <c r="N30" s="1367"/>
      <c r="O30" s="1367"/>
      <c r="P30" s="1367"/>
      <c r="Q30" s="1367"/>
      <c r="R30" s="1379"/>
    </row>
    <row r="31" spans="1:18" ht="16.5" customHeight="1" x14ac:dyDescent="0.2">
      <c r="A31" s="1370">
        <v>1</v>
      </c>
      <c r="B31" s="283" t="s">
        <v>212</v>
      </c>
      <c r="C31" s="283"/>
      <c r="D31" s="283"/>
      <c r="E31" s="283"/>
      <c r="F31" s="283"/>
      <c r="G31" s="283"/>
      <c r="H31" s="283"/>
      <c r="I31" s="283"/>
      <c r="J31" s="283"/>
      <c r="K31" s="283"/>
      <c r="L31" s="283"/>
      <c r="M31" s="283"/>
      <c r="N31" s="283"/>
      <c r="O31" s="283"/>
      <c r="P31" s="283"/>
      <c r="Q31" s="283"/>
      <c r="R31" s="284"/>
    </row>
    <row r="32" spans="1:18" ht="16.5" customHeight="1" x14ac:dyDescent="0.2">
      <c r="A32" s="1372"/>
      <c r="B32" s="283"/>
      <c r="C32" s="283" t="s">
        <v>213</v>
      </c>
      <c r="D32" s="283"/>
      <c r="E32" s="283"/>
      <c r="F32" s="283"/>
      <c r="G32" s="283"/>
      <c r="H32" s="283"/>
      <c r="I32" s="283"/>
      <c r="J32" s="283"/>
      <c r="K32" s="283"/>
      <c r="L32" s="283"/>
      <c r="M32" s="283"/>
      <c r="N32" s="283"/>
      <c r="O32" s="283"/>
      <c r="P32" s="283"/>
      <c r="Q32" s="283"/>
      <c r="R32" s="284"/>
    </row>
    <row r="33" spans="1:18" ht="16.5" customHeight="1" x14ac:dyDescent="0.2">
      <c r="A33" s="1372"/>
      <c r="B33" s="283"/>
      <c r="C33" s="283" t="s">
        <v>214</v>
      </c>
      <c r="D33" s="283"/>
      <c r="E33" s="283"/>
      <c r="F33" s="283"/>
      <c r="G33" s="283"/>
      <c r="H33" s="283"/>
      <c r="I33" s="283"/>
      <c r="J33" s="283" t="s">
        <v>215</v>
      </c>
      <c r="K33" s="283"/>
      <c r="L33" s="283"/>
      <c r="M33" s="283"/>
      <c r="N33" s="283"/>
      <c r="O33" s="283"/>
      <c r="P33" s="283"/>
      <c r="Q33" s="283"/>
      <c r="R33" s="284"/>
    </row>
    <row r="34" spans="1:18" ht="16.5" customHeight="1" x14ac:dyDescent="0.2">
      <c r="A34" s="1372"/>
      <c r="B34" s="286" t="s">
        <v>216</v>
      </c>
      <c r="C34" s="285" t="s">
        <v>217</v>
      </c>
      <c r="D34" s="283"/>
      <c r="E34" s="283"/>
      <c r="F34" s="283"/>
      <c r="G34" s="283"/>
      <c r="H34" s="283"/>
      <c r="I34" s="283"/>
      <c r="J34" s="283"/>
      <c r="K34" s="283"/>
      <c r="L34" s="283"/>
      <c r="M34" s="283"/>
      <c r="N34" s="283"/>
      <c r="O34" s="283"/>
      <c r="P34" s="283"/>
      <c r="Q34" s="283"/>
      <c r="R34" s="284"/>
    </row>
    <row r="35" spans="1:18" ht="16.5" customHeight="1" x14ac:dyDescent="0.2">
      <c r="A35" s="1372"/>
      <c r="B35" s="287" t="s">
        <v>218</v>
      </c>
      <c r="C35" s="288" t="s">
        <v>219</v>
      </c>
      <c r="D35" s="289"/>
      <c r="E35" s="289"/>
      <c r="F35" s="289"/>
      <c r="G35" s="289"/>
      <c r="H35" s="283"/>
      <c r="I35" s="283"/>
      <c r="J35" s="283"/>
      <c r="K35" s="283"/>
      <c r="L35" s="283"/>
      <c r="M35" s="283"/>
      <c r="N35" s="283"/>
      <c r="O35" s="283"/>
      <c r="P35" s="283"/>
      <c r="Q35" s="283"/>
      <c r="R35" s="284"/>
    </row>
    <row r="36" spans="1:18" ht="16.5" customHeight="1" x14ac:dyDescent="0.2">
      <c r="A36" s="1371"/>
      <c r="B36" s="296"/>
      <c r="C36" s="281"/>
      <c r="D36" s="281"/>
      <c r="E36" s="281"/>
      <c r="F36" s="281"/>
      <c r="G36" s="281"/>
      <c r="H36" s="281"/>
      <c r="I36" s="281"/>
      <c r="J36" s="281"/>
      <c r="K36" s="281"/>
      <c r="L36" s="281"/>
      <c r="M36" s="281"/>
      <c r="N36" s="291" t="s">
        <v>220</v>
      </c>
      <c r="O36" s="281"/>
      <c r="P36" s="281"/>
      <c r="Q36" s="281"/>
      <c r="R36" s="297"/>
    </row>
    <row r="37" spans="1:18" ht="16.5" customHeight="1" x14ac:dyDescent="0.2">
      <c r="A37" s="291">
        <v>2</v>
      </c>
      <c r="B37" s="282" t="s">
        <v>203</v>
      </c>
      <c r="C37" s="282"/>
      <c r="D37" s="282"/>
      <c r="E37" s="282"/>
      <c r="F37" s="282"/>
      <c r="G37" s="282"/>
      <c r="H37" s="282"/>
      <c r="I37" s="282"/>
      <c r="J37" s="282"/>
      <c r="K37" s="282"/>
      <c r="L37" s="282"/>
      <c r="M37" s="282"/>
      <c r="N37" s="282"/>
      <c r="O37" s="282"/>
      <c r="P37" s="282"/>
      <c r="Q37" s="282"/>
      <c r="R37" s="292"/>
    </row>
    <row r="38" spans="1:18" ht="16.5" customHeight="1" x14ac:dyDescent="0.2">
      <c r="A38" s="1370">
        <v>3</v>
      </c>
      <c r="B38" s="293" t="s">
        <v>221</v>
      </c>
      <c r="C38" s="294"/>
      <c r="D38" s="294"/>
      <c r="E38" s="294"/>
      <c r="F38" s="294"/>
      <c r="G38" s="294"/>
      <c r="H38" s="294"/>
      <c r="I38" s="294"/>
      <c r="J38" s="294"/>
      <c r="K38" s="294"/>
      <c r="L38" s="294"/>
      <c r="M38" s="294"/>
      <c r="N38" s="294"/>
      <c r="O38" s="294"/>
      <c r="P38" s="294"/>
      <c r="Q38" s="294"/>
      <c r="R38" s="295"/>
    </row>
    <row r="39" spans="1:18" ht="16.5" customHeight="1" x14ac:dyDescent="0.2">
      <c r="A39" s="1371"/>
      <c r="B39" s="432" t="s">
        <v>535</v>
      </c>
      <c r="C39" s="296"/>
      <c r="D39" s="296"/>
      <c r="E39" s="296"/>
      <c r="F39" s="296"/>
      <c r="G39" s="296"/>
      <c r="H39" s="296"/>
      <c r="I39" s="296"/>
      <c r="J39" s="296"/>
      <c r="K39" s="296"/>
      <c r="L39" s="296"/>
      <c r="M39" s="296"/>
      <c r="N39" s="296"/>
      <c r="O39" s="296"/>
      <c r="P39" s="296"/>
      <c r="Q39" s="296"/>
      <c r="R39" s="297"/>
    </row>
    <row r="40" spans="1:18" ht="16.5" customHeight="1" x14ac:dyDescent="0.2">
      <c r="A40" s="1370">
        <v>4</v>
      </c>
      <c r="B40" s="298" t="s">
        <v>222</v>
      </c>
      <c r="C40" s="294"/>
      <c r="D40" s="294"/>
      <c r="E40" s="294"/>
      <c r="F40" s="294"/>
      <c r="G40" s="294"/>
      <c r="H40" s="294"/>
      <c r="I40" s="294"/>
      <c r="J40" s="294"/>
      <c r="K40" s="294"/>
      <c r="L40" s="294"/>
      <c r="M40" s="294"/>
      <c r="N40" s="294"/>
      <c r="O40" s="294"/>
      <c r="P40" s="294"/>
      <c r="Q40" s="294"/>
      <c r="R40" s="295"/>
    </row>
    <row r="41" spans="1:18" ht="16.5" customHeight="1" x14ac:dyDescent="0.2">
      <c r="A41" s="1371"/>
      <c r="B41" s="299" t="s">
        <v>223</v>
      </c>
      <c r="C41" s="296"/>
      <c r="D41" s="296"/>
      <c r="E41" s="296"/>
      <c r="F41" s="296"/>
      <c r="G41" s="296"/>
      <c r="H41" s="296"/>
      <c r="I41" s="296"/>
      <c r="J41" s="296"/>
      <c r="K41" s="296"/>
      <c r="L41" s="296"/>
      <c r="M41" s="296"/>
      <c r="N41" s="296"/>
      <c r="O41" s="296"/>
      <c r="P41" s="296"/>
      <c r="Q41" s="296"/>
      <c r="R41" s="297"/>
    </row>
    <row r="42" spans="1:18" ht="16.5" customHeight="1" x14ac:dyDescent="0.2">
      <c r="A42" s="1380" t="s">
        <v>224</v>
      </c>
      <c r="B42" s="1380"/>
      <c r="C42" s="1380"/>
      <c r="D42" s="302"/>
      <c r="E42" s="302"/>
      <c r="F42" s="302" t="s">
        <v>225</v>
      </c>
      <c r="G42" s="302"/>
      <c r="H42" s="302" t="s">
        <v>226</v>
      </c>
      <c r="I42" s="302"/>
      <c r="J42" s="302" t="s">
        <v>227</v>
      </c>
    </row>
    <row r="43" spans="1:18" ht="16.5" customHeight="1" x14ac:dyDescent="0.2">
      <c r="A43" s="1366" t="s">
        <v>228</v>
      </c>
      <c r="B43" s="1366"/>
      <c r="C43" s="1366"/>
      <c r="D43" s="1381"/>
      <c r="E43" s="1381"/>
      <c r="F43" s="1381"/>
      <c r="G43" s="1381"/>
      <c r="H43" s="1381"/>
      <c r="I43" s="1381"/>
      <c r="J43" s="1381"/>
      <c r="K43" s="1381"/>
      <c r="L43" s="1381"/>
      <c r="M43" s="1381"/>
      <c r="N43" s="1381"/>
      <c r="O43" s="1381"/>
      <c r="P43" s="1381"/>
      <c r="Q43" s="1381"/>
    </row>
    <row r="44" spans="1:18" ht="16.5" customHeight="1" x14ac:dyDescent="0.2">
      <c r="A44" s="1366" t="s">
        <v>229</v>
      </c>
      <c r="B44" s="1366"/>
      <c r="C44" s="1366"/>
      <c r="D44" s="1367"/>
      <c r="E44" s="1367"/>
      <c r="F44" s="1367"/>
      <c r="G44" s="1367"/>
      <c r="H44" s="1367"/>
      <c r="I44" s="1367"/>
      <c r="J44" s="1367"/>
      <c r="K44" s="1367"/>
      <c r="L44" s="1367"/>
      <c r="M44" s="1367"/>
      <c r="N44" s="1367"/>
      <c r="O44" s="1367"/>
      <c r="P44" s="1367"/>
      <c r="Q44" s="1367"/>
    </row>
    <row r="45" spans="1:18" ht="16.5" customHeight="1" x14ac:dyDescent="0.2">
      <c r="A45" s="1366" t="s">
        <v>230</v>
      </c>
      <c r="B45" s="1366"/>
      <c r="C45" s="1366"/>
      <c r="D45" s="1367"/>
      <c r="E45" s="1367"/>
      <c r="F45" s="1367"/>
      <c r="G45" s="1367"/>
      <c r="H45" s="1367"/>
      <c r="I45" s="1367"/>
      <c r="J45" s="1367"/>
      <c r="K45" s="1367"/>
      <c r="L45" s="1367"/>
      <c r="M45" s="1367"/>
      <c r="N45" s="1367"/>
      <c r="O45" s="1367"/>
      <c r="P45" s="1367"/>
      <c r="Q45" s="1367"/>
    </row>
    <row r="46" spans="1:18" ht="16.5" customHeight="1" x14ac:dyDescent="0.2">
      <c r="A46" s="1368" t="s">
        <v>231</v>
      </c>
      <c r="B46" s="1368"/>
      <c r="C46" s="1368"/>
      <c r="D46" s="1367"/>
      <c r="E46" s="1367"/>
      <c r="F46" s="1367"/>
      <c r="G46" s="1367"/>
      <c r="H46" s="1367"/>
      <c r="I46" s="1367"/>
      <c r="J46" s="1367"/>
      <c r="K46" s="1367"/>
      <c r="L46" s="1367"/>
      <c r="M46" s="1367"/>
      <c r="N46" s="1367"/>
      <c r="O46" s="1367"/>
      <c r="P46" s="1367"/>
      <c r="Q46" s="1367"/>
    </row>
    <row r="47" spans="1:18" ht="16.5" customHeight="1" x14ac:dyDescent="0.2">
      <c r="A47" s="280" t="s">
        <v>232</v>
      </c>
      <c r="B47" s="1369" t="s">
        <v>233</v>
      </c>
      <c r="C47" s="1369"/>
      <c r="D47" s="1369"/>
      <c r="E47" s="1369"/>
      <c r="F47" s="1369"/>
      <c r="G47" s="1369"/>
      <c r="H47" s="1369"/>
      <c r="I47" s="1369"/>
      <c r="J47" s="1369"/>
      <c r="K47" s="1369"/>
      <c r="L47" s="1369"/>
      <c r="M47" s="1369"/>
      <c r="N47" s="1369"/>
      <c r="O47" s="1369"/>
      <c r="P47" s="1369"/>
      <c r="Q47" s="1369"/>
      <c r="R47" s="1369"/>
    </row>
    <row r="48" spans="1:18" ht="16.5" customHeight="1" x14ac:dyDescent="0.2">
      <c r="A48" s="280" t="s">
        <v>234</v>
      </c>
    </row>
    <row r="49" spans="1:2" ht="16.5" customHeight="1" x14ac:dyDescent="0.2">
      <c r="A49" s="280" t="s">
        <v>216</v>
      </c>
      <c r="B49" s="280" t="s">
        <v>235</v>
      </c>
    </row>
    <row r="50" spans="1:2" ht="16.5" customHeight="1" x14ac:dyDescent="0.2"/>
    <row r="51" spans="1:2" ht="16.5" customHeight="1" x14ac:dyDescent="0.2"/>
    <row r="52" spans="1:2" ht="16.5" customHeight="1" x14ac:dyDescent="0.2"/>
    <row r="53" spans="1:2" ht="16.5" customHeight="1" x14ac:dyDescent="0.2"/>
    <row r="54" spans="1:2" ht="16.5" customHeight="1" x14ac:dyDescent="0.2"/>
    <row r="55" spans="1:2" ht="16.5" customHeight="1" x14ac:dyDescent="0.2"/>
    <row r="56" spans="1:2" ht="16.5" customHeight="1" x14ac:dyDescent="0.2"/>
    <row r="57" spans="1:2" ht="16.5" customHeight="1" x14ac:dyDescent="0.2"/>
    <row r="58" spans="1:2" ht="16.5" customHeight="1" x14ac:dyDescent="0.2"/>
    <row r="59" spans="1:2" ht="16.5" customHeight="1" x14ac:dyDescent="0.2"/>
    <row r="60" spans="1:2" ht="16.5" customHeight="1" x14ac:dyDescent="0.2"/>
    <row r="61" spans="1:2" ht="16.5" customHeight="1" x14ac:dyDescent="0.2"/>
    <row r="62" spans="1:2" ht="16.5" customHeight="1" x14ac:dyDescent="0.2"/>
    <row r="63" spans="1:2" ht="16.5" customHeight="1" x14ac:dyDescent="0.2"/>
    <row r="64" spans="1:2" ht="16.5" customHeight="1" x14ac:dyDescent="0.2"/>
    <row r="65" ht="16.5" customHeight="1" x14ac:dyDescent="0.2"/>
    <row r="66" ht="16.5" customHeight="1" x14ac:dyDescent="0.2"/>
    <row r="67" ht="16.5" customHeight="1" x14ac:dyDescent="0.2"/>
    <row r="68" ht="16.5" customHeight="1" x14ac:dyDescent="0.2"/>
    <row r="69" ht="16.5" customHeight="1" x14ac:dyDescent="0.2"/>
    <row r="70" ht="16.5" customHeight="1" x14ac:dyDescent="0.2"/>
    <row r="71" ht="16.5" customHeight="1" x14ac:dyDescent="0.2"/>
    <row r="72" ht="16.5" customHeight="1" x14ac:dyDescent="0.2"/>
    <row r="73" ht="16.5" customHeight="1" x14ac:dyDescent="0.2"/>
  </sheetData>
  <mergeCells count="24">
    <mergeCell ref="I1:J1"/>
    <mergeCell ref="Q1:R1"/>
    <mergeCell ref="C9:R9"/>
    <mergeCell ref="A10:A17"/>
    <mergeCell ref="A19:A21"/>
    <mergeCell ref="B20:R20"/>
    <mergeCell ref="A44:C44"/>
    <mergeCell ref="D44:Q44"/>
    <mergeCell ref="A22:A23"/>
    <mergeCell ref="A24:A26"/>
    <mergeCell ref="B25:R25"/>
    <mergeCell ref="B26:R26"/>
    <mergeCell ref="C30:R30"/>
    <mergeCell ref="A31:A36"/>
    <mergeCell ref="A38:A39"/>
    <mergeCell ref="A40:A41"/>
    <mergeCell ref="A42:C42"/>
    <mergeCell ref="A43:C43"/>
    <mergeCell ref="D43:Q43"/>
    <mergeCell ref="A45:C45"/>
    <mergeCell ref="D45:Q45"/>
    <mergeCell ref="A46:C46"/>
    <mergeCell ref="D46:Q46"/>
    <mergeCell ref="B47:R47"/>
  </mergeCells>
  <phoneticPr fontId="16"/>
  <printOptions horizontalCentered="1"/>
  <pageMargins left="0.70866141732283472" right="0.70866141732283472" top="0.6692913385826772" bottom="0.74803149606299213" header="0.31496062992125984" footer="0.31496062992125984"/>
  <pageSetup paperSize="9" scale="9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7"/>
  <sheetViews>
    <sheetView view="pageBreakPreview" zoomScaleNormal="100" zoomScaleSheetLayoutView="100" workbookViewId="0"/>
  </sheetViews>
  <sheetFormatPr defaultColWidth="2.58203125" defaultRowHeight="20.149999999999999" customHeight="1" x14ac:dyDescent="0.2"/>
  <cols>
    <col min="1" max="2" width="2.83203125" style="396" customWidth="1"/>
    <col min="3" max="16384" width="2.58203125" style="396"/>
  </cols>
  <sheetData>
    <row r="1" spans="1:47" ht="15" customHeight="1" x14ac:dyDescent="0.2">
      <c r="E1" s="397"/>
      <c r="F1" s="397"/>
      <c r="G1" s="397"/>
      <c r="H1" s="397"/>
      <c r="I1" s="397"/>
      <c r="J1" s="397"/>
      <c r="K1" s="397"/>
      <c r="L1" s="397"/>
      <c r="M1" s="397"/>
      <c r="N1" s="397"/>
      <c r="O1" s="397"/>
      <c r="P1" s="397"/>
      <c r="Q1" s="397"/>
      <c r="R1" s="397"/>
      <c r="S1" s="397"/>
      <c r="T1" s="397"/>
      <c r="U1" s="397"/>
      <c r="V1" s="397"/>
      <c r="W1" s="397"/>
    </row>
    <row r="2" spans="1:47" ht="16.5" customHeight="1" x14ac:dyDescent="0.2">
      <c r="E2" s="397"/>
      <c r="F2" s="397"/>
      <c r="G2" s="397"/>
      <c r="H2" s="397"/>
      <c r="I2" s="397"/>
      <c r="J2" s="397"/>
      <c r="K2" s="397"/>
      <c r="L2" s="397"/>
      <c r="M2" s="397"/>
      <c r="N2" s="397"/>
      <c r="O2" s="397"/>
      <c r="P2" s="397"/>
      <c r="Q2" s="397"/>
      <c r="R2" s="397"/>
      <c r="S2" s="397"/>
      <c r="T2" s="397"/>
      <c r="U2" s="397"/>
      <c r="V2" s="397"/>
      <c r="W2" s="397"/>
    </row>
    <row r="3" spans="1:47" ht="16.5" customHeight="1" x14ac:dyDescent="0.2">
      <c r="A3" s="398"/>
      <c r="B3" s="398"/>
      <c r="E3" s="397"/>
      <c r="F3" s="397"/>
      <c r="G3" s="397"/>
      <c r="H3" s="397"/>
      <c r="I3" s="397"/>
      <c r="J3" s="397"/>
      <c r="K3" s="398"/>
      <c r="L3" s="398"/>
      <c r="M3" s="398"/>
      <c r="O3" s="398"/>
      <c r="P3" s="398"/>
      <c r="Q3" s="398"/>
      <c r="R3" s="398"/>
      <c r="S3" s="398"/>
      <c r="T3" s="398"/>
      <c r="U3" s="398"/>
      <c r="V3" s="398"/>
      <c r="W3" s="398"/>
    </row>
    <row r="4" spans="1:47" ht="49.5" customHeight="1" x14ac:dyDescent="0.2">
      <c r="D4" s="1394" t="s">
        <v>428</v>
      </c>
      <c r="E4" s="1394"/>
      <c r="F4" s="1394"/>
      <c r="G4" s="1394"/>
      <c r="H4" s="1394"/>
      <c r="I4" s="1394"/>
      <c r="J4" s="1394"/>
      <c r="K4" s="1394"/>
      <c r="L4" s="1394"/>
      <c r="M4" s="1394"/>
      <c r="N4" s="1394"/>
      <c r="O4" s="1394"/>
      <c r="P4" s="1394"/>
      <c r="Q4" s="1394"/>
      <c r="R4" s="1394"/>
      <c r="S4" s="1394"/>
      <c r="T4" s="1394"/>
      <c r="U4" s="1394"/>
      <c r="V4" s="1394"/>
      <c r="W4" s="1394"/>
      <c r="X4" s="1394"/>
      <c r="Y4" s="1394"/>
      <c r="Z4" s="1394"/>
      <c r="AA4" s="1394"/>
      <c r="AB4" s="1394"/>
      <c r="AC4" s="1394"/>
      <c r="AD4" s="1394"/>
      <c r="AE4" s="1394"/>
      <c r="AF4" s="1394"/>
      <c r="AG4" s="1394"/>
      <c r="AH4" s="1394"/>
      <c r="AI4" s="1394"/>
      <c r="AJ4" s="1394"/>
      <c r="AK4" s="1394"/>
      <c r="AL4" s="1394"/>
      <c r="AM4" s="1394"/>
      <c r="AN4" s="1394"/>
      <c r="AO4" s="1394"/>
      <c r="AP4" s="1394"/>
      <c r="AQ4" s="1394"/>
      <c r="AR4" s="1394"/>
      <c r="AS4" s="1394"/>
    </row>
    <row r="5" spans="1:47" ht="16.5" customHeight="1" x14ac:dyDescent="0.2">
      <c r="E5" s="397"/>
      <c r="F5" s="397"/>
      <c r="G5" s="397"/>
      <c r="H5" s="397"/>
      <c r="I5" s="397"/>
      <c r="J5" s="397"/>
      <c r="K5" s="397"/>
      <c r="L5" s="397"/>
      <c r="M5" s="397"/>
      <c r="N5" s="397"/>
      <c r="O5" s="397"/>
      <c r="P5" s="397"/>
      <c r="Q5" s="397"/>
      <c r="R5" s="397"/>
      <c r="S5" s="397"/>
      <c r="T5" s="397"/>
      <c r="U5" s="397"/>
      <c r="V5" s="397"/>
      <c r="W5" s="397"/>
    </row>
    <row r="6" spans="1:47" ht="16.5" customHeight="1" x14ac:dyDescent="0.2">
      <c r="A6" s="406"/>
      <c r="B6" s="406"/>
      <c r="C6" s="406"/>
      <c r="D6" s="406"/>
      <c r="E6" s="407"/>
      <c r="F6" s="407"/>
      <c r="G6" s="407"/>
      <c r="H6" s="407"/>
      <c r="I6" s="407"/>
      <c r="J6" s="407"/>
      <c r="K6" s="407"/>
      <c r="L6" s="407"/>
      <c r="M6" s="407"/>
      <c r="N6" s="407"/>
      <c r="O6" s="407"/>
      <c r="P6" s="407"/>
      <c r="Q6" s="407"/>
      <c r="R6" s="407"/>
      <c r="S6" s="407"/>
      <c r="T6" s="407"/>
      <c r="U6" s="407"/>
      <c r="V6" s="407"/>
      <c r="W6" s="407"/>
      <c r="X6" s="406"/>
      <c r="Y6" s="406"/>
      <c r="Z6" s="406"/>
      <c r="AA6" s="406"/>
      <c r="AB6" s="406"/>
      <c r="AC6" s="406"/>
      <c r="AD6" s="406"/>
      <c r="AE6" s="406"/>
      <c r="AF6" s="406"/>
      <c r="AG6" s="406"/>
      <c r="AH6" s="406"/>
      <c r="AI6" s="1395" t="s">
        <v>438</v>
      </c>
      <c r="AJ6" s="1395"/>
      <c r="AK6" s="1395"/>
      <c r="AL6" s="1395"/>
      <c r="AM6" s="1395"/>
      <c r="AN6" s="1395"/>
      <c r="AO6" s="1395"/>
      <c r="AP6" s="1395"/>
      <c r="AQ6" s="1395"/>
      <c r="AR6" s="1395"/>
      <c r="AS6" s="406"/>
      <c r="AT6" s="406"/>
      <c r="AU6" s="406"/>
    </row>
    <row r="7" spans="1:47" ht="31.5" customHeight="1" x14ac:dyDescent="0.2">
      <c r="A7" s="406"/>
      <c r="B7" s="406"/>
      <c r="C7" s="406" t="s">
        <v>429</v>
      </c>
      <c r="D7" s="406"/>
      <c r="E7" s="407"/>
      <c r="F7" s="407"/>
      <c r="G7" s="407"/>
      <c r="H7" s="407"/>
      <c r="I7" s="407"/>
      <c r="J7" s="407"/>
      <c r="K7" s="407"/>
      <c r="L7" s="407"/>
      <c r="M7" s="407"/>
      <c r="N7" s="407"/>
      <c r="O7" s="407"/>
      <c r="P7" s="407"/>
      <c r="Q7" s="407"/>
      <c r="R7" s="407"/>
      <c r="S7" s="407"/>
      <c r="T7" s="407"/>
      <c r="U7" s="407"/>
      <c r="V7" s="407"/>
      <c r="W7" s="407"/>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row>
    <row r="8" spans="1:47" ht="16.5" customHeight="1" x14ac:dyDescent="0.2">
      <c r="A8" s="406"/>
      <c r="B8" s="406"/>
      <c r="C8" s="406" t="s">
        <v>430</v>
      </c>
      <c r="D8" s="406"/>
      <c r="E8" s="407"/>
      <c r="F8" s="407"/>
      <c r="G8" s="407"/>
      <c r="H8" s="407"/>
      <c r="I8" s="407"/>
      <c r="J8" s="407"/>
      <c r="K8" s="407"/>
      <c r="L8" s="407"/>
      <c r="M8" s="407"/>
      <c r="N8" s="407"/>
      <c r="O8" s="407"/>
      <c r="P8" s="407"/>
      <c r="Q8" s="407"/>
      <c r="R8" s="407"/>
      <c r="S8" s="407"/>
      <c r="T8" s="407"/>
      <c r="U8" s="407"/>
      <c r="V8" s="407"/>
      <c r="W8" s="407"/>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row>
    <row r="9" spans="1:47" ht="16.5" customHeight="1" x14ac:dyDescent="0.2">
      <c r="A9" s="406"/>
      <c r="B9" s="406"/>
      <c r="C9" s="406"/>
      <c r="D9" s="406"/>
      <c r="E9" s="407"/>
      <c r="F9" s="407"/>
      <c r="G9" s="407"/>
      <c r="H9" s="407"/>
      <c r="I9" s="407"/>
      <c r="J9" s="407"/>
      <c r="K9" s="407"/>
      <c r="L9" s="407"/>
      <c r="M9" s="407"/>
      <c r="N9" s="407"/>
      <c r="O9" s="407"/>
      <c r="P9" s="407"/>
      <c r="Q9" s="407"/>
      <c r="R9" s="407"/>
      <c r="S9" s="407"/>
      <c r="T9" s="407"/>
      <c r="U9" s="407"/>
      <c r="V9" s="407"/>
      <c r="W9" s="407"/>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row>
    <row r="10" spans="1:47" ht="16.5" customHeight="1" x14ac:dyDescent="0.2">
      <c r="A10" s="406"/>
      <c r="B10" s="406"/>
      <c r="C10" s="406"/>
      <c r="D10" s="406"/>
      <c r="E10" s="407"/>
      <c r="F10" s="407"/>
      <c r="G10" s="407"/>
      <c r="H10" s="407"/>
      <c r="I10" s="407"/>
      <c r="J10" s="407"/>
      <c r="K10" s="407"/>
      <c r="L10" s="407"/>
      <c r="M10" s="407"/>
      <c r="N10" s="407"/>
      <c r="O10" s="407"/>
      <c r="P10" s="407"/>
      <c r="Q10" s="407"/>
      <c r="R10" s="407"/>
      <c r="S10" s="407"/>
      <c r="T10" s="406"/>
      <c r="U10" s="406"/>
      <c r="V10" s="406"/>
      <c r="W10" s="406"/>
      <c r="X10" s="407"/>
      <c r="Y10" s="407"/>
      <c r="Z10" s="407"/>
      <c r="AA10" s="406" t="s">
        <v>432</v>
      </c>
      <c r="AD10" s="406"/>
      <c r="AE10" s="406"/>
      <c r="AF10" s="406"/>
      <c r="AG10" s="406"/>
      <c r="AH10" s="406"/>
      <c r="AI10" s="406"/>
      <c r="AJ10" s="406"/>
      <c r="AK10" s="406"/>
      <c r="AL10" s="406"/>
      <c r="AM10" s="406"/>
      <c r="AN10" s="406"/>
      <c r="AO10" s="406"/>
      <c r="AP10" s="406"/>
      <c r="AQ10" s="406"/>
      <c r="AR10" s="406"/>
      <c r="AS10" s="406"/>
      <c r="AT10" s="406"/>
      <c r="AU10" s="406"/>
    </row>
    <row r="11" spans="1:47" ht="16.5" customHeight="1" x14ac:dyDescent="0.2">
      <c r="A11" s="406"/>
      <c r="B11" s="406"/>
      <c r="C11" s="406"/>
      <c r="D11" s="406"/>
      <c r="E11" s="407"/>
      <c r="F11" s="407"/>
      <c r="G11" s="407"/>
      <c r="H11" s="407"/>
      <c r="I11" s="407"/>
      <c r="J11" s="407"/>
      <c r="K11" s="407"/>
      <c r="L11" s="407"/>
      <c r="M11" s="407"/>
      <c r="N11" s="407"/>
      <c r="O11" s="407"/>
      <c r="P11" s="407"/>
      <c r="Q11" s="407"/>
      <c r="R11" s="407"/>
      <c r="S11" s="407"/>
      <c r="T11" s="406"/>
      <c r="U11" s="406"/>
      <c r="V11" s="406"/>
      <c r="W11" s="407" t="s">
        <v>431</v>
      </c>
      <c r="X11" s="407"/>
      <c r="Y11" s="407"/>
      <c r="Z11" s="407"/>
      <c r="AA11" s="406" t="s">
        <v>433</v>
      </c>
      <c r="AD11" s="406"/>
      <c r="AE11" s="406"/>
      <c r="AF11" s="406"/>
      <c r="AG11" s="406"/>
      <c r="AH11" s="406"/>
      <c r="AI11" s="406"/>
      <c r="AJ11" s="406"/>
      <c r="AK11" s="406"/>
      <c r="AL11" s="406"/>
      <c r="AM11" s="406"/>
      <c r="AN11" s="406"/>
      <c r="AO11" s="406"/>
      <c r="AP11" s="406"/>
      <c r="AQ11" s="406"/>
      <c r="AR11" s="406"/>
      <c r="AS11" s="406"/>
      <c r="AT11" s="406"/>
      <c r="AU11" s="406"/>
    </row>
    <row r="12" spans="1:47" ht="16.5" customHeight="1" x14ac:dyDescent="0.2">
      <c r="A12" s="406"/>
      <c r="B12" s="406"/>
      <c r="C12" s="406"/>
      <c r="D12" s="406"/>
      <c r="E12" s="407"/>
      <c r="F12" s="407"/>
      <c r="G12" s="407"/>
      <c r="H12" s="407"/>
      <c r="I12" s="407"/>
      <c r="J12" s="407"/>
      <c r="K12" s="407"/>
      <c r="L12" s="407"/>
      <c r="M12" s="407"/>
      <c r="N12" s="407"/>
      <c r="O12" s="407"/>
      <c r="P12" s="407"/>
      <c r="Q12" s="407"/>
      <c r="R12" s="407"/>
      <c r="S12" s="407"/>
      <c r="T12" s="406"/>
      <c r="U12" s="406"/>
      <c r="V12" s="406"/>
      <c r="W12" s="407"/>
      <c r="X12" s="407"/>
      <c r="Y12" s="407"/>
      <c r="Z12" s="407"/>
      <c r="AA12" s="406" t="s">
        <v>434</v>
      </c>
      <c r="AD12" s="406"/>
      <c r="AE12" s="406"/>
      <c r="AF12" s="406"/>
      <c r="AG12" s="406"/>
      <c r="AH12" s="406"/>
      <c r="AI12" s="406"/>
      <c r="AJ12" s="406"/>
      <c r="AK12" s="406"/>
      <c r="AL12" s="406"/>
      <c r="AM12" s="406"/>
      <c r="AN12" s="406"/>
      <c r="AO12" s="406"/>
      <c r="AP12" s="406"/>
      <c r="AQ12" s="406"/>
      <c r="AR12" s="406"/>
      <c r="AS12" s="406"/>
      <c r="AT12" s="406"/>
      <c r="AU12" s="406"/>
    </row>
    <row r="13" spans="1:47" ht="16.5" customHeight="1" x14ac:dyDescent="0.2">
      <c r="A13" s="406"/>
      <c r="B13" s="406"/>
      <c r="C13" s="406"/>
      <c r="D13" s="406"/>
      <c r="E13" s="407"/>
      <c r="F13" s="407"/>
      <c r="G13" s="407"/>
      <c r="H13" s="407"/>
      <c r="I13" s="407"/>
      <c r="J13" s="407"/>
      <c r="K13" s="407"/>
      <c r="L13" s="407"/>
      <c r="M13" s="407"/>
      <c r="N13" s="407"/>
      <c r="O13" s="407"/>
      <c r="P13" s="407"/>
      <c r="Q13" s="407"/>
      <c r="R13" s="407"/>
      <c r="S13" s="407"/>
      <c r="T13" s="406"/>
      <c r="U13" s="406"/>
      <c r="V13" s="406"/>
      <c r="W13" s="406"/>
      <c r="X13" s="406"/>
      <c r="Y13" s="407"/>
      <c r="Z13" s="407"/>
      <c r="AA13" s="407"/>
      <c r="AB13" s="407"/>
      <c r="AC13" s="406"/>
      <c r="AD13" s="406"/>
      <c r="AE13" s="406"/>
      <c r="AF13" s="406"/>
      <c r="AG13" s="406"/>
      <c r="AH13" s="406"/>
      <c r="AI13" s="406"/>
      <c r="AJ13" s="406"/>
      <c r="AK13" s="406"/>
      <c r="AL13" s="406"/>
      <c r="AM13" s="406"/>
      <c r="AN13" s="406"/>
      <c r="AO13" s="406"/>
      <c r="AP13" s="406"/>
      <c r="AQ13" s="406"/>
      <c r="AR13" s="406"/>
      <c r="AS13" s="406"/>
      <c r="AT13" s="406"/>
      <c r="AU13" s="406"/>
    </row>
    <row r="14" spans="1:47" ht="16.5" customHeight="1" x14ac:dyDescent="0.2">
      <c r="A14" s="406"/>
      <c r="B14" s="406"/>
      <c r="C14" s="406"/>
      <c r="D14" s="406"/>
      <c r="E14" s="407"/>
      <c r="F14" s="407"/>
      <c r="G14" s="407"/>
      <c r="H14" s="407"/>
      <c r="I14" s="407"/>
      <c r="J14" s="407"/>
      <c r="K14" s="407"/>
      <c r="L14" s="407"/>
      <c r="M14" s="407"/>
      <c r="N14" s="407"/>
      <c r="O14" s="407"/>
      <c r="P14" s="407"/>
      <c r="Q14" s="407"/>
      <c r="R14" s="407"/>
      <c r="S14" s="407"/>
      <c r="T14" s="406"/>
      <c r="U14" s="406"/>
      <c r="V14" s="406"/>
      <c r="W14" s="406"/>
      <c r="X14" s="406"/>
      <c r="Y14" s="407"/>
      <c r="Z14" s="407"/>
      <c r="AA14" s="407"/>
      <c r="AB14" s="407"/>
      <c r="AC14" s="406"/>
      <c r="AD14" s="406"/>
      <c r="AE14" s="406"/>
      <c r="AF14" s="406"/>
      <c r="AG14" s="406"/>
      <c r="AH14" s="406"/>
      <c r="AI14" s="406"/>
      <c r="AJ14" s="406"/>
      <c r="AK14" s="406"/>
      <c r="AL14" s="406"/>
      <c r="AM14" s="406"/>
      <c r="AN14" s="406"/>
      <c r="AO14" s="406"/>
      <c r="AP14" s="406"/>
      <c r="AQ14" s="406"/>
      <c r="AR14" s="406"/>
      <c r="AS14" s="406"/>
      <c r="AT14" s="406"/>
      <c r="AU14" s="406"/>
    </row>
    <row r="15" spans="1:47" ht="16.5" customHeight="1" x14ac:dyDescent="0.2">
      <c r="A15" s="406"/>
      <c r="B15" s="406"/>
      <c r="C15" s="406"/>
      <c r="D15" s="406"/>
      <c r="E15" s="407"/>
      <c r="F15" s="407"/>
      <c r="G15" s="407"/>
      <c r="H15" s="407"/>
      <c r="I15" s="407"/>
      <c r="J15" s="407"/>
      <c r="K15" s="407"/>
      <c r="L15" s="407"/>
      <c r="M15" s="407"/>
      <c r="N15" s="407"/>
      <c r="O15" s="407"/>
      <c r="P15" s="407"/>
      <c r="Q15" s="407"/>
      <c r="R15" s="407"/>
      <c r="S15" s="407"/>
      <c r="T15" s="406"/>
      <c r="U15" s="406"/>
      <c r="V15" s="406"/>
      <c r="W15" s="406"/>
      <c r="X15" s="406"/>
      <c r="Y15" s="407"/>
      <c r="Z15" s="407"/>
      <c r="AA15" s="407"/>
      <c r="AB15" s="407"/>
      <c r="AC15" s="406"/>
      <c r="AD15" s="406"/>
      <c r="AE15" s="406"/>
      <c r="AF15" s="406"/>
      <c r="AG15" s="406"/>
      <c r="AH15" s="406"/>
      <c r="AI15" s="406"/>
      <c r="AJ15" s="406"/>
      <c r="AK15" s="406"/>
      <c r="AL15" s="406"/>
      <c r="AM15" s="406"/>
      <c r="AN15" s="406"/>
      <c r="AO15" s="406"/>
      <c r="AP15" s="406"/>
      <c r="AQ15" s="406"/>
      <c r="AR15" s="406"/>
      <c r="AS15" s="406"/>
      <c r="AT15" s="406"/>
      <c r="AU15" s="406"/>
    </row>
    <row r="16" spans="1:47" ht="16.5" customHeight="1" x14ac:dyDescent="0.2">
      <c r="A16" s="406"/>
      <c r="B16" s="406"/>
      <c r="C16" s="406"/>
      <c r="D16" s="406"/>
      <c r="E16" s="407"/>
      <c r="F16" s="407"/>
      <c r="G16" s="407"/>
      <c r="H16" s="407"/>
      <c r="I16" s="407"/>
      <c r="J16" s="407"/>
      <c r="K16" s="407"/>
      <c r="L16" s="407"/>
      <c r="M16" s="407"/>
      <c r="N16" s="407"/>
      <c r="O16" s="407"/>
      <c r="P16" s="407"/>
      <c r="Q16" s="407"/>
      <c r="R16" s="407"/>
      <c r="S16" s="407"/>
      <c r="T16" s="406"/>
      <c r="U16" s="406"/>
      <c r="V16" s="406"/>
      <c r="W16" s="406"/>
      <c r="X16" s="406"/>
      <c r="Y16" s="407"/>
      <c r="Z16" s="407"/>
      <c r="AA16" s="407"/>
      <c r="AB16" s="407"/>
      <c r="AC16" s="406"/>
      <c r="AD16" s="406"/>
      <c r="AE16" s="406"/>
      <c r="AF16" s="406"/>
      <c r="AG16" s="406"/>
      <c r="AH16" s="406"/>
      <c r="AI16" s="406"/>
      <c r="AJ16" s="406"/>
      <c r="AK16" s="406"/>
      <c r="AL16" s="406"/>
      <c r="AM16" s="406"/>
      <c r="AN16" s="406"/>
      <c r="AO16" s="406"/>
      <c r="AP16" s="406"/>
      <c r="AQ16" s="406"/>
      <c r="AR16" s="406"/>
      <c r="AS16" s="406"/>
      <c r="AT16" s="406"/>
      <c r="AU16" s="406"/>
    </row>
    <row r="17" spans="1:47" ht="16.5" customHeight="1" x14ac:dyDescent="0.2">
      <c r="A17" s="406"/>
      <c r="B17" s="406"/>
      <c r="C17" s="406"/>
      <c r="D17" s="406"/>
      <c r="E17" s="407"/>
      <c r="F17" s="407"/>
      <c r="G17" s="407"/>
      <c r="H17" s="407"/>
      <c r="I17" s="407"/>
      <c r="J17" s="407"/>
      <c r="K17" s="407"/>
      <c r="L17" s="407"/>
      <c r="M17" s="407"/>
      <c r="N17" s="407"/>
      <c r="O17" s="407"/>
      <c r="P17" s="407"/>
      <c r="Q17" s="407"/>
      <c r="R17" s="407"/>
      <c r="S17" s="407"/>
      <c r="T17" s="406"/>
      <c r="U17" s="406"/>
      <c r="V17" s="406"/>
      <c r="W17" s="406"/>
      <c r="X17" s="406"/>
      <c r="Y17" s="407"/>
      <c r="Z17" s="407"/>
      <c r="AA17" s="407"/>
      <c r="AB17" s="407"/>
      <c r="AC17" s="406"/>
      <c r="AD17" s="406"/>
      <c r="AE17" s="406"/>
      <c r="AF17" s="406"/>
      <c r="AG17" s="406"/>
      <c r="AH17" s="406"/>
      <c r="AI17" s="406"/>
      <c r="AJ17" s="406"/>
      <c r="AK17" s="406"/>
      <c r="AL17" s="406"/>
      <c r="AM17" s="406"/>
      <c r="AN17" s="406"/>
      <c r="AO17" s="406"/>
      <c r="AP17" s="406"/>
      <c r="AQ17" s="406"/>
      <c r="AR17" s="406"/>
      <c r="AS17" s="406"/>
      <c r="AT17" s="406"/>
      <c r="AU17" s="406"/>
    </row>
    <row r="18" spans="1:47" ht="16.5" customHeight="1" x14ac:dyDescent="0.2">
      <c r="A18" s="406"/>
      <c r="B18" s="406"/>
      <c r="C18" s="406"/>
      <c r="D18" s="406"/>
      <c r="E18" s="407"/>
      <c r="F18" s="407"/>
      <c r="G18" s="407"/>
      <c r="H18" s="407"/>
      <c r="I18" s="407"/>
      <c r="J18" s="407"/>
      <c r="K18" s="407"/>
      <c r="L18" s="407"/>
      <c r="M18" s="407"/>
      <c r="N18" s="407"/>
      <c r="O18" s="407"/>
      <c r="P18" s="407"/>
      <c r="Q18" s="407"/>
      <c r="R18" s="407"/>
      <c r="S18" s="407"/>
      <c r="T18" s="407"/>
      <c r="U18" s="407"/>
      <c r="V18" s="407"/>
      <c r="W18" s="407"/>
      <c r="X18" s="406"/>
      <c r="Y18" s="406"/>
      <c r="Z18" s="406"/>
      <c r="AA18" s="406"/>
      <c r="AB18" s="406"/>
      <c r="AC18" s="406"/>
      <c r="AD18" s="406"/>
      <c r="AE18" s="406"/>
      <c r="AF18" s="406"/>
      <c r="AG18" s="406"/>
      <c r="AH18" s="406"/>
      <c r="AI18" s="406"/>
      <c r="AJ18" s="406"/>
      <c r="AK18" s="406"/>
      <c r="AL18" s="406"/>
      <c r="AM18" s="406"/>
      <c r="AN18" s="406"/>
      <c r="AO18" s="406"/>
      <c r="AP18" s="406"/>
      <c r="AQ18" s="406"/>
      <c r="AR18" s="406"/>
      <c r="AS18" s="406"/>
      <c r="AT18" s="406"/>
      <c r="AU18" s="406"/>
    </row>
    <row r="19" spans="1:47" ht="16.5" customHeight="1" x14ac:dyDescent="0.2">
      <c r="A19" s="406"/>
      <c r="B19" s="406"/>
      <c r="C19" s="406"/>
      <c r="D19" s="406"/>
      <c r="E19" s="407"/>
      <c r="F19" s="407"/>
      <c r="G19" s="407"/>
      <c r="H19" s="407"/>
      <c r="I19" s="407"/>
      <c r="J19" s="407"/>
      <c r="K19" s="407"/>
      <c r="L19" s="407"/>
      <c r="M19" s="407"/>
      <c r="N19" s="407"/>
      <c r="O19" s="407"/>
      <c r="P19" s="407"/>
      <c r="Q19" s="407"/>
      <c r="R19" s="407"/>
      <c r="S19" s="407"/>
      <c r="T19" s="407"/>
      <c r="U19" s="407"/>
      <c r="V19" s="407"/>
      <c r="W19" s="407"/>
      <c r="X19" s="406"/>
      <c r="Y19" s="406"/>
      <c r="Z19" s="406"/>
      <c r="AA19" s="406"/>
      <c r="AB19" s="406"/>
      <c r="AC19" s="406"/>
      <c r="AD19" s="406"/>
      <c r="AE19" s="406"/>
      <c r="AF19" s="406"/>
      <c r="AG19" s="406"/>
      <c r="AH19" s="406"/>
      <c r="AI19" s="406"/>
      <c r="AJ19" s="406"/>
      <c r="AK19" s="406"/>
      <c r="AL19" s="406"/>
      <c r="AM19" s="406"/>
      <c r="AN19" s="406"/>
      <c r="AO19" s="406"/>
      <c r="AP19" s="406"/>
      <c r="AQ19" s="406"/>
      <c r="AR19" s="406"/>
      <c r="AS19" s="406"/>
      <c r="AT19" s="406"/>
      <c r="AU19" s="406"/>
    </row>
    <row r="20" spans="1:47" ht="25.5" customHeight="1" x14ac:dyDescent="0.2">
      <c r="A20" s="406"/>
      <c r="B20" s="406"/>
      <c r="C20" s="406"/>
      <c r="D20" s="406" t="s">
        <v>440</v>
      </c>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06"/>
      <c r="AO20" s="406"/>
      <c r="AP20" s="406"/>
      <c r="AQ20" s="406"/>
      <c r="AR20" s="406"/>
      <c r="AS20" s="406"/>
      <c r="AT20" s="406"/>
      <c r="AU20" s="406"/>
    </row>
    <row r="21" spans="1:47" ht="25.5" customHeight="1" x14ac:dyDescent="0.2">
      <c r="A21" s="407"/>
      <c r="B21" s="407"/>
      <c r="C21" s="406"/>
      <c r="D21" s="406" t="s">
        <v>439</v>
      </c>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06"/>
      <c r="AP21" s="406"/>
      <c r="AQ21" s="406"/>
      <c r="AR21" s="406"/>
      <c r="AS21" s="406"/>
      <c r="AT21" s="406"/>
      <c r="AU21" s="406"/>
    </row>
    <row r="22" spans="1:47" ht="18" customHeight="1" thickBot="1" x14ac:dyDescent="0.25">
      <c r="A22" s="407"/>
      <c r="B22" s="407"/>
      <c r="C22" s="406"/>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6"/>
      <c r="AT22" s="406"/>
      <c r="AU22" s="406"/>
    </row>
    <row r="23" spans="1:47" ht="33.75" customHeight="1" x14ac:dyDescent="0.2">
      <c r="A23" s="409"/>
      <c r="B23" s="409"/>
      <c r="C23" s="406"/>
      <c r="D23" s="1389" t="s">
        <v>68</v>
      </c>
      <c r="E23" s="1390"/>
      <c r="F23" s="1390"/>
      <c r="G23" s="1390"/>
      <c r="H23" s="1390"/>
      <c r="I23" s="1390"/>
      <c r="J23" s="1390"/>
      <c r="K23" s="1390"/>
      <c r="L23" s="1388" t="s">
        <v>433</v>
      </c>
      <c r="M23" s="1388"/>
      <c r="N23" s="1388"/>
      <c r="O23" s="1400"/>
      <c r="P23" s="1400"/>
      <c r="Q23" s="1400"/>
      <c r="R23" s="1400"/>
      <c r="S23" s="1400"/>
      <c r="T23" s="1400"/>
      <c r="U23" s="1400"/>
      <c r="V23" s="1400"/>
      <c r="W23" s="1400"/>
      <c r="X23" s="1400"/>
      <c r="Y23" s="1400"/>
      <c r="Z23" s="1400"/>
      <c r="AA23" s="1400"/>
      <c r="AB23" s="1400"/>
      <c r="AC23" s="1400"/>
      <c r="AD23" s="1400"/>
      <c r="AE23" s="1400"/>
      <c r="AF23" s="1400"/>
      <c r="AG23" s="1400"/>
      <c r="AH23" s="1400"/>
      <c r="AI23" s="1400"/>
      <c r="AJ23" s="1400"/>
      <c r="AK23" s="1400"/>
      <c r="AL23" s="1400"/>
      <c r="AM23" s="1400"/>
      <c r="AN23" s="1400"/>
      <c r="AO23" s="1400"/>
      <c r="AP23" s="1400"/>
      <c r="AQ23" s="1400"/>
      <c r="AR23" s="1401"/>
      <c r="AS23" s="406"/>
      <c r="AT23" s="406"/>
      <c r="AU23" s="406"/>
    </row>
    <row r="24" spans="1:47" ht="18.75" customHeight="1" x14ac:dyDescent="0.2">
      <c r="A24" s="409"/>
      <c r="B24" s="409"/>
      <c r="C24" s="406"/>
      <c r="D24" s="1391"/>
      <c r="E24" s="1392"/>
      <c r="F24" s="1392"/>
      <c r="G24" s="1392"/>
      <c r="H24" s="1392"/>
      <c r="I24" s="1392"/>
      <c r="J24" s="1392"/>
      <c r="K24" s="1392"/>
      <c r="L24" s="1393" t="s">
        <v>23</v>
      </c>
      <c r="M24" s="1393"/>
      <c r="N24" s="1393"/>
      <c r="O24" s="1402" t="s">
        <v>436</v>
      </c>
      <c r="P24" s="1402"/>
      <c r="Q24" s="1402"/>
      <c r="R24" s="1402"/>
      <c r="S24" s="1402"/>
      <c r="T24" s="1402"/>
      <c r="U24" s="1402"/>
      <c r="V24" s="1402"/>
      <c r="W24" s="1402"/>
      <c r="X24" s="1402"/>
      <c r="Y24" s="1402"/>
      <c r="Z24" s="1402"/>
      <c r="AA24" s="1402"/>
      <c r="AB24" s="1402"/>
      <c r="AC24" s="1402"/>
      <c r="AD24" s="1402"/>
      <c r="AE24" s="1402"/>
      <c r="AF24" s="1402"/>
      <c r="AG24" s="1402"/>
      <c r="AH24" s="1402"/>
      <c r="AI24" s="1402"/>
      <c r="AJ24" s="1402"/>
      <c r="AK24" s="1402"/>
      <c r="AL24" s="1402"/>
      <c r="AM24" s="1402"/>
      <c r="AN24" s="1402"/>
      <c r="AO24" s="1402"/>
      <c r="AP24" s="1402"/>
      <c r="AQ24" s="1402"/>
      <c r="AR24" s="1403"/>
      <c r="AS24" s="406"/>
      <c r="AT24" s="406"/>
      <c r="AU24" s="406"/>
    </row>
    <row r="25" spans="1:47" ht="33.75" customHeight="1" x14ac:dyDescent="0.2">
      <c r="A25" s="409"/>
      <c r="B25" s="409"/>
      <c r="C25" s="406"/>
      <c r="D25" s="1391"/>
      <c r="E25" s="1392"/>
      <c r="F25" s="1392"/>
      <c r="G25" s="1392"/>
      <c r="H25" s="1392"/>
      <c r="I25" s="1392"/>
      <c r="J25" s="1392"/>
      <c r="K25" s="1392"/>
      <c r="L25" s="1393"/>
      <c r="M25" s="1393"/>
      <c r="N25" s="1393"/>
      <c r="O25" s="1404"/>
      <c r="P25" s="1404"/>
      <c r="Q25" s="1404"/>
      <c r="R25" s="1404"/>
      <c r="S25" s="1404"/>
      <c r="T25" s="1404"/>
      <c r="U25" s="1404"/>
      <c r="V25" s="1404"/>
      <c r="W25" s="1404"/>
      <c r="X25" s="1404"/>
      <c r="Y25" s="1404"/>
      <c r="Z25" s="1404"/>
      <c r="AA25" s="1404"/>
      <c r="AB25" s="1404"/>
      <c r="AC25" s="1404"/>
      <c r="AD25" s="1404"/>
      <c r="AE25" s="1404"/>
      <c r="AF25" s="1404"/>
      <c r="AG25" s="1404"/>
      <c r="AH25" s="1404"/>
      <c r="AI25" s="1404"/>
      <c r="AJ25" s="1404"/>
      <c r="AK25" s="1404"/>
      <c r="AL25" s="1404"/>
      <c r="AM25" s="1404"/>
      <c r="AN25" s="1404"/>
      <c r="AO25" s="1404"/>
      <c r="AP25" s="1404"/>
      <c r="AQ25" s="1404"/>
      <c r="AR25" s="1405"/>
      <c r="AS25" s="406"/>
      <c r="AT25" s="406"/>
      <c r="AU25" s="406"/>
    </row>
    <row r="26" spans="1:47" ht="33" customHeight="1" x14ac:dyDescent="0.2">
      <c r="A26" s="409"/>
      <c r="B26" s="409"/>
      <c r="C26" s="406"/>
      <c r="D26" s="1391" t="s">
        <v>72</v>
      </c>
      <c r="E26" s="1392"/>
      <c r="F26" s="1392"/>
      <c r="G26" s="1392"/>
      <c r="H26" s="1392"/>
      <c r="I26" s="1392"/>
      <c r="J26" s="1392"/>
      <c r="K26" s="1392"/>
      <c r="L26" s="1393" t="s">
        <v>158</v>
      </c>
      <c r="M26" s="1393"/>
      <c r="N26" s="1393"/>
      <c r="O26" s="1406"/>
      <c r="P26" s="1406"/>
      <c r="Q26" s="1406"/>
      <c r="R26" s="1406"/>
      <c r="S26" s="1406"/>
      <c r="T26" s="1406"/>
      <c r="U26" s="1406"/>
      <c r="V26" s="1406"/>
      <c r="W26" s="1406"/>
      <c r="X26" s="1406"/>
      <c r="Y26" s="1406"/>
      <c r="Z26" s="1406"/>
      <c r="AA26" s="1406"/>
      <c r="AB26" s="1406"/>
      <c r="AC26" s="1406"/>
      <c r="AD26" s="1406"/>
      <c r="AE26" s="1406"/>
      <c r="AF26" s="1406"/>
      <c r="AG26" s="1406"/>
      <c r="AH26" s="1406"/>
      <c r="AI26" s="1406"/>
      <c r="AJ26" s="1406"/>
      <c r="AK26" s="1406"/>
      <c r="AL26" s="1406"/>
      <c r="AM26" s="1406"/>
      <c r="AN26" s="1406"/>
      <c r="AO26" s="1406"/>
      <c r="AP26" s="1406"/>
      <c r="AQ26" s="1406"/>
      <c r="AR26" s="1407"/>
      <c r="AS26" s="406"/>
      <c r="AT26" s="406"/>
      <c r="AU26" s="406"/>
    </row>
    <row r="27" spans="1:47" ht="18.75" customHeight="1" x14ac:dyDescent="0.2">
      <c r="A27" s="409"/>
      <c r="B27" s="409"/>
      <c r="C27" s="406"/>
      <c r="D27" s="1391"/>
      <c r="E27" s="1392"/>
      <c r="F27" s="1392"/>
      <c r="G27" s="1392"/>
      <c r="H27" s="1392"/>
      <c r="I27" s="1392"/>
      <c r="J27" s="1392"/>
      <c r="K27" s="1392"/>
      <c r="L27" s="1393" t="s">
        <v>432</v>
      </c>
      <c r="M27" s="1393"/>
      <c r="N27" s="1393"/>
      <c r="O27" s="1402" t="s">
        <v>437</v>
      </c>
      <c r="P27" s="1402"/>
      <c r="Q27" s="1402"/>
      <c r="R27" s="1402"/>
      <c r="S27" s="1402"/>
      <c r="T27" s="1402"/>
      <c r="U27" s="1402"/>
      <c r="V27" s="1402"/>
      <c r="W27" s="1402"/>
      <c r="X27" s="1402"/>
      <c r="Y27" s="1402"/>
      <c r="Z27" s="1402"/>
      <c r="AA27" s="1402"/>
      <c r="AB27" s="1402"/>
      <c r="AC27" s="1402"/>
      <c r="AD27" s="1402"/>
      <c r="AE27" s="1402"/>
      <c r="AF27" s="1402"/>
      <c r="AG27" s="1402"/>
      <c r="AH27" s="1402"/>
      <c r="AI27" s="1402"/>
      <c r="AJ27" s="1402"/>
      <c r="AK27" s="1402"/>
      <c r="AL27" s="1402"/>
      <c r="AM27" s="1402"/>
      <c r="AN27" s="1402"/>
      <c r="AO27" s="1402"/>
      <c r="AP27" s="1402"/>
      <c r="AQ27" s="1402"/>
      <c r="AR27" s="1403"/>
      <c r="AS27" s="406"/>
      <c r="AT27" s="406"/>
      <c r="AU27" s="406"/>
    </row>
    <row r="28" spans="1:47" ht="33.75" customHeight="1" x14ac:dyDescent="0.2">
      <c r="A28" s="409"/>
      <c r="B28" s="409"/>
      <c r="C28" s="406"/>
      <c r="D28" s="1391"/>
      <c r="E28" s="1392"/>
      <c r="F28" s="1392"/>
      <c r="G28" s="1392"/>
      <c r="H28" s="1392"/>
      <c r="I28" s="1392"/>
      <c r="J28" s="1392"/>
      <c r="K28" s="1392"/>
      <c r="L28" s="1393"/>
      <c r="M28" s="1393"/>
      <c r="N28" s="1393"/>
      <c r="O28" s="1404"/>
      <c r="P28" s="1404"/>
      <c r="Q28" s="1404"/>
      <c r="R28" s="1404"/>
      <c r="S28" s="1404"/>
      <c r="T28" s="1404"/>
      <c r="U28" s="1404"/>
      <c r="V28" s="1404"/>
      <c r="W28" s="1404"/>
      <c r="X28" s="1404"/>
      <c r="Y28" s="1404"/>
      <c r="Z28" s="1404"/>
      <c r="AA28" s="1404"/>
      <c r="AB28" s="1404"/>
      <c r="AC28" s="1404"/>
      <c r="AD28" s="1404"/>
      <c r="AE28" s="1404"/>
      <c r="AF28" s="1404"/>
      <c r="AG28" s="1404"/>
      <c r="AH28" s="1404"/>
      <c r="AI28" s="1404"/>
      <c r="AJ28" s="1404"/>
      <c r="AK28" s="1404"/>
      <c r="AL28" s="1404"/>
      <c r="AM28" s="1404"/>
      <c r="AN28" s="1404"/>
      <c r="AO28" s="1404"/>
      <c r="AP28" s="1404"/>
      <c r="AQ28" s="1404"/>
      <c r="AR28" s="1405"/>
      <c r="AS28" s="406"/>
      <c r="AT28" s="406"/>
      <c r="AU28" s="406"/>
    </row>
    <row r="29" spans="1:47" ht="33.75" customHeight="1" thickBot="1" x14ac:dyDescent="0.25">
      <c r="A29" s="409"/>
      <c r="B29" s="409"/>
      <c r="C29" s="406"/>
      <c r="D29" s="1396" t="s">
        <v>435</v>
      </c>
      <c r="E29" s="1397"/>
      <c r="F29" s="1397"/>
      <c r="G29" s="1397"/>
      <c r="H29" s="1397"/>
      <c r="I29" s="1397"/>
      <c r="J29" s="1397"/>
      <c r="K29" s="1397"/>
      <c r="L29" s="1398" t="s">
        <v>312</v>
      </c>
      <c r="M29" s="1398"/>
      <c r="N29" s="1398"/>
      <c r="O29" s="1398"/>
      <c r="P29" s="1398"/>
      <c r="Q29" s="1398"/>
      <c r="R29" s="1398"/>
      <c r="S29" s="1398"/>
      <c r="T29" s="1398"/>
      <c r="U29" s="1398"/>
      <c r="V29" s="1398"/>
      <c r="W29" s="1398"/>
      <c r="X29" s="1398"/>
      <c r="Y29" s="1398"/>
      <c r="Z29" s="1398"/>
      <c r="AA29" s="1398"/>
      <c r="AB29" s="1398"/>
      <c r="AC29" s="1398"/>
      <c r="AD29" s="1398"/>
      <c r="AE29" s="1398"/>
      <c r="AF29" s="1398"/>
      <c r="AG29" s="1398"/>
      <c r="AH29" s="1398"/>
      <c r="AI29" s="1398"/>
      <c r="AJ29" s="1398"/>
      <c r="AK29" s="1398"/>
      <c r="AL29" s="1398"/>
      <c r="AM29" s="1398"/>
      <c r="AN29" s="1398"/>
      <c r="AO29" s="1398"/>
      <c r="AP29" s="1398"/>
      <c r="AQ29" s="1398"/>
      <c r="AR29" s="1399"/>
      <c r="AS29" s="406"/>
      <c r="AT29" s="406"/>
      <c r="AU29" s="406"/>
    </row>
    <row r="30" spans="1:47" s="399" customFormat="1" ht="16.5" customHeight="1" x14ac:dyDescent="0.2">
      <c r="A30" s="398"/>
      <c r="B30" s="398"/>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row>
    <row r="31" spans="1:47" s="399" customFormat="1" ht="16.5" customHeight="1" x14ac:dyDescent="0.2">
      <c r="A31" s="398"/>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row>
    <row r="32" spans="1:47" ht="16.5" customHeight="1" x14ac:dyDescent="0.2">
      <c r="A32" s="398"/>
      <c r="B32" s="398"/>
      <c r="E32" s="398"/>
      <c r="F32" s="398"/>
      <c r="G32" s="398"/>
      <c r="H32" s="398"/>
      <c r="I32" s="398"/>
      <c r="J32" s="398"/>
      <c r="K32" s="398"/>
      <c r="L32" s="398"/>
      <c r="M32" s="398"/>
      <c r="N32" s="398"/>
      <c r="O32" s="398"/>
      <c r="P32" s="398"/>
      <c r="Q32" s="398"/>
      <c r="R32" s="398"/>
      <c r="S32" s="398"/>
      <c r="T32" s="398"/>
      <c r="U32" s="398"/>
      <c r="V32" s="398"/>
      <c r="W32" s="398"/>
    </row>
    <row r="33" spans="1:26" ht="16.5" customHeight="1" x14ac:dyDescent="0.2">
      <c r="A33" s="398"/>
      <c r="B33" s="398"/>
      <c r="E33" s="398"/>
      <c r="F33" s="398"/>
      <c r="G33" s="400"/>
      <c r="H33" s="401"/>
      <c r="I33" s="398"/>
      <c r="J33" s="397"/>
      <c r="K33" s="398"/>
      <c r="L33" s="397"/>
      <c r="M33" s="398"/>
      <c r="N33" s="398"/>
      <c r="O33" s="398"/>
      <c r="P33" s="398"/>
      <c r="Q33" s="397"/>
      <c r="R33" s="398"/>
      <c r="S33" s="398"/>
      <c r="T33" s="398"/>
      <c r="U33" s="398"/>
      <c r="V33" s="398"/>
      <c r="W33" s="398"/>
    </row>
    <row r="34" spans="1:26" ht="16.5" customHeight="1" x14ac:dyDescent="0.2">
      <c r="A34" s="398"/>
      <c r="B34" s="398"/>
      <c r="E34" s="398"/>
      <c r="F34" s="398"/>
      <c r="G34" s="401"/>
      <c r="H34" s="401"/>
      <c r="I34" s="398"/>
      <c r="J34" s="397"/>
      <c r="K34" s="398"/>
      <c r="L34" s="397"/>
      <c r="M34" s="398"/>
      <c r="N34" s="398"/>
      <c r="O34" s="398"/>
      <c r="P34" s="398"/>
      <c r="Q34" s="398"/>
      <c r="R34" s="398"/>
      <c r="S34" s="398"/>
      <c r="T34" s="398"/>
      <c r="U34" s="398"/>
      <c r="V34" s="398"/>
      <c r="W34" s="398"/>
    </row>
    <row r="35" spans="1:26" ht="16.5" customHeight="1" x14ac:dyDescent="0.2">
      <c r="A35" s="398"/>
      <c r="B35" s="398"/>
      <c r="E35" s="398"/>
      <c r="F35" s="398"/>
      <c r="G35" s="398"/>
      <c r="H35" s="398"/>
      <c r="I35" s="398"/>
      <c r="J35" s="398"/>
      <c r="K35" s="398"/>
      <c r="L35" s="398"/>
      <c r="M35" s="398"/>
      <c r="N35" s="398"/>
      <c r="O35" s="398"/>
      <c r="P35" s="398"/>
      <c r="Q35" s="398"/>
      <c r="R35" s="398"/>
      <c r="S35" s="398"/>
      <c r="T35" s="398"/>
      <c r="U35" s="398"/>
      <c r="V35" s="398"/>
      <c r="W35" s="398"/>
    </row>
    <row r="36" spans="1:26" s="399" customFormat="1" ht="16.5" customHeight="1" x14ac:dyDescent="0.2">
      <c r="A36" s="397"/>
      <c r="B36" s="397"/>
      <c r="C36" s="398"/>
      <c r="D36" s="398"/>
      <c r="E36" s="398"/>
      <c r="F36" s="398"/>
      <c r="G36" s="398"/>
      <c r="H36" s="398"/>
      <c r="I36" s="398"/>
      <c r="J36" s="401"/>
      <c r="K36" s="401"/>
      <c r="L36" s="397"/>
      <c r="M36" s="397"/>
      <c r="N36" s="397"/>
      <c r="O36" s="397"/>
      <c r="P36" s="397"/>
      <c r="Q36" s="397"/>
      <c r="R36" s="397"/>
      <c r="S36" s="397"/>
      <c r="T36" s="397"/>
      <c r="U36" s="397"/>
      <c r="V36" s="397"/>
      <c r="W36" s="397"/>
      <c r="X36" s="398"/>
      <c r="Y36" s="398"/>
      <c r="Z36" s="398"/>
    </row>
    <row r="37" spans="1:26" s="399" customFormat="1" ht="16.5" customHeight="1" x14ac:dyDescent="0.2">
      <c r="A37" s="402"/>
      <c r="B37" s="402"/>
      <c r="C37" s="398"/>
      <c r="D37" s="398"/>
      <c r="E37" s="400"/>
      <c r="F37" s="403"/>
      <c r="G37" s="403"/>
      <c r="H37" s="403"/>
      <c r="I37" s="397"/>
      <c r="J37" s="397"/>
      <c r="K37" s="397"/>
      <c r="L37" s="397"/>
      <c r="M37" s="397"/>
      <c r="N37" s="397"/>
      <c r="O37" s="397"/>
      <c r="P37" s="397"/>
      <c r="Q37" s="397"/>
      <c r="R37" s="397"/>
      <c r="S37" s="397"/>
      <c r="T37" s="397"/>
      <c r="U37" s="397"/>
      <c r="V37" s="397"/>
      <c r="W37" s="397"/>
      <c r="X37" s="396"/>
      <c r="Y37" s="396"/>
      <c r="Z37" s="396"/>
    </row>
    <row r="38" spans="1:26" ht="16.5" customHeight="1" x14ac:dyDescent="0.2">
      <c r="A38" s="402"/>
      <c r="B38" s="402"/>
      <c r="E38" s="400"/>
      <c r="F38" s="1387"/>
      <c r="G38" s="1387"/>
      <c r="H38" s="1387"/>
      <c r="I38" s="397"/>
      <c r="J38" s="397"/>
      <c r="K38" s="397"/>
      <c r="L38" s="397"/>
      <c r="M38" s="397"/>
      <c r="N38" s="397"/>
      <c r="O38" s="397"/>
      <c r="P38" s="397"/>
      <c r="Q38" s="397"/>
      <c r="R38" s="397"/>
      <c r="S38" s="397"/>
      <c r="T38" s="397"/>
      <c r="U38" s="397"/>
      <c r="V38" s="397"/>
      <c r="W38" s="397"/>
    </row>
    <row r="39" spans="1:26" ht="16.5" customHeight="1" x14ac:dyDescent="0.2">
      <c r="A39" s="402"/>
      <c r="B39" s="402"/>
      <c r="E39" s="400"/>
      <c r="F39" s="403"/>
      <c r="G39" s="403"/>
      <c r="H39" s="403"/>
      <c r="I39" s="397"/>
      <c r="J39" s="397"/>
      <c r="K39" s="397"/>
      <c r="L39" s="397"/>
      <c r="M39" s="397"/>
      <c r="N39" s="397"/>
      <c r="O39" s="397"/>
      <c r="P39" s="397"/>
      <c r="Q39" s="397"/>
      <c r="R39" s="397"/>
      <c r="S39" s="397"/>
      <c r="T39" s="397"/>
      <c r="U39" s="397"/>
      <c r="V39" s="397"/>
      <c r="W39" s="397"/>
    </row>
    <row r="40" spans="1:26" ht="16.5" customHeight="1" x14ac:dyDescent="0.2">
      <c r="A40" s="402"/>
      <c r="B40" s="402"/>
      <c r="E40" s="397"/>
      <c r="F40" s="397"/>
      <c r="G40" s="397"/>
      <c r="H40" s="397"/>
      <c r="I40" s="397"/>
      <c r="J40" s="397"/>
      <c r="K40" s="397"/>
      <c r="L40" s="397"/>
      <c r="M40" s="397"/>
      <c r="N40" s="397"/>
      <c r="O40" s="397"/>
      <c r="P40" s="397"/>
      <c r="Q40" s="397"/>
      <c r="R40" s="397"/>
      <c r="S40" s="397"/>
      <c r="T40" s="404"/>
      <c r="U40" s="397"/>
      <c r="V40" s="397"/>
      <c r="W40" s="397"/>
    </row>
    <row r="41" spans="1:26" ht="16.5" customHeight="1" x14ac:dyDescent="0.2">
      <c r="A41" s="397"/>
      <c r="B41" s="397"/>
      <c r="E41" s="397"/>
      <c r="F41" s="397"/>
      <c r="G41" s="397"/>
      <c r="H41" s="397"/>
      <c r="I41" s="397"/>
      <c r="J41" s="397"/>
      <c r="K41" s="397"/>
      <c r="L41" s="397"/>
      <c r="M41" s="397"/>
      <c r="N41" s="397"/>
      <c r="O41" s="397"/>
      <c r="P41" s="397"/>
      <c r="Q41" s="397"/>
      <c r="R41" s="397"/>
      <c r="S41" s="397"/>
      <c r="T41" s="397"/>
      <c r="U41" s="397"/>
      <c r="V41" s="397"/>
      <c r="W41" s="397"/>
    </row>
    <row r="42" spans="1:26" ht="16.5" customHeight="1" x14ac:dyDescent="0.2">
      <c r="A42" s="397"/>
      <c r="B42" s="397"/>
      <c r="E42" s="397"/>
      <c r="F42" s="397"/>
      <c r="G42" s="397"/>
      <c r="H42" s="397"/>
      <c r="I42" s="397"/>
      <c r="J42" s="397"/>
      <c r="K42" s="397"/>
      <c r="L42" s="397"/>
      <c r="M42" s="397"/>
      <c r="N42" s="397"/>
      <c r="O42" s="397"/>
      <c r="P42" s="397"/>
      <c r="Q42" s="397"/>
      <c r="R42" s="397"/>
      <c r="S42" s="397"/>
      <c r="T42" s="397"/>
      <c r="U42" s="397"/>
      <c r="V42" s="397"/>
      <c r="W42" s="397"/>
    </row>
    <row r="43" spans="1:26" ht="16.5" customHeight="1" x14ac:dyDescent="0.2">
      <c r="A43" s="397"/>
      <c r="B43" s="397"/>
      <c r="E43" s="397"/>
      <c r="F43" s="397"/>
      <c r="G43" s="397"/>
      <c r="H43" s="397"/>
      <c r="I43" s="397"/>
      <c r="J43" s="397"/>
      <c r="K43" s="397"/>
      <c r="L43" s="397"/>
      <c r="M43" s="397"/>
      <c r="N43" s="397"/>
      <c r="O43" s="397"/>
      <c r="P43" s="397"/>
      <c r="Q43" s="397"/>
      <c r="R43" s="397"/>
      <c r="S43" s="397"/>
      <c r="T43" s="397"/>
      <c r="U43" s="397"/>
      <c r="V43" s="397"/>
      <c r="W43" s="397"/>
    </row>
    <row r="44" spans="1:26" ht="16.5" customHeight="1" x14ac:dyDescent="0.2">
      <c r="A44" s="397"/>
      <c r="B44" s="397"/>
      <c r="E44" s="397"/>
      <c r="F44" s="397"/>
      <c r="G44" s="397"/>
      <c r="H44" s="397"/>
      <c r="I44" s="397"/>
      <c r="J44" s="397"/>
      <c r="K44" s="397"/>
      <c r="L44" s="397"/>
      <c r="M44" s="397"/>
      <c r="N44" s="397"/>
      <c r="O44" s="397"/>
      <c r="P44" s="397"/>
      <c r="Q44" s="397"/>
      <c r="R44" s="397"/>
      <c r="S44" s="397"/>
      <c r="T44" s="397"/>
      <c r="U44" s="397"/>
      <c r="V44" s="397"/>
      <c r="W44" s="397"/>
    </row>
    <row r="45" spans="1:26" ht="16.5" customHeight="1" x14ac:dyDescent="0.2">
      <c r="A45" s="397"/>
      <c r="B45" s="397"/>
      <c r="E45" s="397"/>
      <c r="F45" s="397"/>
      <c r="G45" s="397"/>
      <c r="H45" s="397"/>
      <c r="I45" s="397"/>
      <c r="J45" s="397"/>
      <c r="K45" s="397"/>
      <c r="L45" s="397"/>
      <c r="M45" s="397"/>
      <c r="N45" s="397"/>
      <c r="O45" s="397"/>
      <c r="P45" s="397"/>
      <c r="Q45" s="397"/>
      <c r="R45" s="397"/>
      <c r="S45" s="397"/>
      <c r="T45" s="397"/>
      <c r="U45" s="397"/>
      <c r="V45" s="397"/>
      <c r="W45" s="397"/>
    </row>
    <row r="46" spans="1:26" ht="16.5" customHeight="1" x14ac:dyDescent="0.2">
      <c r="A46" s="397"/>
      <c r="B46" s="397"/>
      <c r="E46" s="397"/>
      <c r="F46" s="397"/>
      <c r="G46" s="397"/>
      <c r="H46" s="397"/>
      <c r="I46" s="397"/>
      <c r="J46" s="397"/>
      <c r="K46" s="397"/>
      <c r="L46" s="397"/>
      <c r="M46" s="397"/>
      <c r="N46" s="397"/>
      <c r="O46" s="397"/>
      <c r="P46" s="397"/>
      <c r="Q46" s="397"/>
      <c r="R46" s="397"/>
      <c r="S46" s="397"/>
      <c r="T46" s="397"/>
      <c r="U46" s="397"/>
      <c r="V46" s="397"/>
      <c r="W46" s="397"/>
    </row>
    <row r="47" spans="1:26" ht="16.5" customHeight="1" x14ac:dyDescent="0.2">
      <c r="A47" s="397"/>
      <c r="B47" s="397"/>
      <c r="E47" s="397"/>
      <c r="F47" s="397"/>
      <c r="G47" s="397"/>
      <c r="H47" s="397"/>
      <c r="I47" s="397"/>
      <c r="J47" s="397"/>
      <c r="K47" s="397"/>
      <c r="L47" s="397"/>
      <c r="M47" s="397"/>
      <c r="N47" s="397"/>
      <c r="O47" s="397"/>
      <c r="P47" s="397"/>
      <c r="Q47" s="397"/>
      <c r="R47" s="397"/>
      <c r="S47" s="397"/>
      <c r="T47" s="397"/>
      <c r="U47" s="397"/>
      <c r="V47" s="397"/>
      <c r="W47" s="397"/>
    </row>
    <row r="48" spans="1:26" ht="16.5" customHeight="1" x14ac:dyDescent="0.2">
      <c r="A48" s="397"/>
      <c r="B48" s="397"/>
      <c r="E48" s="397"/>
      <c r="F48" s="397"/>
      <c r="G48" s="397"/>
      <c r="H48" s="397"/>
      <c r="I48" s="397"/>
      <c r="J48" s="397"/>
      <c r="K48" s="397"/>
      <c r="L48" s="397"/>
      <c r="M48" s="397"/>
      <c r="N48" s="397"/>
      <c r="O48" s="397"/>
      <c r="P48" s="397"/>
      <c r="Q48" s="397"/>
      <c r="R48" s="397"/>
      <c r="S48" s="397"/>
      <c r="T48" s="397"/>
      <c r="U48" s="397"/>
      <c r="V48" s="397"/>
      <c r="W48" s="397"/>
    </row>
    <row r="49" spans="1:23" ht="16.5" customHeight="1" x14ac:dyDescent="0.2">
      <c r="A49" s="397"/>
      <c r="B49" s="397"/>
      <c r="E49" s="397"/>
      <c r="F49" s="397"/>
      <c r="G49" s="397"/>
      <c r="H49" s="397"/>
      <c r="I49" s="397"/>
      <c r="J49" s="397"/>
      <c r="K49" s="397"/>
      <c r="L49" s="397"/>
      <c r="M49" s="397"/>
      <c r="N49" s="397"/>
      <c r="O49" s="397"/>
      <c r="P49" s="397"/>
      <c r="Q49" s="397"/>
      <c r="R49" s="397"/>
      <c r="S49" s="397"/>
      <c r="T49" s="397"/>
      <c r="U49" s="397"/>
      <c r="V49" s="397"/>
      <c r="W49" s="397"/>
    </row>
    <row r="50" spans="1:23" ht="16.5" customHeight="1" x14ac:dyDescent="0.2">
      <c r="A50" s="397"/>
      <c r="B50" s="397"/>
      <c r="E50" s="397"/>
      <c r="F50" s="397"/>
      <c r="G50" s="397"/>
      <c r="H50" s="397"/>
      <c r="I50" s="397"/>
      <c r="J50" s="397"/>
      <c r="K50" s="397"/>
      <c r="L50" s="397"/>
      <c r="M50" s="397"/>
      <c r="N50" s="397"/>
      <c r="O50" s="397"/>
      <c r="P50" s="397"/>
      <c r="Q50" s="397"/>
      <c r="R50" s="397"/>
      <c r="S50" s="397"/>
      <c r="T50" s="397"/>
      <c r="U50" s="397"/>
      <c r="V50" s="397"/>
      <c r="W50" s="397"/>
    </row>
    <row r="51" spans="1:23" ht="16.5" customHeight="1" x14ac:dyDescent="0.2">
      <c r="A51" s="397"/>
      <c r="B51" s="397"/>
      <c r="E51" s="397"/>
      <c r="F51" s="397"/>
      <c r="G51" s="397"/>
      <c r="H51" s="397"/>
      <c r="I51" s="397"/>
      <c r="J51" s="397"/>
      <c r="K51" s="397"/>
      <c r="L51" s="397"/>
      <c r="M51" s="397"/>
      <c r="N51" s="397"/>
      <c r="O51" s="397"/>
      <c r="P51" s="397"/>
      <c r="Q51" s="397"/>
      <c r="R51" s="397"/>
      <c r="S51" s="397"/>
      <c r="T51" s="397"/>
      <c r="U51" s="397"/>
      <c r="V51" s="397"/>
      <c r="W51" s="397"/>
    </row>
    <row r="52" spans="1:23" ht="16.5" customHeight="1" x14ac:dyDescent="0.2">
      <c r="A52" s="397"/>
      <c r="B52" s="397"/>
      <c r="E52" s="397"/>
      <c r="F52" s="397"/>
      <c r="G52" s="397"/>
      <c r="H52" s="397"/>
      <c r="I52" s="397"/>
      <c r="J52" s="397"/>
      <c r="K52" s="397"/>
      <c r="L52" s="397"/>
      <c r="M52" s="397"/>
      <c r="N52" s="397"/>
      <c r="O52" s="397"/>
      <c r="P52" s="397"/>
      <c r="Q52" s="397"/>
      <c r="R52" s="397"/>
      <c r="S52" s="397"/>
      <c r="T52" s="397"/>
      <c r="U52" s="397"/>
      <c r="V52" s="397"/>
      <c r="W52" s="397"/>
    </row>
    <row r="53" spans="1:23" ht="16.5" customHeight="1" x14ac:dyDescent="0.2">
      <c r="A53" s="397"/>
      <c r="B53" s="397"/>
      <c r="E53" s="397"/>
      <c r="F53" s="397"/>
      <c r="G53" s="397"/>
      <c r="H53" s="397"/>
      <c r="I53" s="397"/>
      <c r="J53" s="397"/>
      <c r="K53" s="397"/>
      <c r="L53" s="397"/>
      <c r="M53" s="397"/>
      <c r="N53" s="397"/>
      <c r="O53" s="397"/>
      <c r="P53" s="397"/>
      <c r="Q53" s="397"/>
      <c r="R53" s="397"/>
      <c r="S53" s="397"/>
      <c r="T53" s="397"/>
      <c r="U53" s="397"/>
      <c r="V53" s="397"/>
      <c r="W53" s="397"/>
    </row>
    <row r="54" spans="1:23" ht="16.5" customHeight="1" x14ac:dyDescent="0.2">
      <c r="A54" s="397"/>
      <c r="B54" s="397"/>
      <c r="E54" s="397"/>
      <c r="F54" s="397"/>
      <c r="G54" s="397"/>
      <c r="H54" s="397"/>
      <c r="I54" s="397"/>
      <c r="J54" s="397"/>
      <c r="K54" s="397"/>
      <c r="L54" s="397"/>
      <c r="M54" s="397"/>
      <c r="N54" s="397"/>
      <c r="O54" s="397"/>
      <c r="P54" s="397"/>
      <c r="Q54" s="397"/>
      <c r="R54" s="397"/>
      <c r="S54" s="397"/>
      <c r="T54" s="397"/>
      <c r="U54" s="397"/>
      <c r="V54" s="397"/>
      <c r="W54" s="397"/>
    </row>
    <row r="55" spans="1:23" ht="16.5" customHeight="1" x14ac:dyDescent="0.2">
      <c r="A55" s="397"/>
      <c r="B55" s="397"/>
      <c r="E55" s="397"/>
      <c r="F55" s="397"/>
      <c r="G55" s="397"/>
      <c r="H55" s="397"/>
      <c r="I55" s="397"/>
      <c r="J55" s="397"/>
      <c r="K55" s="397"/>
      <c r="L55" s="397"/>
      <c r="M55" s="397"/>
      <c r="N55" s="397"/>
      <c r="O55" s="397"/>
      <c r="P55" s="397"/>
      <c r="Q55" s="397"/>
      <c r="R55" s="397"/>
      <c r="S55" s="397"/>
      <c r="T55" s="397"/>
      <c r="U55" s="397"/>
      <c r="V55" s="397"/>
      <c r="W55" s="397"/>
    </row>
    <row r="56" spans="1:23" ht="16.5" customHeight="1" x14ac:dyDescent="0.2">
      <c r="A56" s="397"/>
      <c r="B56" s="397"/>
      <c r="E56" s="405"/>
      <c r="F56" s="397"/>
      <c r="G56" s="397"/>
      <c r="H56" s="397"/>
      <c r="I56" s="397"/>
      <c r="J56" s="397"/>
      <c r="K56" s="397"/>
      <c r="L56" s="397"/>
      <c r="M56" s="397"/>
      <c r="N56" s="397"/>
      <c r="O56" s="397"/>
      <c r="P56" s="397"/>
      <c r="Q56" s="397"/>
      <c r="R56" s="397"/>
      <c r="S56" s="397"/>
      <c r="T56" s="397"/>
      <c r="U56" s="397"/>
      <c r="V56" s="397"/>
      <c r="W56" s="397"/>
    </row>
    <row r="57" spans="1:23" ht="16.5" customHeight="1" x14ac:dyDescent="0.2">
      <c r="A57" s="397"/>
      <c r="B57" s="397"/>
      <c r="E57" s="397"/>
      <c r="F57" s="397"/>
      <c r="G57" s="397"/>
      <c r="H57" s="397"/>
      <c r="I57" s="397"/>
      <c r="J57" s="397"/>
      <c r="K57" s="397"/>
      <c r="L57" s="397"/>
      <c r="M57" s="397"/>
      <c r="N57" s="397"/>
      <c r="O57" s="397"/>
      <c r="P57" s="397"/>
      <c r="Q57" s="397"/>
      <c r="R57" s="397"/>
      <c r="S57" s="397"/>
      <c r="T57" s="397"/>
      <c r="U57" s="397"/>
      <c r="V57" s="397"/>
      <c r="W57" s="397"/>
    </row>
    <row r="58" spans="1:23" ht="16.5" customHeight="1" x14ac:dyDescent="0.2">
      <c r="A58" s="397"/>
      <c r="B58" s="397"/>
      <c r="E58" s="397"/>
      <c r="F58" s="397"/>
      <c r="G58" s="397"/>
      <c r="H58" s="397"/>
      <c r="I58" s="397"/>
      <c r="J58" s="397"/>
      <c r="K58" s="397"/>
      <c r="L58" s="397"/>
      <c r="M58" s="397"/>
      <c r="N58" s="397"/>
      <c r="O58" s="397"/>
      <c r="P58" s="397"/>
      <c r="Q58" s="397"/>
      <c r="R58" s="397"/>
      <c r="S58" s="397"/>
      <c r="T58" s="397"/>
      <c r="U58" s="397"/>
      <c r="V58" s="397"/>
      <c r="W58" s="397"/>
    </row>
    <row r="59" spans="1:23" ht="16.5" customHeight="1" x14ac:dyDescent="0.2">
      <c r="A59" s="397"/>
      <c r="B59" s="397"/>
      <c r="E59" s="397"/>
      <c r="F59" s="397"/>
      <c r="G59" s="397"/>
      <c r="H59" s="397"/>
      <c r="I59" s="397"/>
      <c r="J59" s="397"/>
      <c r="K59" s="397"/>
      <c r="L59" s="397"/>
      <c r="M59" s="397"/>
      <c r="N59" s="397"/>
      <c r="O59" s="397"/>
      <c r="P59" s="397"/>
      <c r="Q59" s="397"/>
      <c r="R59" s="397"/>
      <c r="S59" s="397"/>
      <c r="T59" s="397"/>
      <c r="U59" s="397"/>
      <c r="V59" s="397"/>
      <c r="W59" s="397"/>
    </row>
    <row r="60" spans="1:23" ht="16.5" customHeight="1" x14ac:dyDescent="0.2">
      <c r="A60" s="397"/>
      <c r="B60" s="397"/>
      <c r="E60" s="397"/>
      <c r="F60" s="397"/>
      <c r="G60" s="397"/>
      <c r="H60" s="397"/>
      <c r="I60" s="397"/>
      <c r="J60" s="397"/>
      <c r="K60" s="397"/>
      <c r="L60" s="397"/>
      <c r="M60" s="397"/>
      <c r="N60" s="397"/>
      <c r="O60" s="397"/>
      <c r="P60" s="397"/>
      <c r="Q60" s="397"/>
      <c r="R60" s="397"/>
      <c r="S60" s="397"/>
      <c r="T60" s="397"/>
      <c r="U60" s="397"/>
      <c r="V60" s="397"/>
      <c r="W60" s="397"/>
    </row>
    <row r="61" spans="1:23" ht="16.5" customHeight="1" x14ac:dyDescent="0.2">
      <c r="A61" s="397"/>
      <c r="B61" s="397"/>
      <c r="E61" s="397"/>
      <c r="F61" s="397"/>
      <c r="G61" s="397"/>
      <c r="H61" s="397"/>
      <c r="I61" s="397"/>
      <c r="J61" s="397"/>
      <c r="K61" s="397"/>
      <c r="L61" s="397"/>
      <c r="M61" s="397"/>
      <c r="N61" s="397"/>
      <c r="O61" s="397"/>
      <c r="P61" s="397"/>
      <c r="Q61" s="397"/>
      <c r="R61" s="397"/>
      <c r="S61" s="397"/>
      <c r="T61" s="397"/>
      <c r="U61" s="397"/>
      <c r="V61" s="397"/>
      <c r="W61" s="397"/>
    </row>
    <row r="62" spans="1:23" ht="16.5" customHeight="1" x14ac:dyDescent="0.2">
      <c r="A62" s="397"/>
      <c r="B62" s="397"/>
      <c r="E62" s="397"/>
      <c r="F62" s="397"/>
      <c r="G62" s="397"/>
      <c r="H62" s="397"/>
      <c r="I62" s="397"/>
      <c r="J62" s="397"/>
      <c r="K62" s="397"/>
      <c r="L62" s="397"/>
      <c r="M62" s="397"/>
      <c r="N62" s="397"/>
      <c r="O62" s="397"/>
      <c r="P62" s="397"/>
      <c r="Q62" s="397"/>
      <c r="R62" s="397"/>
      <c r="S62" s="397"/>
      <c r="T62" s="397"/>
      <c r="U62" s="397"/>
      <c r="V62" s="397"/>
      <c r="W62" s="397"/>
    </row>
    <row r="63" spans="1:23" ht="16.5" customHeight="1" x14ac:dyDescent="0.2">
      <c r="A63" s="397"/>
      <c r="B63" s="397"/>
      <c r="E63" s="397"/>
      <c r="F63" s="397"/>
      <c r="G63" s="397"/>
      <c r="H63" s="397"/>
      <c r="I63" s="397"/>
      <c r="J63" s="397"/>
      <c r="K63" s="397"/>
      <c r="L63" s="397"/>
      <c r="M63" s="397"/>
      <c r="N63" s="397"/>
      <c r="O63" s="397"/>
      <c r="P63" s="397"/>
      <c r="Q63" s="397"/>
      <c r="R63" s="397"/>
      <c r="S63" s="397"/>
      <c r="T63" s="397"/>
      <c r="U63" s="397"/>
      <c r="V63" s="397"/>
      <c r="W63" s="397"/>
    </row>
    <row r="64" spans="1:23" ht="16.5" customHeight="1" x14ac:dyDescent="0.2">
      <c r="A64" s="397"/>
      <c r="B64" s="397"/>
      <c r="E64" s="397"/>
      <c r="F64" s="397"/>
      <c r="G64" s="397"/>
      <c r="H64" s="397"/>
      <c r="I64" s="397"/>
      <c r="J64" s="397"/>
      <c r="K64" s="397"/>
      <c r="L64" s="397"/>
      <c r="M64" s="397"/>
      <c r="N64" s="397"/>
      <c r="O64" s="397"/>
      <c r="P64" s="397"/>
      <c r="Q64" s="397"/>
      <c r="R64" s="397"/>
      <c r="S64" s="397"/>
      <c r="T64" s="397"/>
      <c r="U64" s="397"/>
      <c r="V64" s="397"/>
      <c r="W64" s="397"/>
    </row>
    <row r="65" spans="1:23" ht="16.5" customHeight="1" x14ac:dyDescent="0.2">
      <c r="A65" s="397"/>
      <c r="B65" s="397"/>
      <c r="E65" s="397"/>
      <c r="F65" s="397"/>
      <c r="G65" s="397"/>
      <c r="H65" s="397"/>
      <c r="I65" s="397"/>
      <c r="J65" s="397"/>
      <c r="K65" s="397"/>
      <c r="L65" s="397"/>
      <c r="M65" s="397"/>
      <c r="N65" s="397"/>
      <c r="O65" s="397"/>
      <c r="P65" s="397"/>
      <c r="Q65" s="397"/>
      <c r="R65" s="397"/>
      <c r="S65" s="397"/>
      <c r="T65" s="397"/>
      <c r="U65" s="397"/>
      <c r="V65" s="397"/>
      <c r="W65" s="397"/>
    </row>
    <row r="66" spans="1:23" ht="16.5" customHeight="1" x14ac:dyDescent="0.2">
      <c r="A66" s="397"/>
      <c r="B66" s="397"/>
      <c r="E66" s="397"/>
      <c r="F66" s="397"/>
      <c r="G66" s="397"/>
      <c r="H66" s="397"/>
      <c r="I66" s="397"/>
      <c r="J66" s="397"/>
      <c r="K66" s="397"/>
      <c r="L66" s="397"/>
      <c r="M66" s="397"/>
      <c r="N66" s="397"/>
      <c r="O66" s="397"/>
      <c r="P66" s="397"/>
      <c r="Q66" s="397"/>
      <c r="R66" s="397"/>
      <c r="S66" s="397"/>
      <c r="T66" s="397"/>
      <c r="U66" s="397"/>
      <c r="V66" s="397"/>
      <c r="W66" s="397"/>
    </row>
    <row r="67" spans="1:23" ht="16.5" customHeight="1" x14ac:dyDescent="0.2">
      <c r="A67" s="397"/>
      <c r="B67" s="397"/>
      <c r="E67" s="397"/>
      <c r="F67" s="397"/>
      <c r="G67" s="397"/>
      <c r="H67" s="397"/>
      <c r="I67" s="397"/>
      <c r="J67" s="397"/>
      <c r="K67" s="397"/>
      <c r="L67" s="397"/>
      <c r="M67" s="397"/>
      <c r="N67" s="397"/>
      <c r="O67" s="397"/>
      <c r="P67" s="397"/>
      <c r="Q67" s="397"/>
      <c r="R67" s="397"/>
      <c r="S67" s="397"/>
      <c r="T67" s="397"/>
      <c r="U67" s="397"/>
      <c r="V67" s="397"/>
      <c r="W67" s="397"/>
    </row>
    <row r="68" spans="1:23" ht="16.5" customHeight="1" x14ac:dyDescent="0.2">
      <c r="A68" s="397"/>
      <c r="B68" s="397"/>
      <c r="E68" s="397"/>
      <c r="F68" s="397"/>
      <c r="G68" s="397"/>
      <c r="H68" s="397"/>
      <c r="I68" s="397"/>
      <c r="J68" s="397"/>
      <c r="K68" s="397"/>
      <c r="L68" s="397"/>
      <c r="M68" s="397"/>
      <c r="N68" s="397"/>
      <c r="O68" s="397"/>
      <c r="P68" s="397"/>
      <c r="Q68" s="397"/>
      <c r="R68" s="397"/>
      <c r="S68" s="397"/>
      <c r="T68" s="397"/>
      <c r="U68" s="397"/>
      <c r="V68" s="397"/>
      <c r="W68" s="397"/>
    </row>
    <row r="69" spans="1:23" ht="16.5" customHeight="1" x14ac:dyDescent="0.2">
      <c r="A69" s="397"/>
      <c r="B69" s="397"/>
      <c r="E69" s="397"/>
      <c r="F69" s="397"/>
      <c r="G69" s="397"/>
      <c r="H69" s="397"/>
      <c r="I69" s="397"/>
      <c r="J69" s="397"/>
      <c r="K69" s="397"/>
      <c r="L69" s="397"/>
      <c r="M69" s="397"/>
      <c r="N69" s="397"/>
      <c r="O69" s="397"/>
      <c r="P69" s="397"/>
      <c r="Q69" s="397"/>
      <c r="R69" s="397"/>
      <c r="S69" s="397"/>
      <c r="T69" s="397"/>
      <c r="U69" s="397"/>
      <c r="V69" s="397"/>
      <c r="W69" s="397"/>
    </row>
    <row r="70" spans="1:23" ht="16.5" customHeight="1" x14ac:dyDescent="0.2">
      <c r="A70" s="397"/>
      <c r="B70" s="397"/>
      <c r="E70" s="397"/>
      <c r="F70" s="397"/>
      <c r="G70" s="397"/>
      <c r="H70" s="397"/>
      <c r="I70" s="397"/>
      <c r="J70" s="397"/>
      <c r="K70" s="397"/>
      <c r="L70" s="397"/>
      <c r="M70" s="397"/>
      <c r="N70" s="397"/>
      <c r="O70" s="397"/>
      <c r="P70" s="397"/>
      <c r="Q70" s="397"/>
      <c r="R70" s="397"/>
      <c r="S70" s="397"/>
      <c r="T70" s="397"/>
      <c r="U70" s="397"/>
      <c r="V70" s="397"/>
      <c r="W70" s="397"/>
    </row>
    <row r="71" spans="1:23" ht="16.5" customHeight="1" x14ac:dyDescent="0.2">
      <c r="A71" s="397"/>
      <c r="B71" s="397"/>
      <c r="E71" s="397"/>
      <c r="F71" s="397"/>
      <c r="G71" s="397"/>
      <c r="H71" s="397"/>
      <c r="I71" s="397"/>
      <c r="J71" s="397"/>
      <c r="K71" s="397"/>
      <c r="L71" s="397"/>
      <c r="M71" s="397"/>
      <c r="N71" s="397"/>
      <c r="O71" s="397"/>
      <c r="P71" s="397"/>
      <c r="Q71" s="397"/>
      <c r="R71" s="397"/>
      <c r="S71" s="397"/>
      <c r="T71" s="397"/>
      <c r="U71" s="397"/>
      <c r="V71" s="397"/>
      <c r="W71" s="397"/>
    </row>
    <row r="72" spans="1:23" ht="16.5" customHeight="1" x14ac:dyDescent="0.2">
      <c r="A72" s="397"/>
      <c r="B72" s="397"/>
      <c r="E72" s="397"/>
      <c r="F72" s="397"/>
      <c r="G72" s="397"/>
      <c r="H72" s="397"/>
      <c r="I72" s="397"/>
      <c r="J72" s="397"/>
      <c r="K72" s="397"/>
      <c r="L72" s="397"/>
      <c r="M72" s="397"/>
      <c r="N72" s="397"/>
      <c r="O72" s="397"/>
      <c r="P72" s="397"/>
      <c r="Q72" s="397"/>
      <c r="R72" s="397"/>
      <c r="S72" s="397"/>
      <c r="T72" s="397"/>
      <c r="U72" s="397"/>
      <c r="V72" s="397"/>
      <c r="W72" s="397"/>
    </row>
    <row r="73" spans="1:23" ht="16.5" customHeight="1" x14ac:dyDescent="0.2">
      <c r="A73" s="397"/>
      <c r="B73" s="397"/>
      <c r="E73" s="397"/>
      <c r="F73" s="397"/>
      <c r="G73" s="397"/>
      <c r="H73" s="397"/>
      <c r="I73" s="397"/>
      <c r="J73" s="397"/>
      <c r="K73" s="397"/>
      <c r="L73" s="397"/>
      <c r="M73" s="397"/>
      <c r="N73" s="397"/>
      <c r="O73" s="397"/>
      <c r="P73" s="397"/>
      <c r="Q73" s="397"/>
      <c r="R73" s="397"/>
      <c r="S73" s="397"/>
      <c r="T73" s="397"/>
      <c r="U73" s="397"/>
      <c r="V73" s="397"/>
      <c r="W73" s="397"/>
    </row>
    <row r="74" spans="1:23" ht="16.5" customHeight="1" x14ac:dyDescent="0.2">
      <c r="A74" s="397"/>
      <c r="B74" s="397"/>
      <c r="E74" s="397"/>
      <c r="F74" s="397"/>
      <c r="G74" s="397"/>
      <c r="H74" s="397"/>
      <c r="I74" s="397"/>
      <c r="J74" s="397"/>
      <c r="K74" s="397"/>
      <c r="L74" s="397"/>
      <c r="M74" s="397"/>
      <c r="N74" s="397"/>
      <c r="O74" s="397"/>
      <c r="P74" s="397"/>
      <c r="Q74" s="397"/>
      <c r="R74" s="397"/>
      <c r="S74" s="397"/>
      <c r="T74" s="397"/>
      <c r="U74" s="397"/>
      <c r="V74" s="397"/>
      <c r="W74" s="397"/>
    </row>
    <row r="75" spans="1:23" ht="16.5" customHeight="1" x14ac:dyDescent="0.2">
      <c r="A75" s="397"/>
      <c r="B75" s="397"/>
      <c r="E75" s="397"/>
      <c r="F75" s="397"/>
      <c r="G75" s="397"/>
      <c r="H75" s="397"/>
      <c r="I75" s="397"/>
      <c r="J75" s="397"/>
      <c r="K75" s="397"/>
      <c r="L75" s="397"/>
      <c r="M75" s="397"/>
      <c r="N75" s="397"/>
      <c r="O75" s="397"/>
      <c r="P75" s="397"/>
      <c r="Q75" s="397"/>
      <c r="R75" s="397"/>
      <c r="S75" s="397"/>
      <c r="T75" s="397"/>
      <c r="U75" s="397"/>
      <c r="V75" s="397"/>
      <c r="W75" s="397"/>
    </row>
    <row r="76" spans="1:23" ht="16.5" customHeight="1" x14ac:dyDescent="0.2"/>
    <row r="77" spans="1:23" ht="16.5" customHeight="1" x14ac:dyDescent="0.2"/>
    <row r="78" spans="1:23" ht="16.5" customHeight="1" x14ac:dyDescent="0.2"/>
    <row r="79" spans="1:23" ht="16.5" customHeight="1" x14ac:dyDescent="0.2"/>
    <row r="80" spans="1:23" ht="16.5" customHeight="1" x14ac:dyDescent="0.2"/>
    <row r="81" ht="16.5" customHeight="1" x14ac:dyDescent="0.2"/>
    <row r="82" ht="16.5" customHeight="1" x14ac:dyDescent="0.2"/>
    <row r="83" ht="16.5" customHeight="1" x14ac:dyDescent="0.2"/>
    <row r="84" ht="16.5" customHeight="1" x14ac:dyDescent="0.2"/>
    <row r="85" ht="16.5" customHeight="1" x14ac:dyDescent="0.2"/>
    <row r="86" ht="16.5" customHeight="1" x14ac:dyDescent="0.2"/>
    <row r="87" ht="16.5" customHeight="1" x14ac:dyDescent="0.2"/>
    <row r="88" ht="16.5" customHeight="1" x14ac:dyDescent="0.2"/>
    <row r="89" ht="16.5" customHeight="1" x14ac:dyDescent="0.2"/>
    <row r="90" ht="16.5" customHeight="1" x14ac:dyDescent="0.2"/>
    <row r="91" ht="16.5" customHeight="1" x14ac:dyDescent="0.2"/>
    <row r="92" ht="16.5" customHeight="1" x14ac:dyDescent="0.2"/>
    <row r="93" ht="16.5" customHeight="1" x14ac:dyDescent="0.2"/>
    <row r="94" ht="16.5" customHeight="1" x14ac:dyDescent="0.2"/>
    <row r="95" ht="16.5" customHeight="1" x14ac:dyDescent="0.2"/>
    <row r="96" ht="16.5" customHeight="1" x14ac:dyDescent="0.2"/>
    <row r="97" ht="16.5" customHeight="1" x14ac:dyDescent="0.2"/>
  </sheetData>
  <mergeCells count="17">
    <mergeCell ref="D4:AS4"/>
    <mergeCell ref="AI6:AR6"/>
    <mergeCell ref="L27:N28"/>
    <mergeCell ref="D29:K29"/>
    <mergeCell ref="L29:AR29"/>
    <mergeCell ref="O23:AR23"/>
    <mergeCell ref="O24:AR24"/>
    <mergeCell ref="O25:AR25"/>
    <mergeCell ref="O26:AR26"/>
    <mergeCell ref="O27:AR27"/>
    <mergeCell ref="O28:AR28"/>
    <mergeCell ref="F38:H38"/>
    <mergeCell ref="L23:N23"/>
    <mergeCell ref="D23:K25"/>
    <mergeCell ref="L24:N25"/>
    <mergeCell ref="D26:K28"/>
    <mergeCell ref="L26:N26"/>
  </mergeCells>
  <phoneticPr fontId="16"/>
  <pageMargins left="0.59055118110236227" right="0.39370078740157483" top="0.98425196850393704" bottom="0.19685039370078741" header="0.31496062992125984" footer="0.31496062992125984"/>
  <pageSetup paperSize="9" scale="69" orientation="portrait" r:id="rId1"/>
  <headerFooter alignWithMargins="0"/>
  <colBreaks count="1" manualBreakCount="1">
    <brk id="47" max="4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view="pageBreakPreview" zoomScaleNormal="100" zoomScaleSheetLayoutView="100" workbookViewId="0">
      <selection activeCell="F1" sqref="F1"/>
    </sheetView>
  </sheetViews>
  <sheetFormatPr defaultColWidth="9" defaultRowHeight="13" x14ac:dyDescent="0.2"/>
  <cols>
    <col min="1" max="1" width="3" style="153" customWidth="1"/>
    <col min="2" max="2" width="12.5" style="153" customWidth="1"/>
    <col min="3" max="3" width="25" style="153" customWidth="1"/>
    <col min="4" max="4" width="12.5" style="153" customWidth="1"/>
    <col min="5" max="5" width="31.83203125" style="153" customWidth="1"/>
    <col min="6" max="16384" width="9" style="153"/>
  </cols>
  <sheetData>
    <row r="1" spans="1:5" ht="18.75" customHeight="1" x14ac:dyDescent="0.2">
      <c r="A1" s="277" t="s">
        <v>8</v>
      </c>
    </row>
    <row r="2" spans="1:5" ht="18.75" customHeight="1" x14ac:dyDescent="0.2">
      <c r="B2" s="1428" t="s">
        <v>9</v>
      </c>
      <c r="C2" s="1428"/>
      <c r="D2" s="1428"/>
      <c r="E2" s="1428"/>
    </row>
    <row r="3" spans="1:5" ht="18.75" customHeight="1" x14ac:dyDescent="0.2"/>
    <row r="4" spans="1:5" ht="24" customHeight="1" x14ac:dyDescent="0.2">
      <c r="A4" s="1409" t="s">
        <v>130</v>
      </c>
      <c r="B4" s="1410"/>
      <c r="C4" s="154"/>
      <c r="D4" s="154"/>
      <c r="E4" s="155"/>
    </row>
    <row r="5" spans="1:5" ht="24" customHeight="1" x14ac:dyDescent="0.2">
      <c r="A5" s="1409" t="s">
        <v>10</v>
      </c>
      <c r="B5" s="1410"/>
      <c r="C5" s="156"/>
      <c r="D5" s="156"/>
      <c r="E5" s="157"/>
    </row>
    <row r="6" spans="1:5" ht="12" customHeight="1" x14ac:dyDescent="0.2">
      <c r="B6" s="158"/>
      <c r="C6" s="159"/>
      <c r="D6" s="159"/>
      <c r="E6" s="159"/>
    </row>
    <row r="7" spans="1:5" ht="22.5" customHeight="1" x14ac:dyDescent="0.2">
      <c r="A7" s="160" t="s">
        <v>7</v>
      </c>
      <c r="B7" s="160" t="s">
        <v>180</v>
      </c>
    </row>
    <row r="8" spans="1:5" ht="22.5" customHeight="1" x14ac:dyDescent="0.2">
      <c r="A8" s="1409" t="s">
        <v>11</v>
      </c>
      <c r="B8" s="1410"/>
      <c r="C8" s="161"/>
      <c r="D8" s="162"/>
      <c r="E8" s="155"/>
    </row>
    <row r="9" spans="1:5" ht="22.5" customHeight="1" x14ac:dyDescent="0.2">
      <c r="A9" s="1409" t="s">
        <v>12</v>
      </c>
      <c r="B9" s="1410"/>
      <c r="C9" s="163"/>
      <c r="D9" s="162"/>
      <c r="E9" s="164" t="s">
        <v>478</v>
      </c>
    </row>
    <row r="10" spans="1:5" ht="26.25" customHeight="1" x14ac:dyDescent="0.2">
      <c r="A10" s="1411" t="s">
        <v>14</v>
      </c>
      <c r="B10" s="1414" t="s">
        <v>179</v>
      </c>
      <c r="C10" s="1415"/>
      <c r="D10" s="1415"/>
      <c r="E10" s="1416"/>
    </row>
    <row r="11" spans="1:5" ht="26.25" customHeight="1" x14ac:dyDescent="0.2">
      <c r="A11" s="1412"/>
      <c r="B11" s="1417" t="s">
        <v>15</v>
      </c>
      <c r="C11" s="1425"/>
      <c r="D11" s="1425"/>
      <c r="E11" s="1426"/>
    </row>
    <row r="12" spans="1:5" ht="26.25" customHeight="1" x14ac:dyDescent="0.2">
      <c r="A12" s="1412"/>
      <c r="B12" s="1417" t="s">
        <v>20</v>
      </c>
      <c r="C12" s="1418"/>
      <c r="D12" s="1418"/>
      <c r="E12" s="1419"/>
    </row>
    <row r="13" spans="1:5" ht="22.5" customHeight="1" x14ac:dyDescent="0.2">
      <c r="A13" s="1413"/>
      <c r="B13" s="1420"/>
      <c r="C13" s="1420"/>
      <c r="D13" s="1420"/>
      <c r="E13" s="1420"/>
    </row>
    <row r="14" spans="1:5" ht="12" customHeight="1" x14ac:dyDescent="0.2">
      <c r="B14" s="1424"/>
      <c r="C14" s="1424"/>
      <c r="D14" s="1424"/>
      <c r="E14" s="1424"/>
    </row>
    <row r="15" spans="1:5" ht="9.75" customHeight="1" x14ac:dyDescent="0.2">
      <c r="B15" s="165"/>
      <c r="C15" s="165"/>
      <c r="D15" s="165"/>
      <c r="E15" s="165"/>
    </row>
    <row r="16" spans="1:5" ht="22.5" customHeight="1" x14ac:dyDescent="0.2">
      <c r="A16" s="160" t="s">
        <v>7</v>
      </c>
      <c r="B16" s="160" t="s">
        <v>181</v>
      </c>
    </row>
    <row r="17" spans="1:5" ht="22.5" customHeight="1" x14ac:dyDescent="0.2">
      <c r="A17" s="1409" t="s">
        <v>16</v>
      </c>
      <c r="B17" s="1410"/>
      <c r="C17" s="161"/>
      <c r="D17" s="162"/>
      <c r="E17" s="155"/>
    </row>
    <row r="18" spans="1:5" ht="26.25" customHeight="1" x14ac:dyDescent="0.2">
      <c r="A18" s="1411" t="s">
        <v>14</v>
      </c>
      <c r="B18" s="1414" t="s">
        <v>17</v>
      </c>
      <c r="C18" s="1415"/>
      <c r="D18" s="1415"/>
      <c r="E18" s="1416"/>
    </row>
    <row r="19" spans="1:5" ht="22.5" customHeight="1" x14ac:dyDescent="0.2">
      <c r="A19" s="1412"/>
      <c r="B19" s="1417" t="s">
        <v>479</v>
      </c>
      <c r="C19" s="1425"/>
      <c r="D19" s="1425"/>
      <c r="E19" s="1426"/>
    </row>
    <row r="20" spans="1:5" ht="22.5" customHeight="1" x14ac:dyDescent="0.2">
      <c r="A20" s="1412"/>
      <c r="B20" s="1417" t="s">
        <v>480</v>
      </c>
      <c r="C20" s="1418"/>
      <c r="D20" s="1418"/>
      <c r="E20" s="1419"/>
    </row>
    <row r="21" spans="1:5" ht="26.25" customHeight="1" x14ac:dyDescent="0.2">
      <c r="A21" s="1412"/>
      <c r="B21" s="1417" t="s">
        <v>481</v>
      </c>
      <c r="C21" s="1425"/>
      <c r="D21" s="1425"/>
      <c r="E21" s="1426"/>
    </row>
    <row r="22" spans="1:5" ht="26.25" customHeight="1" x14ac:dyDescent="0.2">
      <c r="A22" s="1412"/>
      <c r="B22" s="1417" t="s">
        <v>482</v>
      </c>
      <c r="C22" s="1425"/>
      <c r="D22" s="1425"/>
      <c r="E22" s="1426"/>
    </row>
    <row r="23" spans="1:5" ht="26.25" customHeight="1" x14ac:dyDescent="0.2">
      <c r="A23" s="1412"/>
      <c r="B23" s="1417" t="s">
        <v>483</v>
      </c>
      <c r="C23" s="1425"/>
      <c r="D23" s="1425"/>
      <c r="E23" s="1426"/>
    </row>
    <row r="24" spans="1:5" ht="22.5" customHeight="1" x14ac:dyDescent="0.2">
      <c r="A24" s="1413"/>
      <c r="B24" s="1427"/>
      <c r="C24" s="1427"/>
      <c r="D24" s="1427"/>
      <c r="E24" s="1427"/>
    </row>
    <row r="25" spans="1:5" ht="22.5" customHeight="1" x14ac:dyDescent="0.2">
      <c r="A25" s="166"/>
      <c r="B25" s="278" t="s">
        <v>182</v>
      </c>
      <c r="C25" s="167"/>
      <c r="D25" s="167"/>
      <c r="E25" s="167"/>
    </row>
    <row r="26" spans="1:5" ht="10.5" customHeight="1" x14ac:dyDescent="0.2">
      <c r="A26" s="166"/>
      <c r="B26" s="167"/>
      <c r="C26" s="167"/>
      <c r="D26" s="167"/>
      <c r="E26" s="167"/>
    </row>
    <row r="27" spans="1:5" ht="22.5" customHeight="1" x14ac:dyDescent="0.2">
      <c r="A27" s="160" t="s">
        <v>7</v>
      </c>
      <c r="B27" s="160" t="s">
        <v>183</v>
      </c>
    </row>
    <row r="28" spans="1:5" ht="22.5" customHeight="1" x14ac:dyDescent="0.2">
      <c r="A28" s="1409" t="s">
        <v>11</v>
      </c>
      <c r="B28" s="1410"/>
      <c r="C28" s="161"/>
      <c r="D28" s="162"/>
      <c r="E28" s="155"/>
    </row>
    <row r="29" spans="1:5" ht="22.5" customHeight="1" x14ac:dyDescent="0.2">
      <c r="A29" s="1409" t="s">
        <v>12</v>
      </c>
      <c r="B29" s="1410"/>
      <c r="C29" s="163"/>
      <c r="D29" s="162"/>
      <c r="E29" s="164" t="s">
        <v>13</v>
      </c>
    </row>
    <row r="30" spans="1:5" ht="26.25" customHeight="1" x14ac:dyDescent="0.2">
      <c r="A30" s="1411" t="s">
        <v>14</v>
      </c>
      <c r="B30" s="1414" t="s">
        <v>184</v>
      </c>
      <c r="C30" s="1415"/>
      <c r="D30" s="1415"/>
      <c r="E30" s="1416"/>
    </row>
    <row r="31" spans="1:5" ht="26.25" customHeight="1" x14ac:dyDescent="0.2">
      <c r="A31" s="1412"/>
      <c r="B31" s="1417" t="s">
        <v>185</v>
      </c>
      <c r="C31" s="1418"/>
      <c r="D31" s="1418"/>
      <c r="E31" s="1419"/>
    </row>
    <row r="32" spans="1:5" ht="26.25" customHeight="1" x14ac:dyDescent="0.2">
      <c r="A32" s="1412"/>
      <c r="B32" s="1417" t="s">
        <v>20</v>
      </c>
      <c r="C32" s="1418"/>
      <c r="D32" s="1418"/>
      <c r="E32" s="1419"/>
    </row>
    <row r="33" spans="1:5" ht="22.5" customHeight="1" x14ac:dyDescent="0.2">
      <c r="A33" s="1413"/>
      <c r="B33" s="1421"/>
      <c r="C33" s="1422"/>
      <c r="D33" s="1422"/>
      <c r="E33" s="1423"/>
    </row>
    <row r="34" spans="1:5" ht="22.5" customHeight="1" x14ac:dyDescent="0.2">
      <c r="A34" s="166"/>
      <c r="B34" s="167"/>
      <c r="C34" s="167"/>
      <c r="D34" s="167"/>
      <c r="E34" s="167"/>
    </row>
    <row r="35" spans="1:5" ht="22.5" customHeight="1" x14ac:dyDescent="0.2">
      <c r="A35" s="153" t="s">
        <v>7</v>
      </c>
      <c r="B35" s="168" t="s">
        <v>18</v>
      </c>
    </row>
    <row r="36" spans="1:5" ht="22.5" customHeight="1" x14ac:dyDescent="0.2">
      <c r="A36" s="1409" t="s">
        <v>11</v>
      </c>
      <c r="B36" s="1410"/>
      <c r="C36" s="161"/>
      <c r="D36" s="162"/>
      <c r="E36" s="155"/>
    </row>
    <row r="37" spans="1:5" ht="22.5" customHeight="1" x14ac:dyDescent="0.2">
      <c r="A37" s="1409" t="s">
        <v>12</v>
      </c>
      <c r="B37" s="1410"/>
      <c r="C37" s="163"/>
      <c r="D37" s="162"/>
      <c r="E37" s="164" t="s">
        <v>478</v>
      </c>
    </row>
    <row r="38" spans="1:5" ht="26.25" customHeight="1" x14ac:dyDescent="0.2">
      <c r="A38" s="1411" t="s">
        <v>14</v>
      </c>
      <c r="B38" s="1414" t="s">
        <v>19</v>
      </c>
      <c r="C38" s="1415"/>
      <c r="D38" s="1415"/>
      <c r="E38" s="1416"/>
    </row>
    <row r="39" spans="1:5" ht="26.25" customHeight="1" x14ac:dyDescent="0.2">
      <c r="A39" s="1412"/>
      <c r="B39" s="1417" t="s">
        <v>20</v>
      </c>
      <c r="C39" s="1418"/>
      <c r="D39" s="1418"/>
      <c r="E39" s="1419"/>
    </row>
    <row r="40" spans="1:5" ht="22.5" customHeight="1" x14ac:dyDescent="0.2">
      <c r="A40" s="1413"/>
      <c r="B40" s="1420"/>
      <c r="C40" s="1420"/>
      <c r="D40" s="1420"/>
      <c r="E40" s="1420"/>
    </row>
    <row r="41" spans="1:5" ht="12" customHeight="1" x14ac:dyDescent="0.2">
      <c r="A41" s="166"/>
      <c r="B41" s="167"/>
      <c r="C41" s="167"/>
      <c r="D41" s="167"/>
      <c r="E41" s="167"/>
    </row>
    <row r="42" spans="1:5" ht="5.25" customHeight="1" x14ac:dyDescent="0.2">
      <c r="A42" s="166"/>
      <c r="B42" s="1408"/>
      <c r="C42" s="1408"/>
      <c r="D42" s="1408"/>
      <c r="E42" s="1408"/>
    </row>
    <row r="43" spans="1:5" ht="5.25" customHeight="1" x14ac:dyDescent="0.2">
      <c r="A43" s="166"/>
      <c r="B43" s="167"/>
      <c r="C43" s="167"/>
      <c r="D43" s="167"/>
      <c r="E43" s="167"/>
    </row>
  </sheetData>
  <mergeCells count="34">
    <mergeCell ref="A10:A13"/>
    <mergeCell ref="B10:E10"/>
    <mergeCell ref="B11:E11"/>
    <mergeCell ref="B12:E12"/>
    <mergeCell ref="B13:E13"/>
    <mergeCell ref="B2:E2"/>
    <mergeCell ref="A4:B4"/>
    <mergeCell ref="A5:B5"/>
    <mergeCell ref="A8:B8"/>
    <mergeCell ref="A9:B9"/>
    <mergeCell ref="B14:E14"/>
    <mergeCell ref="A17:B17"/>
    <mergeCell ref="A18:A24"/>
    <mergeCell ref="B18:E18"/>
    <mergeCell ref="B19:E19"/>
    <mergeCell ref="B20:E20"/>
    <mergeCell ref="B21:E21"/>
    <mergeCell ref="B22:E22"/>
    <mergeCell ref="B23:E23"/>
    <mergeCell ref="B24:E24"/>
    <mergeCell ref="A28:B28"/>
    <mergeCell ref="A29:B29"/>
    <mergeCell ref="A30:A33"/>
    <mergeCell ref="B30:E30"/>
    <mergeCell ref="B31:E31"/>
    <mergeCell ref="B32:E32"/>
    <mergeCell ref="B33:E33"/>
    <mergeCell ref="B42:E42"/>
    <mergeCell ref="A36:B36"/>
    <mergeCell ref="A37:B37"/>
    <mergeCell ref="A38:A40"/>
    <mergeCell ref="B38:E38"/>
    <mergeCell ref="B39:E39"/>
    <mergeCell ref="B40:E40"/>
  </mergeCells>
  <phoneticPr fontId="16"/>
  <printOptions horizontalCentered="1"/>
  <pageMargins left="0.78740157480314965" right="0.78740157480314965" top="0.39370078740157483" bottom="0"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F40"/>
  <sheetViews>
    <sheetView view="pageBreakPreview" topLeftCell="A10" zoomScaleNormal="115" zoomScaleSheetLayoutView="100" workbookViewId="0">
      <selection activeCell="B17" sqref="B17:C17"/>
    </sheetView>
  </sheetViews>
  <sheetFormatPr defaultColWidth="9" defaultRowHeight="14" x14ac:dyDescent="0.2"/>
  <cols>
    <col min="1" max="1" width="5.08203125" style="206" customWidth="1"/>
    <col min="2" max="2" width="15.58203125" style="206" customWidth="1"/>
    <col min="3" max="3" width="71.08203125" style="206" customWidth="1"/>
    <col min="4" max="4" width="7.08203125" style="206" customWidth="1"/>
    <col min="5" max="5" width="7.25" style="206" customWidth="1"/>
    <col min="6" max="16384" width="9" style="206"/>
  </cols>
  <sheetData>
    <row r="1" spans="1:5" ht="30.75" customHeight="1" x14ac:dyDescent="0.3">
      <c r="A1" s="689" t="s">
        <v>456</v>
      </c>
      <c r="B1" s="689"/>
      <c r="C1" s="689"/>
      <c r="D1" s="689"/>
      <c r="E1" s="689"/>
    </row>
    <row r="2" spans="1:5" ht="6.75" customHeight="1" x14ac:dyDescent="0.25">
      <c r="A2" s="411"/>
      <c r="B2" s="411"/>
      <c r="C2" s="411"/>
      <c r="D2" s="411"/>
      <c r="E2" s="411"/>
    </row>
    <row r="3" spans="1:5" s="203" customFormat="1" ht="19.5" customHeight="1" x14ac:dyDescent="0.2">
      <c r="A3" s="682" t="s">
        <v>424</v>
      </c>
      <c r="B3" s="682"/>
      <c r="C3" s="682"/>
      <c r="D3" s="682"/>
      <c r="E3" s="682"/>
    </row>
    <row r="4" spans="1:5" ht="15" customHeight="1" x14ac:dyDescent="0.2"/>
    <row r="5" spans="1:5" ht="18" customHeight="1" x14ac:dyDescent="0.2">
      <c r="B5" s="646" t="s">
        <v>100</v>
      </c>
      <c r="C5" s="647"/>
      <c r="D5" s="205"/>
      <c r="E5" s="208"/>
    </row>
    <row r="6" spans="1:5" ht="6.75" customHeight="1" x14ac:dyDescent="0.3">
      <c r="B6" s="209"/>
      <c r="E6" s="208"/>
    </row>
    <row r="7" spans="1:5" ht="27" customHeight="1" x14ac:dyDescent="0.2">
      <c r="A7" s="648" t="s">
        <v>78</v>
      </c>
      <c r="B7" s="649"/>
      <c r="C7" s="652"/>
      <c r="D7" s="653"/>
      <c r="E7" s="654"/>
    </row>
    <row r="8" spans="1:5" ht="6" customHeight="1" thickBot="1" x14ac:dyDescent="0.25"/>
    <row r="9" spans="1:5" ht="7" customHeight="1" x14ac:dyDescent="0.2">
      <c r="A9" s="213"/>
      <c r="B9" s="214"/>
      <c r="C9" s="215"/>
      <c r="D9" s="655" t="s">
        <v>101</v>
      </c>
      <c r="E9" s="213"/>
    </row>
    <row r="10" spans="1:5" ht="18" customHeight="1" x14ac:dyDescent="0.2">
      <c r="A10" s="216"/>
      <c r="B10" s="685" t="s">
        <v>102</v>
      </c>
      <c r="C10" s="686"/>
      <c r="D10" s="656"/>
      <c r="E10" s="217" t="s">
        <v>75</v>
      </c>
    </row>
    <row r="11" spans="1:5" ht="10" customHeight="1" thickBot="1" x14ac:dyDescent="0.25">
      <c r="A11" s="218"/>
      <c r="B11" s="219"/>
      <c r="C11" s="220"/>
      <c r="D11" s="684"/>
      <c r="E11" s="221"/>
    </row>
    <row r="12" spans="1:5" ht="25" customHeight="1" x14ac:dyDescent="0.2">
      <c r="A12" s="683" t="s">
        <v>103</v>
      </c>
      <c r="B12" s="660" t="s">
        <v>425</v>
      </c>
      <c r="C12" s="661"/>
      <c r="D12" s="222"/>
      <c r="E12" s="418"/>
    </row>
    <row r="13" spans="1:5" ht="25" customHeight="1" x14ac:dyDescent="0.2">
      <c r="A13" s="658"/>
      <c r="B13" s="610" t="s">
        <v>418</v>
      </c>
      <c r="C13" s="611"/>
      <c r="D13" s="224"/>
      <c r="E13" s="419"/>
    </row>
    <row r="14" spans="1:5" ht="25" customHeight="1" thickBot="1" x14ac:dyDescent="0.25">
      <c r="A14" s="659"/>
      <c r="B14" s="612" t="s">
        <v>419</v>
      </c>
      <c r="C14" s="613"/>
      <c r="D14" s="226"/>
      <c r="E14" s="420"/>
    </row>
    <row r="15" spans="1:5" s="229" customFormat="1" ht="25" customHeight="1" x14ac:dyDescent="0.2">
      <c r="A15" s="565">
        <v>1</v>
      </c>
      <c r="B15" s="705" t="s">
        <v>471</v>
      </c>
      <c r="C15" s="706"/>
      <c r="D15" s="566"/>
      <c r="E15" s="567"/>
    </row>
    <row r="16" spans="1:5" s="229" customFormat="1" ht="25" customHeight="1" x14ac:dyDescent="0.2">
      <c r="A16" s="568">
        <v>2</v>
      </c>
      <c r="B16" s="664" t="s">
        <v>104</v>
      </c>
      <c r="C16" s="665"/>
      <c r="D16" s="551"/>
      <c r="E16" s="569"/>
    </row>
    <row r="17" spans="1:6" s="229" customFormat="1" ht="25" customHeight="1" x14ac:dyDescent="0.2">
      <c r="A17" s="701">
        <v>3</v>
      </c>
      <c r="B17" s="693" t="s">
        <v>21</v>
      </c>
      <c r="C17" s="694"/>
      <c r="D17" s="570"/>
      <c r="E17" s="703"/>
    </row>
    <row r="18" spans="1:6" s="229" customFormat="1" ht="25" customHeight="1" x14ac:dyDescent="0.2">
      <c r="A18" s="702"/>
      <c r="B18" s="687" t="s">
        <v>464</v>
      </c>
      <c r="C18" s="688"/>
      <c r="D18" s="571"/>
      <c r="E18" s="704"/>
    </row>
    <row r="19" spans="1:6" s="229" customFormat="1" ht="25" customHeight="1" x14ac:dyDescent="0.2">
      <c r="A19" s="572">
        <v>4</v>
      </c>
      <c r="B19" s="695" t="s">
        <v>74</v>
      </c>
      <c r="C19" s="696"/>
      <c r="D19" s="570"/>
      <c r="E19" s="573"/>
    </row>
    <row r="20" spans="1:6" s="229" customFormat="1" ht="25" customHeight="1" x14ac:dyDescent="0.2">
      <c r="A20" s="572">
        <v>5</v>
      </c>
      <c r="B20" s="697" t="s">
        <v>178</v>
      </c>
      <c r="C20" s="698"/>
      <c r="D20" s="574"/>
      <c r="E20" s="575"/>
    </row>
    <row r="21" spans="1:6" s="229" customFormat="1" ht="25" customHeight="1" x14ac:dyDescent="0.2">
      <c r="A21" s="565">
        <v>6</v>
      </c>
      <c r="B21" s="699" t="s">
        <v>472</v>
      </c>
      <c r="C21" s="700"/>
      <c r="D21" s="565"/>
      <c r="E21" s="567"/>
    </row>
    <row r="22" spans="1:6" s="229" customFormat="1" ht="25" customHeight="1" x14ac:dyDescent="0.2">
      <c r="A22" s="275">
        <v>7</v>
      </c>
      <c r="B22" s="618" t="s">
        <v>186</v>
      </c>
      <c r="C22" s="619"/>
      <c r="D22" s="237"/>
      <c r="E22" s="422"/>
    </row>
    <row r="23" spans="1:6" s="229" customFormat="1" ht="25" customHeight="1" x14ac:dyDescent="0.2">
      <c r="A23" s="427">
        <v>8</v>
      </c>
      <c r="B23" s="614" t="s">
        <v>466</v>
      </c>
      <c r="C23" s="615"/>
      <c r="D23" s="231"/>
      <c r="E23" s="421"/>
    </row>
    <row r="24" spans="1:6" s="229" customFormat="1" ht="25" customHeight="1" x14ac:dyDescent="0.2">
      <c r="A24" s="275">
        <v>9</v>
      </c>
      <c r="B24" s="604" t="s">
        <v>457</v>
      </c>
      <c r="C24" s="605"/>
      <c r="D24" s="238"/>
      <c r="E24" s="422"/>
    </row>
    <row r="25" spans="1:6" s="229" customFormat="1" ht="38.25" customHeight="1" thickBot="1" x14ac:dyDescent="0.25">
      <c r="A25" s="276">
        <v>10</v>
      </c>
      <c r="B25" s="691" t="s">
        <v>474</v>
      </c>
      <c r="C25" s="692"/>
      <c r="D25" s="270"/>
      <c r="E25" s="423"/>
    </row>
    <row r="26" spans="1:6" ht="18" customHeight="1" x14ac:dyDescent="0.2">
      <c r="A26" s="430" t="s">
        <v>421</v>
      </c>
      <c r="B26" s="241" t="s">
        <v>475</v>
      </c>
      <c r="C26" s="430"/>
      <c r="D26" s="430"/>
      <c r="E26" s="430"/>
    </row>
    <row r="27" spans="1:6" ht="18" customHeight="1" x14ac:dyDescent="0.2">
      <c r="A27" s="431"/>
      <c r="B27" s="690" t="s">
        <v>476</v>
      </c>
      <c r="C27" s="690"/>
      <c r="D27" s="690"/>
      <c r="E27" s="690"/>
    </row>
    <row r="28" spans="1:6" ht="18" customHeight="1" x14ac:dyDescent="0.2">
      <c r="A28" s="242"/>
      <c r="B28" s="242" t="s">
        <v>422</v>
      </c>
      <c r="C28" s="242"/>
      <c r="D28" s="242"/>
      <c r="E28" s="242"/>
    </row>
    <row r="29" spans="1:6" ht="30" customHeight="1" thickBot="1" x14ac:dyDescent="0.25">
      <c r="A29" s="242"/>
      <c r="B29" s="242"/>
      <c r="C29" s="242"/>
      <c r="D29" s="242"/>
      <c r="E29" s="242"/>
    </row>
    <row r="30" spans="1:6" x14ac:dyDescent="0.2">
      <c r="A30" s="642" t="s">
        <v>163</v>
      </c>
      <c r="B30" s="643"/>
      <c r="C30" s="643"/>
      <c r="D30" s="636" t="s">
        <v>473</v>
      </c>
      <c r="E30" s="637"/>
    </row>
    <row r="31" spans="1:6" ht="41.25" customHeight="1" thickBot="1" x14ac:dyDescent="0.25">
      <c r="A31" s="644"/>
      <c r="B31" s="645"/>
      <c r="C31" s="645"/>
      <c r="D31" s="638"/>
      <c r="E31" s="639"/>
    </row>
    <row r="32" spans="1:6" customFormat="1" ht="51.75" customHeight="1" x14ac:dyDescent="0.2">
      <c r="A32" s="393"/>
      <c r="B32" s="393"/>
      <c r="C32" s="393"/>
      <c r="D32" s="394"/>
      <c r="E32" s="394"/>
      <c r="F32" s="395"/>
    </row>
    <row r="33" spans="1:5" ht="24" customHeight="1" x14ac:dyDescent="0.2">
      <c r="A33" s="621" t="s">
        <v>105</v>
      </c>
      <c r="B33" s="622"/>
      <c r="C33" s="622"/>
      <c r="D33" s="622"/>
      <c r="E33" s="623"/>
    </row>
    <row r="34" spans="1:5" ht="15" customHeight="1" x14ac:dyDescent="0.2">
      <c r="A34" s="629" t="s">
        <v>423</v>
      </c>
      <c r="B34" s="630"/>
      <c r="C34" s="630"/>
      <c r="D34" s="630"/>
      <c r="E34" s="631"/>
    </row>
    <row r="35" spans="1:5" ht="15" customHeight="1" x14ac:dyDescent="0.2">
      <c r="A35" s="632"/>
      <c r="B35" s="633"/>
      <c r="C35" s="633"/>
      <c r="D35" s="633"/>
      <c r="E35" s="634"/>
    </row>
    <row r="36" spans="1:5" ht="30" customHeight="1" x14ac:dyDescent="0.2">
      <c r="A36" s="620" t="s">
        <v>106</v>
      </c>
      <c r="B36" s="620"/>
      <c r="C36" s="243"/>
      <c r="D36" s="244"/>
      <c r="E36" s="245"/>
    </row>
    <row r="37" spans="1:5" ht="30" customHeight="1" x14ac:dyDescent="0.2">
      <c r="A37" s="620" t="s">
        <v>107</v>
      </c>
      <c r="B37" s="620"/>
      <c r="C37" s="210"/>
      <c r="D37" s="211"/>
      <c r="E37" s="212"/>
    </row>
    <row r="38" spans="1:5" ht="27" customHeight="1" x14ac:dyDescent="0.2">
      <c r="A38" s="620" t="s">
        <v>108</v>
      </c>
      <c r="B38" s="620"/>
      <c r="C38" s="246" t="s">
        <v>129</v>
      </c>
      <c r="D38" s="247"/>
      <c r="E38" s="248"/>
    </row>
    <row r="39" spans="1:5" ht="27" customHeight="1" x14ac:dyDescent="0.2">
      <c r="A39" s="620"/>
      <c r="B39" s="620"/>
      <c r="C39" s="258" t="s">
        <v>154</v>
      </c>
      <c r="D39" s="208"/>
      <c r="E39" s="257"/>
    </row>
    <row r="40" spans="1:5" ht="27.75" customHeight="1" x14ac:dyDescent="0.2">
      <c r="A40" s="620"/>
      <c r="B40" s="620"/>
      <c r="C40" s="259" t="s">
        <v>155</v>
      </c>
      <c r="D40" s="244"/>
      <c r="E40" s="245"/>
    </row>
  </sheetData>
  <mergeCells count="32">
    <mergeCell ref="A1:E1"/>
    <mergeCell ref="B27:E27"/>
    <mergeCell ref="A34:E35"/>
    <mergeCell ref="A33:E33"/>
    <mergeCell ref="B22:C22"/>
    <mergeCell ref="B23:C23"/>
    <mergeCell ref="B24:C24"/>
    <mergeCell ref="B25:C25"/>
    <mergeCell ref="B17:C17"/>
    <mergeCell ref="B19:C19"/>
    <mergeCell ref="B20:C20"/>
    <mergeCell ref="B21:C21"/>
    <mergeCell ref="A17:A18"/>
    <mergeCell ref="E17:E18"/>
    <mergeCell ref="B15:C15"/>
    <mergeCell ref="B16:C16"/>
    <mergeCell ref="A37:B37"/>
    <mergeCell ref="A38:B40"/>
    <mergeCell ref="A30:C31"/>
    <mergeCell ref="D30:E31"/>
    <mergeCell ref="A3:E3"/>
    <mergeCell ref="A12:A14"/>
    <mergeCell ref="B12:C12"/>
    <mergeCell ref="B13:C13"/>
    <mergeCell ref="B14:C14"/>
    <mergeCell ref="A36:B36"/>
    <mergeCell ref="B5:C5"/>
    <mergeCell ref="A7:B7"/>
    <mergeCell ref="C7:E7"/>
    <mergeCell ref="D9:D11"/>
    <mergeCell ref="B10:C10"/>
    <mergeCell ref="B18:C18"/>
  </mergeCells>
  <phoneticPr fontId="16"/>
  <pageMargins left="0.35433070866141736" right="0.27559055118110237" top="0.74803149606299213" bottom="0.51181102362204722" header="0.51181102362204722" footer="0.51181102362204722"/>
  <pageSetup paperSize="9" scale="8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E44"/>
  <sheetViews>
    <sheetView view="pageBreakPreview" topLeftCell="A7" zoomScaleNormal="100" zoomScaleSheetLayoutView="100" workbookViewId="0">
      <selection activeCell="A10" sqref="A10"/>
    </sheetView>
  </sheetViews>
  <sheetFormatPr defaultColWidth="9" defaultRowHeight="14" x14ac:dyDescent="0.2"/>
  <cols>
    <col min="1" max="1" width="3.58203125" style="206" customWidth="1"/>
    <col min="2" max="2" width="15.58203125" style="206" customWidth="1"/>
    <col min="3" max="3" width="71.08203125" style="206" customWidth="1"/>
    <col min="4" max="4" width="7.08203125" style="206" customWidth="1"/>
    <col min="5" max="5" width="7.25" style="206" customWidth="1"/>
    <col min="6" max="16384" width="9" style="206"/>
  </cols>
  <sheetData>
    <row r="1" spans="1:5" ht="30.75" customHeight="1" x14ac:dyDescent="0.3">
      <c r="A1" s="689" t="s">
        <v>462</v>
      </c>
      <c r="B1" s="689"/>
      <c r="C1" s="689"/>
      <c r="D1" s="689"/>
      <c r="E1" s="689"/>
    </row>
    <row r="2" spans="1:5" ht="6.75" customHeight="1" x14ac:dyDescent="0.3">
      <c r="A2" s="410"/>
      <c r="B2" s="410"/>
      <c r="C2" s="410"/>
      <c r="D2" s="410"/>
      <c r="E2" s="410"/>
    </row>
    <row r="3" spans="1:5" s="203" customFormat="1" ht="19.5" customHeight="1" x14ac:dyDescent="0.2">
      <c r="A3" s="682" t="s">
        <v>424</v>
      </c>
      <c r="B3" s="682"/>
      <c r="C3" s="682"/>
      <c r="D3" s="682"/>
      <c r="E3" s="682"/>
    </row>
    <row r="4" spans="1:5" ht="15" customHeight="1" x14ac:dyDescent="0.2"/>
    <row r="5" spans="1:5" ht="17.25" customHeight="1" x14ac:dyDescent="0.2">
      <c r="B5" s="646" t="s">
        <v>100</v>
      </c>
      <c r="C5" s="647"/>
      <c r="D5" s="205"/>
      <c r="E5" s="208"/>
    </row>
    <row r="6" spans="1:5" ht="6.75" customHeight="1" x14ac:dyDescent="0.3">
      <c r="B6" s="209"/>
      <c r="E6" s="208"/>
    </row>
    <row r="7" spans="1:5" ht="27" customHeight="1" x14ac:dyDescent="0.2">
      <c r="A7" s="648" t="s">
        <v>78</v>
      </c>
      <c r="B7" s="649"/>
      <c r="C7" s="652"/>
      <c r="D7" s="653"/>
      <c r="E7" s="654"/>
    </row>
    <row r="8" spans="1:5" ht="6" customHeight="1" thickBot="1" x14ac:dyDescent="0.25"/>
    <row r="9" spans="1:5" ht="7" customHeight="1" x14ac:dyDescent="0.2">
      <c r="A9" s="213"/>
      <c r="B9" s="214"/>
      <c r="C9" s="215"/>
      <c r="D9" s="655" t="s">
        <v>101</v>
      </c>
      <c r="E9" s="213"/>
    </row>
    <row r="10" spans="1:5" ht="18" customHeight="1" x14ac:dyDescent="0.2">
      <c r="A10" s="216"/>
      <c r="B10" s="685" t="s">
        <v>102</v>
      </c>
      <c r="C10" s="686"/>
      <c r="D10" s="656"/>
      <c r="E10" s="217" t="s">
        <v>75</v>
      </c>
    </row>
    <row r="11" spans="1:5" ht="10" customHeight="1" thickBot="1" x14ac:dyDescent="0.25">
      <c r="A11" s="218"/>
      <c r="B11" s="219"/>
      <c r="C11" s="220"/>
      <c r="D11" s="684"/>
      <c r="E11" s="221"/>
    </row>
    <row r="12" spans="1:5" ht="23.15" customHeight="1" x14ac:dyDescent="0.2">
      <c r="A12" s="683" t="s">
        <v>103</v>
      </c>
      <c r="B12" s="660" t="s">
        <v>425</v>
      </c>
      <c r="C12" s="661"/>
      <c r="D12" s="222"/>
      <c r="E12" s="223"/>
    </row>
    <row r="13" spans="1:5" ht="23.15" customHeight="1" x14ac:dyDescent="0.2">
      <c r="A13" s="658"/>
      <c r="B13" s="610" t="s">
        <v>418</v>
      </c>
      <c r="C13" s="611"/>
      <c r="D13" s="224"/>
      <c r="E13" s="225"/>
    </row>
    <row r="14" spans="1:5" ht="23.15" customHeight="1" thickBot="1" x14ac:dyDescent="0.25">
      <c r="A14" s="659"/>
      <c r="B14" s="612" t="s">
        <v>419</v>
      </c>
      <c r="C14" s="613"/>
      <c r="D14" s="226"/>
      <c r="E14" s="221"/>
    </row>
    <row r="15" spans="1:5" s="229" customFormat="1" ht="23.15" customHeight="1" x14ac:dyDescent="0.2">
      <c r="A15" s="274">
        <v>1</v>
      </c>
      <c r="B15" s="650" t="s">
        <v>471</v>
      </c>
      <c r="C15" s="651"/>
      <c r="D15" s="228"/>
      <c r="E15" s="227"/>
    </row>
    <row r="16" spans="1:5" s="229" customFormat="1" ht="23.15" customHeight="1" x14ac:dyDescent="0.2">
      <c r="A16" s="602">
        <v>2</v>
      </c>
      <c r="B16" s="610" t="s">
        <v>104</v>
      </c>
      <c r="C16" s="611"/>
      <c r="D16" s="231"/>
      <c r="E16" s="232"/>
    </row>
    <row r="17" spans="1:5" s="229" customFormat="1" ht="23.15" customHeight="1" x14ac:dyDescent="0.2">
      <c r="A17" s="603"/>
      <c r="B17" s="616" t="s">
        <v>556</v>
      </c>
      <c r="C17" s="617"/>
      <c r="D17" s="233"/>
      <c r="E17" s="234"/>
    </row>
    <row r="18" spans="1:5" s="229" customFormat="1" ht="23.15" customHeight="1" x14ac:dyDescent="0.2">
      <c r="A18" s="602">
        <v>3</v>
      </c>
      <c r="B18" s="614" t="s">
        <v>21</v>
      </c>
      <c r="C18" s="615"/>
      <c r="D18" s="231"/>
      <c r="E18" s="232"/>
    </row>
    <row r="19" spans="1:5" s="229" customFormat="1" ht="23.15" customHeight="1" x14ac:dyDescent="0.2">
      <c r="A19" s="603"/>
      <c r="B19" s="616" t="s">
        <v>464</v>
      </c>
      <c r="C19" s="617"/>
      <c r="D19" s="235"/>
      <c r="E19" s="236"/>
    </row>
    <row r="20" spans="1:5" s="229" customFormat="1" ht="23.15" customHeight="1" x14ac:dyDescent="0.2">
      <c r="A20" s="275">
        <v>4</v>
      </c>
      <c r="B20" s="618" t="s">
        <v>74</v>
      </c>
      <c r="C20" s="619"/>
      <c r="D20" s="239"/>
      <c r="E20" s="230"/>
    </row>
    <row r="21" spans="1:5" s="229" customFormat="1" ht="23.15" customHeight="1" x14ac:dyDescent="0.2">
      <c r="A21" s="275">
        <v>5</v>
      </c>
      <c r="B21" s="604" t="s">
        <v>178</v>
      </c>
      <c r="C21" s="605"/>
      <c r="D21" s="238"/>
      <c r="E21" s="237"/>
    </row>
    <row r="22" spans="1:5" s="229" customFormat="1" ht="23.15" customHeight="1" x14ac:dyDescent="0.2">
      <c r="A22" s="429">
        <v>6</v>
      </c>
      <c r="B22" s="650" t="s">
        <v>465</v>
      </c>
      <c r="C22" s="651"/>
      <c r="D22" s="228"/>
      <c r="E22" s="227"/>
    </row>
    <row r="23" spans="1:5" s="229" customFormat="1" ht="23.15" customHeight="1" x14ac:dyDescent="0.2">
      <c r="A23" s="275">
        <v>7</v>
      </c>
      <c r="B23" s="618" t="s">
        <v>186</v>
      </c>
      <c r="C23" s="619"/>
      <c r="D23" s="237"/>
      <c r="E23" s="240"/>
    </row>
    <row r="24" spans="1:5" s="229" customFormat="1" ht="23.15" customHeight="1" x14ac:dyDescent="0.2">
      <c r="A24" s="428">
        <v>8</v>
      </c>
      <c r="B24" s="614" t="s">
        <v>466</v>
      </c>
      <c r="C24" s="615"/>
      <c r="D24" s="231"/>
      <c r="E24" s="232"/>
    </row>
    <row r="25" spans="1:5" s="229" customFormat="1" ht="23.15" customHeight="1" x14ac:dyDescent="0.2">
      <c r="A25" s="275">
        <v>9</v>
      </c>
      <c r="B25" s="604" t="s">
        <v>463</v>
      </c>
      <c r="C25" s="605"/>
      <c r="D25" s="238"/>
      <c r="E25" s="237"/>
    </row>
    <row r="26" spans="1:5" s="229" customFormat="1" ht="23.15" customHeight="1" x14ac:dyDescent="0.2">
      <c r="A26" s="275">
        <v>10</v>
      </c>
      <c r="B26" s="604" t="s">
        <v>187</v>
      </c>
      <c r="C26" s="605"/>
      <c r="D26" s="238"/>
      <c r="E26" s="237"/>
    </row>
    <row r="27" spans="1:5" s="229" customFormat="1" ht="23.15" customHeight="1" x14ac:dyDescent="0.2">
      <c r="A27" s="275">
        <v>11</v>
      </c>
      <c r="B27" s="604" t="s">
        <v>455</v>
      </c>
      <c r="C27" s="605"/>
      <c r="D27" s="238"/>
      <c r="E27" s="237"/>
    </row>
    <row r="28" spans="1:5" s="229" customFormat="1" ht="23.15" customHeight="1" x14ac:dyDescent="0.2">
      <c r="A28" s="275">
        <v>12</v>
      </c>
      <c r="B28" s="604" t="s">
        <v>457</v>
      </c>
      <c r="C28" s="605"/>
      <c r="D28" s="238"/>
      <c r="E28" s="237"/>
    </row>
    <row r="29" spans="1:5" s="229" customFormat="1" ht="35.25" customHeight="1" x14ac:dyDescent="0.2">
      <c r="A29" s="275">
        <v>13</v>
      </c>
      <c r="B29" s="707" t="s">
        <v>474</v>
      </c>
      <c r="C29" s="708"/>
      <c r="D29" s="238"/>
      <c r="E29" s="237"/>
    </row>
    <row r="30" spans="1:5" s="229" customFormat="1" ht="23.15" customHeight="1" thickBot="1" x14ac:dyDescent="0.25">
      <c r="A30" s="276">
        <v>14</v>
      </c>
      <c r="B30" s="640" t="s">
        <v>441</v>
      </c>
      <c r="C30" s="641"/>
      <c r="D30" s="270"/>
      <c r="E30" s="271"/>
    </row>
    <row r="31" spans="1:5" ht="18" customHeight="1" x14ac:dyDescent="0.2">
      <c r="A31" s="241" t="s">
        <v>427</v>
      </c>
      <c r="B31" s="241"/>
      <c r="C31" s="241"/>
      <c r="D31" s="241"/>
      <c r="E31" s="241"/>
    </row>
    <row r="32" spans="1:5" ht="18" customHeight="1" x14ac:dyDescent="0.2">
      <c r="A32" s="242"/>
      <c r="B32" s="242"/>
      <c r="C32" s="242"/>
      <c r="D32" s="242"/>
      <c r="E32" s="242"/>
    </row>
    <row r="33" spans="1:5" ht="11.25" customHeight="1" thickBot="1" x14ac:dyDescent="0.25">
      <c r="A33" s="242"/>
      <c r="B33" s="242"/>
      <c r="C33" s="242"/>
      <c r="D33" s="242"/>
      <c r="E33" s="242"/>
    </row>
    <row r="34" spans="1:5" x14ac:dyDescent="0.2">
      <c r="A34" s="642" t="s">
        <v>163</v>
      </c>
      <c r="B34" s="643"/>
      <c r="C34" s="643"/>
      <c r="D34" s="636" t="s">
        <v>477</v>
      </c>
      <c r="E34" s="637"/>
    </row>
    <row r="35" spans="1:5" ht="33" customHeight="1" thickBot="1" x14ac:dyDescent="0.25">
      <c r="A35" s="644"/>
      <c r="B35" s="645"/>
      <c r="C35" s="645"/>
      <c r="D35" s="638"/>
      <c r="E35" s="639"/>
    </row>
    <row r="36" spans="1:5" ht="36.75" customHeight="1" x14ac:dyDescent="0.2"/>
    <row r="37" spans="1:5" ht="24" customHeight="1" x14ac:dyDescent="0.2">
      <c r="A37" s="621" t="s">
        <v>105</v>
      </c>
      <c r="B37" s="622"/>
      <c r="C37" s="622"/>
      <c r="D37" s="622"/>
      <c r="E37" s="623"/>
    </row>
    <row r="38" spans="1:5" ht="15" customHeight="1" x14ac:dyDescent="0.2">
      <c r="A38" s="629" t="s">
        <v>426</v>
      </c>
      <c r="B38" s="630"/>
      <c r="C38" s="630"/>
      <c r="D38" s="630"/>
      <c r="E38" s="631"/>
    </row>
    <row r="39" spans="1:5" ht="15" customHeight="1" x14ac:dyDescent="0.2">
      <c r="A39" s="632"/>
      <c r="B39" s="633"/>
      <c r="C39" s="633"/>
      <c r="D39" s="633"/>
      <c r="E39" s="634"/>
    </row>
    <row r="40" spans="1:5" ht="30" customHeight="1" x14ac:dyDescent="0.2">
      <c r="A40" s="620" t="s">
        <v>106</v>
      </c>
      <c r="B40" s="620"/>
      <c r="C40" s="243"/>
      <c r="D40" s="244"/>
      <c r="E40" s="245"/>
    </row>
    <row r="41" spans="1:5" ht="30" customHeight="1" x14ac:dyDescent="0.2">
      <c r="A41" s="620" t="s">
        <v>107</v>
      </c>
      <c r="B41" s="620"/>
      <c r="C41" s="210"/>
      <c r="D41" s="211"/>
      <c r="E41" s="212"/>
    </row>
    <row r="42" spans="1:5" ht="27" customHeight="1" x14ac:dyDescent="0.2">
      <c r="A42" s="620" t="s">
        <v>108</v>
      </c>
      <c r="B42" s="620"/>
      <c r="C42" s="246" t="s">
        <v>129</v>
      </c>
      <c r="D42" s="247"/>
      <c r="E42" s="248"/>
    </row>
    <row r="43" spans="1:5" ht="27" customHeight="1" x14ac:dyDescent="0.2">
      <c r="A43" s="620"/>
      <c r="B43" s="620"/>
      <c r="C43" s="258" t="s">
        <v>154</v>
      </c>
      <c r="D43" s="208"/>
      <c r="E43" s="257"/>
    </row>
    <row r="44" spans="1:5" ht="27" customHeight="1" x14ac:dyDescent="0.2">
      <c r="A44" s="620"/>
      <c r="B44" s="620"/>
      <c r="C44" s="259" t="s">
        <v>155</v>
      </c>
      <c r="D44" s="244"/>
      <c r="E44" s="245"/>
    </row>
  </sheetData>
  <mergeCells count="36">
    <mergeCell ref="A3:E3"/>
    <mergeCell ref="A1:E1"/>
    <mergeCell ref="B28:C28"/>
    <mergeCell ref="B29:C29"/>
    <mergeCell ref="A16:A17"/>
    <mergeCell ref="A18:A19"/>
    <mergeCell ref="B23:C23"/>
    <mergeCell ref="B24:C24"/>
    <mergeCell ref="B25:C25"/>
    <mergeCell ref="A12:A14"/>
    <mergeCell ref="B16:C16"/>
    <mergeCell ref="B17:C17"/>
    <mergeCell ref="B12:C12"/>
    <mergeCell ref="B13:C13"/>
    <mergeCell ref="B14:C14"/>
    <mergeCell ref="B5:C5"/>
    <mergeCell ref="A37:E37"/>
    <mergeCell ref="A40:B40"/>
    <mergeCell ref="B15:C15"/>
    <mergeCell ref="A42:B44"/>
    <mergeCell ref="A38:E39"/>
    <mergeCell ref="A41:B41"/>
    <mergeCell ref="B30:C30"/>
    <mergeCell ref="B18:C18"/>
    <mergeCell ref="B19:C19"/>
    <mergeCell ref="B20:C20"/>
    <mergeCell ref="B21:C21"/>
    <mergeCell ref="B22:C22"/>
    <mergeCell ref="B26:C26"/>
    <mergeCell ref="B27:C27"/>
    <mergeCell ref="A34:C35"/>
    <mergeCell ref="A7:B7"/>
    <mergeCell ref="C7:E7"/>
    <mergeCell ref="D9:D11"/>
    <mergeCell ref="B10:C10"/>
    <mergeCell ref="D34:E35"/>
  </mergeCells>
  <phoneticPr fontId="16"/>
  <pageMargins left="0.54" right="0.26" top="0.55000000000000004" bottom="0.53" header="0.51200000000000001" footer="0.51200000000000001"/>
  <pageSetup paperSize="9" scale="8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H175"/>
  <sheetViews>
    <sheetView view="pageBreakPreview" zoomScaleNormal="100" zoomScaleSheetLayoutView="100" workbookViewId="0">
      <selection activeCell="U1" sqref="U1"/>
    </sheetView>
  </sheetViews>
  <sheetFormatPr defaultColWidth="2.58203125" defaultRowHeight="20.149999999999999" customHeight="1" x14ac:dyDescent="0.2"/>
  <cols>
    <col min="1" max="1" width="4.58203125" style="324" customWidth="1"/>
    <col min="2" max="3" width="3.5" style="324" customWidth="1"/>
    <col min="4" max="13" width="2.58203125" style="324" customWidth="1"/>
    <col min="14" max="14" width="3.25" style="324" customWidth="1"/>
    <col min="15" max="24" width="2.58203125" style="324" customWidth="1"/>
    <col min="25" max="25" width="3.33203125" style="324" customWidth="1"/>
    <col min="26" max="31" width="2.58203125" style="324" customWidth="1"/>
    <col min="32" max="36" width="2.83203125" style="324" customWidth="1"/>
    <col min="37" max="16384" width="2.58203125" style="324"/>
  </cols>
  <sheetData>
    <row r="1" spans="1:57" ht="15" customHeight="1" x14ac:dyDescent="0.2">
      <c r="A1" s="323" t="s">
        <v>259</v>
      </c>
      <c r="N1" s="325"/>
      <c r="W1" s="326"/>
      <c r="X1" s="326"/>
      <c r="Y1" s="326"/>
      <c r="Z1" s="326"/>
      <c r="AA1" s="326"/>
      <c r="AB1" s="326"/>
      <c r="AC1" s="326"/>
      <c r="AD1" s="326"/>
      <c r="AE1" s="326"/>
      <c r="AM1" s="326"/>
      <c r="AN1" s="326"/>
      <c r="AO1" s="326"/>
      <c r="AP1" s="326"/>
      <c r="AQ1" s="326"/>
      <c r="AR1" s="326"/>
      <c r="AS1" s="326"/>
      <c r="AT1" s="326"/>
      <c r="AU1" s="326"/>
      <c r="AV1" s="326"/>
      <c r="AW1" s="326"/>
      <c r="AX1" s="326"/>
      <c r="AY1" s="326"/>
      <c r="AZ1" s="326"/>
      <c r="BA1" s="326"/>
      <c r="BB1" s="326"/>
      <c r="BC1" s="326"/>
      <c r="BD1" s="326"/>
      <c r="BE1" s="326"/>
    </row>
    <row r="2" spans="1:57" ht="16.5" customHeight="1" x14ac:dyDescent="0.2">
      <c r="B2" s="323" t="s">
        <v>260</v>
      </c>
      <c r="G2" s="323"/>
      <c r="H2" s="323"/>
      <c r="I2" s="323"/>
      <c r="W2" s="326"/>
      <c r="X2" s="741" t="s">
        <v>261</v>
      </c>
      <c r="Y2" s="741"/>
      <c r="Z2" s="741"/>
      <c r="AA2" s="741"/>
      <c r="AB2" s="741"/>
      <c r="AC2" s="741"/>
      <c r="AD2" s="741"/>
      <c r="AE2" s="741"/>
      <c r="AF2" s="741"/>
      <c r="AG2" s="741"/>
      <c r="AH2" s="741"/>
      <c r="AM2" s="326"/>
      <c r="AN2" s="326"/>
      <c r="AO2" s="326"/>
      <c r="AP2" s="326"/>
      <c r="AQ2" s="326"/>
      <c r="AR2" s="326"/>
      <c r="AS2" s="326"/>
      <c r="AT2" s="326"/>
      <c r="AU2" s="326"/>
      <c r="AV2" s="326"/>
      <c r="AW2" s="326"/>
      <c r="AX2" s="326"/>
      <c r="AY2" s="326"/>
      <c r="AZ2" s="326"/>
      <c r="BA2" s="326"/>
      <c r="BB2" s="326"/>
      <c r="BC2" s="326"/>
      <c r="BD2" s="326"/>
      <c r="BE2" s="326"/>
    </row>
    <row r="3" spans="1:57" ht="16.5" customHeight="1" x14ac:dyDescent="0.2">
      <c r="B3" s="323" t="s">
        <v>262</v>
      </c>
      <c r="G3" s="323"/>
      <c r="H3" s="323"/>
      <c r="I3" s="323"/>
      <c r="V3" s="327"/>
      <c r="W3" s="327"/>
      <c r="X3" s="327"/>
      <c r="Y3" s="327"/>
      <c r="Z3" s="327"/>
      <c r="AA3" s="327"/>
      <c r="AB3" s="327"/>
      <c r="AC3" s="327"/>
      <c r="AD3" s="327"/>
      <c r="AE3" s="327"/>
      <c r="AF3" s="327"/>
      <c r="AG3" s="327"/>
      <c r="AH3" s="327"/>
      <c r="AI3" s="327"/>
      <c r="AJ3" s="327"/>
      <c r="AM3" s="326"/>
      <c r="AN3" s="326"/>
      <c r="AO3" s="326"/>
      <c r="AP3" s="326"/>
      <c r="AQ3" s="326"/>
      <c r="AR3" s="326"/>
      <c r="AS3" s="327"/>
      <c r="AT3" s="327"/>
      <c r="AU3" s="327"/>
      <c r="AW3" s="327"/>
      <c r="AX3" s="327"/>
      <c r="AY3" s="327"/>
      <c r="AZ3" s="327"/>
      <c r="BA3" s="327"/>
      <c r="BB3" s="327"/>
      <c r="BC3" s="327"/>
      <c r="BD3" s="327"/>
      <c r="BE3" s="327"/>
    </row>
    <row r="4" spans="1:57" ht="16.5" customHeight="1" x14ac:dyDescent="0.2">
      <c r="B4" s="323" t="s">
        <v>263</v>
      </c>
      <c r="G4" s="323"/>
      <c r="I4" s="323"/>
      <c r="AM4" s="326"/>
      <c r="AN4" s="326"/>
      <c r="AO4" s="326"/>
      <c r="AP4" s="326"/>
      <c r="AQ4" s="326"/>
      <c r="AR4" s="326"/>
      <c r="AS4" s="326"/>
      <c r="AT4" s="326"/>
      <c r="AU4" s="326"/>
      <c r="AV4" s="326"/>
      <c r="AW4" s="326"/>
      <c r="AX4" s="326"/>
      <c r="AY4" s="326"/>
      <c r="AZ4" s="326"/>
      <c r="BA4" s="326"/>
      <c r="BB4" s="326"/>
      <c r="BC4" s="326"/>
      <c r="BD4" s="326"/>
      <c r="BE4" s="326"/>
    </row>
    <row r="5" spans="1:57" ht="15.75" customHeight="1" x14ac:dyDescent="0.2">
      <c r="B5" s="323" t="s">
        <v>264</v>
      </c>
      <c r="G5" s="328"/>
      <c r="H5" s="328"/>
      <c r="I5" s="328"/>
      <c r="J5" s="326"/>
      <c r="O5" s="323" t="s">
        <v>265</v>
      </c>
      <c r="P5" s="329"/>
      <c r="AM5" s="326"/>
      <c r="AN5" s="326"/>
      <c r="AO5" s="326"/>
      <c r="AP5" s="326"/>
      <c r="AQ5" s="326"/>
      <c r="AR5" s="326"/>
      <c r="AS5" s="326"/>
      <c r="AT5" s="326"/>
      <c r="AU5" s="326"/>
      <c r="AV5" s="326"/>
      <c r="AW5" s="326"/>
      <c r="AX5" s="326"/>
      <c r="AY5" s="326"/>
      <c r="AZ5" s="326"/>
      <c r="BA5" s="326"/>
      <c r="BB5" s="326"/>
      <c r="BC5" s="326"/>
      <c r="BD5" s="326"/>
      <c r="BE5" s="326"/>
    </row>
    <row r="6" spans="1:57" ht="16.5" customHeight="1" x14ac:dyDescent="0.2">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M6" s="326"/>
      <c r="AN6" s="326"/>
      <c r="AO6" s="326"/>
      <c r="AP6" s="326"/>
      <c r="AQ6" s="326"/>
      <c r="AR6" s="326"/>
      <c r="AS6" s="326"/>
      <c r="AT6" s="326"/>
      <c r="AU6" s="326"/>
      <c r="AV6" s="326"/>
      <c r="AW6" s="326"/>
      <c r="AX6" s="326"/>
      <c r="AY6" s="326"/>
      <c r="AZ6" s="326"/>
      <c r="BA6" s="326"/>
      <c r="BB6" s="326"/>
      <c r="BC6" s="326"/>
      <c r="BD6" s="326"/>
      <c r="BE6" s="326"/>
    </row>
    <row r="7" spans="1:57" ht="14.25" customHeight="1" x14ac:dyDescent="0.2">
      <c r="B7" s="328" t="s">
        <v>266</v>
      </c>
      <c r="C7" s="326"/>
      <c r="F7" s="326"/>
      <c r="G7" s="326"/>
      <c r="H7" s="326"/>
      <c r="I7" s="326"/>
      <c r="J7" s="326"/>
      <c r="K7" s="326"/>
      <c r="AB7" s="324" t="s">
        <v>267</v>
      </c>
      <c r="AE7" s="324" t="s">
        <v>61</v>
      </c>
      <c r="AH7" s="324" t="s">
        <v>62</v>
      </c>
      <c r="AM7" s="326"/>
      <c r="AN7" s="326"/>
      <c r="AO7" s="326"/>
      <c r="AP7" s="326"/>
      <c r="AQ7" s="326"/>
      <c r="AR7" s="326"/>
      <c r="AS7" s="326"/>
      <c r="AT7" s="326"/>
      <c r="AU7" s="326"/>
      <c r="AV7" s="326"/>
      <c r="AW7" s="326"/>
      <c r="AX7" s="326"/>
      <c r="AY7" s="326"/>
      <c r="AZ7" s="326"/>
      <c r="BA7" s="326"/>
      <c r="BB7" s="326"/>
      <c r="BC7" s="326"/>
      <c r="BD7" s="326"/>
      <c r="BE7" s="326"/>
    </row>
    <row r="8" spans="1:57" ht="6" customHeight="1" x14ac:dyDescent="0.2">
      <c r="B8" s="328"/>
      <c r="C8" s="326"/>
      <c r="E8" s="326"/>
      <c r="F8" s="326"/>
      <c r="G8" s="326"/>
      <c r="H8" s="326"/>
      <c r="I8" s="326"/>
      <c r="J8" s="326"/>
      <c r="K8" s="326"/>
      <c r="AM8" s="326"/>
      <c r="AN8" s="326"/>
      <c r="AO8" s="326"/>
      <c r="AP8" s="326"/>
      <c r="AQ8" s="326"/>
      <c r="AR8" s="326"/>
      <c r="AS8" s="326"/>
      <c r="AT8" s="326"/>
      <c r="AU8" s="326"/>
      <c r="AV8" s="326"/>
      <c r="AW8" s="326"/>
      <c r="AX8" s="326"/>
      <c r="AY8" s="326"/>
      <c r="AZ8" s="326"/>
      <c r="BA8" s="326"/>
      <c r="BB8" s="326"/>
      <c r="BC8" s="326"/>
      <c r="BD8" s="326"/>
      <c r="BE8" s="326"/>
    </row>
    <row r="9" spans="1:57" ht="16.5" customHeight="1" x14ac:dyDescent="0.2">
      <c r="B9" s="323" t="s">
        <v>268</v>
      </c>
      <c r="H9" s="326"/>
      <c r="I9" s="326"/>
      <c r="J9" s="326"/>
      <c r="K9" s="326"/>
      <c r="Q9" s="324" t="s">
        <v>269</v>
      </c>
      <c r="AM9" s="326"/>
      <c r="AN9" s="326"/>
      <c r="AO9" s="326"/>
      <c r="AP9" s="326"/>
      <c r="AQ9" s="326"/>
      <c r="AR9" s="326"/>
      <c r="AS9" s="326"/>
      <c r="AT9" s="326"/>
      <c r="AU9" s="326"/>
      <c r="AV9" s="326"/>
      <c r="AW9" s="326"/>
      <c r="AX9" s="326"/>
      <c r="AY9" s="326"/>
      <c r="AZ9" s="326"/>
      <c r="BA9" s="326"/>
      <c r="BB9" s="326"/>
      <c r="BC9" s="326"/>
      <c r="BD9" s="326"/>
      <c r="BE9" s="326"/>
    </row>
    <row r="10" spans="1:57" ht="16.5" customHeight="1" x14ac:dyDescent="0.2">
      <c r="C10" s="326"/>
      <c r="D10" s="326"/>
      <c r="E10" s="326"/>
      <c r="F10" s="326"/>
      <c r="G10" s="326"/>
      <c r="H10" s="326"/>
      <c r="I10" s="326"/>
      <c r="J10" s="326"/>
      <c r="K10" s="326"/>
      <c r="N10" s="324" t="s">
        <v>270</v>
      </c>
      <c r="Q10" s="324" t="s">
        <v>271</v>
      </c>
      <c r="AM10" s="326"/>
      <c r="AN10" s="326"/>
      <c r="AO10" s="326"/>
      <c r="AP10" s="326"/>
      <c r="AQ10" s="326"/>
      <c r="AR10" s="326"/>
      <c r="AS10" s="326"/>
      <c r="AT10" s="326"/>
      <c r="AU10" s="326"/>
      <c r="AV10" s="326"/>
      <c r="AW10" s="326"/>
      <c r="AX10" s="326"/>
      <c r="AY10" s="326"/>
      <c r="AZ10" s="326"/>
      <c r="BA10" s="326"/>
      <c r="BB10" s="326"/>
      <c r="BC10" s="326"/>
      <c r="BD10" s="326"/>
      <c r="BE10" s="326"/>
    </row>
    <row r="11" spans="1:57" ht="16.5" customHeight="1" x14ac:dyDescent="0.2">
      <c r="C11" s="326"/>
      <c r="D11" s="326"/>
      <c r="E11" s="326"/>
      <c r="F11" s="326"/>
      <c r="G11" s="326"/>
      <c r="H11" s="326"/>
      <c r="I11" s="326"/>
      <c r="J11" s="326"/>
      <c r="K11" s="326"/>
      <c r="Q11" s="324" t="s">
        <v>67</v>
      </c>
      <c r="AM11" s="326"/>
      <c r="AN11" s="326"/>
      <c r="AO11" s="326"/>
      <c r="AP11" s="326"/>
      <c r="AQ11" s="326"/>
      <c r="AR11" s="326"/>
      <c r="AS11" s="326"/>
      <c r="AT11" s="326"/>
      <c r="AU11" s="326"/>
      <c r="AV11" s="326"/>
      <c r="AW11" s="326"/>
      <c r="AX11" s="326"/>
      <c r="AY11" s="326"/>
      <c r="AZ11" s="326"/>
      <c r="BA11" s="326"/>
      <c r="BB11" s="326"/>
      <c r="BC11" s="326"/>
      <c r="BD11" s="326"/>
      <c r="BE11" s="326"/>
    </row>
    <row r="12" spans="1:57" ht="6" customHeight="1" x14ac:dyDescent="0.2">
      <c r="C12" s="326"/>
      <c r="D12" s="326"/>
      <c r="E12" s="326"/>
      <c r="F12" s="326"/>
      <c r="G12" s="326"/>
      <c r="H12" s="326"/>
      <c r="I12" s="326"/>
      <c r="J12" s="326"/>
      <c r="K12" s="326"/>
      <c r="AM12" s="326"/>
      <c r="AN12" s="326"/>
      <c r="AO12" s="326"/>
      <c r="AP12" s="326"/>
      <c r="AQ12" s="326"/>
      <c r="AR12" s="326"/>
      <c r="AS12" s="326"/>
      <c r="AT12" s="326"/>
      <c r="AU12" s="326"/>
      <c r="AV12" s="326"/>
      <c r="AW12" s="326"/>
      <c r="AX12" s="326"/>
      <c r="AY12" s="326"/>
      <c r="AZ12" s="326"/>
      <c r="BA12" s="326"/>
      <c r="BB12" s="326"/>
      <c r="BC12" s="326"/>
      <c r="BD12" s="326"/>
      <c r="BE12" s="326"/>
    </row>
    <row r="13" spans="1:57" ht="15" customHeight="1" x14ac:dyDescent="0.2">
      <c r="A13" s="324" t="s">
        <v>272</v>
      </c>
      <c r="AM13" s="326"/>
      <c r="AN13" s="326"/>
      <c r="AO13" s="326"/>
      <c r="AP13" s="326"/>
      <c r="AQ13" s="326"/>
      <c r="AR13" s="326"/>
      <c r="AS13" s="326"/>
      <c r="AT13" s="326"/>
      <c r="AU13" s="326"/>
      <c r="AV13" s="326"/>
      <c r="AW13" s="326"/>
      <c r="AX13" s="326"/>
      <c r="AY13" s="326"/>
      <c r="AZ13" s="326"/>
      <c r="BA13" s="326"/>
      <c r="BB13" s="326"/>
      <c r="BC13" s="326"/>
      <c r="BD13" s="326"/>
      <c r="BE13" s="326"/>
    </row>
    <row r="14" spans="1:57" ht="15" customHeight="1" x14ac:dyDescent="0.2">
      <c r="AM14" s="326"/>
      <c r="AN14" s="326"/>
      <c r="AO14" s="326"/>
      <c r="AP14" s="326"/>
      <c r="AQ14" s="326"/>
      <c r="AR14" s="326"/>
      <c r="AS14" s="326"/>
      <c r="AT14" s="326"/>
      <c r="AU14" s="326"/>
      <c r="AV14" s="326"/>
      <c r="AW14" s="326"/>
      <c r="AX14" s="326"/>
      <c r="AY14" s="326"/>
      <c r="AZ14" s="326"/>
      <c r="BA14" s="326"/>
      <c r="BB14" s="326"/>
      <c r="BC14" s="326"/>
      <c r="BD14" s="326"/>
      <c r="BE14" s="326"/>
    </row>
    <row r="15" spans="1:57" ht="16.5" customHeight="1" x14ac:dyDescent="0.2">
      <c r="T15" s="712" t="s">
        <v>273</v>
      </c>
      <c r="U15" s="713"/>
      <c r="V15" s="713"/>
      <c r="W15" s="713"/>
      <c r="X15" s="713"/>
      <c r="Y15" s="713"/>
      <c r="Z15" s="713"/>
      <c r="AA15" s="713"/>
      <c r="AB15" s="713"/>
      <c r="AC15" s="712"/>
      <c r="AD15" s="713"/>
      <c r="AE15" s="713"/>
      <c r="AF15" s="713"/>
      <c r="AG15" s="713"/>
      <c r="AH15" s="714"/>
      <c r="AI15" s="326"/>
      <c r="AJ15" s="326"/>
      <c r="AM15" s="326"/>
      <c r="AN15" s="326"/>
      <c r="AO15" s="326"/>
      <c r="AP15" s="326"/>
      <c r="AQ15" s="326"/>
      <c r="AR15" s="326"/>
      <c r="AS15" s="326"/>
      <c r="AT15" s="326"/>
      <c r="AU15" s="326"/>
      <c r="AV15" s="326"/>
      <c r="AW15" s="326"/>
      <c r="AX15" s="326"/>
      <c r="AY15" s="326"/>
      <c r="AZ15" s="326"/>
      <c r="BA15" s="326"/>
      <c r="BB15" s="326"/>
      <c r="BC15" s="326"/>
      <c r="BD15" s="326"/>
      <c r="BE15" s="326"/>
    </row>
    <row r="16" spans="1:57" ht="17.25" customHeight="1" x14ac:dyDescent="0.2">
      <c r="A16" s="709" t="s">
        <v>274</v>
      </c>
      <c r="B16" s="712" t="s">
        <v>275</v>
      </c>
      <c r="C16" s="713"/>
      <c r="D16" s="713"/>
      <c r="E16" s="713"/>
      <c r="F16" s="713"/>
      <c r="G16" s="714"/>
      <c r="H16" s="715"/>
      <c r="I16" s="716"/>
      <c r="J16" s="716"/>
      <c r="K16" s="716"/>
      <c r="L16" s="716"/>
      <c r="M16" s="716"/>
      <c r="N16" s="716"/>
      <c r="O16" s="716"/>
      <c r="P16" s="716"/>
      <c r="Q16" s="716"/>
      <c r="R16" s="716"/>
      <c r="S16" s="716"/>
      <c r="T16" s="716"/>
      <c r="U16" s="716"/>
      <c r="V16" s="716"/>
      <c r="W16" s="716"/>
      <c r="X16" s="716"/>
      <c r="Y16" s="716"/>
      <c r="Z16" s="716"/>
      <c r="AA16" s="716"/>
      <c r="AB16" s="716"/>
      <c r="AC16" s="716"/>
      <c r="AD16" s="716"/>
      <c r="AE16" s="716"/>
      <c r="AF16" s="716"/>
      <c r="AG16" s="716"/>
      <c r="AH16" s="717"/>
      <c r="AI16" s="326"/>
      <c r="AJ16" s="326"/>
      <c r="AM16" s="326"/>
      <c r="AN16" s="326"/>
      <c r="AO16" s="326"/>
      <c r="AP16" s="326"/>
      <c r="AQ16" s="326"/>
      <c r="AR16" s="326"/>
      <c r="AS16" s="326"/>
      <c r="AT16" s="326"/>
      <c r="AU16" s="326"/>
      <c r="AV16" s="326"/>
      <c r="AW16" s="326"/>
      <c r="AX16" s="326"/>
      <c r="AY16" s="326"/>
      <c r="AZ16" s="326"/>
      <c r="BA16" s="326"/>
      <c r="BB16" s="326"/>
      <c r="BC16" s="326"/>
      <c r="BD16" s="326"/>
      <c r="BE16" s="326"/>
    </row>
    <row r="17" spans="1:60" ht="17.25" customHeight="1" x14ac:dyDescent="0.2">
      <c r="A17" s="710"/>
      <c r="B17" s="712" t="s">
        <v>276</v>
      </c>
      <c r="C17" s="713"/>
      <c r="D17" s="713"/>
      <c r="E17" s="713"/>
      <c r="F17" s="713"/>
      <c r="G17" s="714"/>
      <c r="H17" s="715"/>
      <c r="I17" s="716"/>
      <c r="J17" s="716"/>
      <c r="K17" s="716"/>
      <c r="L17" s="716"/>
      <c r="M17" s="716"/>
      <c r="N17" s="716"/>
      <c r="O17" s="716"/>
      <c r="P17" s="716"/>
      <c r="Q17" s="716"/>
      <c r="R17" s="716"/>
      <c r="S17" s="716"/>
      <c r="T17" s="716"/>
      <c r="U17" s="716"/>
      <c r="V17" s="716"/>
      <c r="W17" s="716"/>
      <c r="X17" s="716"/>
      <c r="Y17" s="716"/>
      <c r="Z17" s="716"/>
      <c r="AA17" s="716"/>
      <c r="AB17" s="716"/>
      <c r="AC17" s="716"/>
      <c r="AD17" s="716"/>
      <c r="AE17" s="716"/>
      <c r="AF17" s="716"/>
      <c r="AG17" s="716"/>
      <c r="AH17" s="717"/>
      <c r="AI17" s="326"/>
      <c r="AJ17" s="326"/>
      <c r="AM17" s="326"/>
      <c r="AN17" s="326"/>
      <c r="AO17" s="326"/>
      <c r="AP17" s="326"/>
      <c r="AQ17" s="326"/>
      <c r="AR17" s="326"/>
      <c r="AS17" s="326"/>
      <c r="AT17" s="326"/>
      <c r="AU17" s="326"/>
      <c r="AV17" s="326"/>
      <c r="AW17" s="326"/>
      <c r="AX17" s="326"/>
      <c r="AY17" s="326"/>
      <c r="AZ17" s="326"/>
      <c r="BA17" s="326"/>
      <c r="BB17" s="326"/>
      <c r="BC17" s="326"/>
      <c r="BD17" s="326"/>
      <c r="BE17" s="326"/>
    </row>
    <row r="18" spans="1:60" ht="17.25" customHeight="1" x14ac:dyDescent="0.2">
      <c r="A18" s="710"/>
      <c r="B18" s="718" t="s">
        <v>277</v>
      </c>
      <c r="C18" s="719"/>
      <c r="D18" s="719"/>
      <c r="E18" s="719"/>
      <c r="F18" s="719"/>
      <c r="G18" s="720"/>
      <c r="H18" s="330" t="s">
        <v>278</v>
      </c>
      <c r="I18" s="331"/>
      <c r="J18" s="331"/>
      <c r="K18" s="331"/>
      <c r="L18" s="727"/>
      <c r="M18" s="727"/>
      <c r="N18" s="727"/>
      <c r="O18" s="331" t="s">
        <v>47</v>
      </c>
      <c r="P18" s="728"/>
      <c r="Q18" s="728"/>
      <c r="R18" s="728"/>
      <c r="S18" s="728"/>
      <c r="T18" s="331" t="s">
        <v>48</v>
      </c>
      <c r="U18" s="331"/>
      <c r="V18" s="331"/>
      <c r="W18" s="331"/>
      <c r="X18" s="331"/>
      <c r="Y18" s="331"/>
      <c r="Z18" s="331"/>
      <c r="AA18" s="331"/>
      <c r="AB18" s="331"/>
      <c r="AC18" s="331"/>
      <c r="AD18" s="331"/>
      <c r="AE18" s="331"/>
      <c r="AF18" s="331"/>
      <c r="AG18" s="331"/>
      <c r="AH18" s="332"/>
      <c r="AI18" s="327"/>
      <c r="AJ18" s="327"/>
      <c r="AK18" s="326"/>
      <c r="AL18" s="326"/>
      <c r="AM18" s="327"/>
      <c r="AN18" s="327"/>
      <c r="AO18" s="327"/>
      <c r="AP18" s="327"/>
      <c r="AQ18" s="327"/>
      <c r="AR18" s="327"/>
      <c r="AS18" s="327"/>
      <c r="AT18" s="327"/>
      <c r="AU18" s="327"/>
      <c r="AV18" s="327"/>
      <c r="AW18" s="327"/>
      <c r="AX18" s="327"/>
      <c r="AY18" s="327"/>
      <c r="AZ18" s="327"/>
      <c r="BA18" s="327"/>
      <c r="BB18" s="327"/>
      <c r="BC18" s="327"/>
      <c r="BD18" s="327"/>
      <c r="BE18" s="327"/>
      <c r="BF18" s="326"/>
      <c r="BG18" s="326"/>
      <c r="BH18" s="326"/>
    </row>
    <row r="19" spans="1:60" ht="17.25" customHeight="1" x14ac:dyDescent="0.2">
      <c r="A19" s="710"/>
      <c r="B19" s="721"/>
      <c r="C19" s="722"/>
      <c r="D19" s="722"/>
      <c r="E19" s="722"/>
      <c r="F19" s="722"/>
      <c r="G19" s="723"/>
      <c r="H19" s="333"/>
      <c r="I19" s="327"/>
      <c r="J19" s="327"/>
      <c r="K19" s="327"/>
      <c r="N19" s="327"/>
      <c r="O19" s="327"/>
      <c r="P19" s="327"/>
      <c r="Q19" s="327"/>
      <c r="T19" s="327"/>
      <c r="U19" s="326"/>
      <c r="V19" s="327"/>
      <c r="W19" s="326"/>
      <c r="X19" s="327"/>
      <c r="Y19" s="327"/>
      <c r="Z19" s="327"/>
      <c r="AA19" s="327"/>
      <c r="AB19" s="326"/>
      <c r="AC19" s="327"/>
      <c r="AD19" s="327"/>
      <c r="AE19" s="327"/>
      <c r="AF19" s="327"/>
      <c r="AG19" s="327"/>
      <c r="AH19" s="334"/>
      <c r="AI19" s="327"/>
      <c r="AJ19" s="327"/>
      <c r="AK19" s="326"/>
      <c r="AL19" s="326"/>
      <c r="AM19" s="327"/>
      <c r="AN19" s="327"/>
      <c r="AO19" s="335"/>
      <c r="AP19" s="336"/>
      <c r="AQ19" s="327"/>
      <c r="AR19" s="326"/>
      <c r="AS19" s="327"/>
      <c r="AT19" s="326"/>
      <c r="AU19" s="327"/>
      <c r="AV19" s="327"/>
      <c r="AW19" s="327"/>
      <c r="AX19" s="327"/>
      <c r="AY19" s="326"/>
      <c r="AZ19" s="327"/>
      <c r="BA19" s="327"/>
      <c r="BB19" s="327"/>
      <c r="BC19" s="327"/>
      <c r="BD19" s="327"/>
      <c r="BE19" s="327"/>
      <c r="BF19" s="326"/>
      <c r="BG19" s="326"/>
      <c r="BH19" s="326"/>
    </row>
    <row r="20" spans="1:60" ht="17.25" customHeight="1" x14ac:dyDescent="0.2">
      <c r="A20" s="710"/>
      <c r="B20" s="721"/>
      <c r="C20" s="722"/>
      <c r="D20" s="722"/>
      <c r="E20" s="722"/>
      <c r="F20" s="722"/>
      <c r="G20" s="723"/>
      <c r="H20" s="729"/>
      <c r="I20" s="730"/>
      <c r="J20" s="730"/>
      <c r="K20" s="730"/>
      <c r="L20" s="336" t="s">
        <v>279</v>
      </c>
      <c r="M20" s="336" t="s">
        <v>280</v>
      </c>
      <c r="N20" s="730"/>
      <c r="O20" s="730"/>
      <c r="P20" s="730"/>
      <c r="Q20" s="730"/>
      <c r="R20" s="335" t="s">
        <v>281</v>
      </c>
      <c r="S20" s="336" t="s">
        <v>282</v>
      </c>
      <c r="T20" s="733"/>
      <c r="U20" s="733"/>
      <c r="V20" s="733"/>
      <c r="W20" s="733"/>
      <c r="X20" s="733"/>
      <c r="Y20" s="733"/>
      <c r="Z20" s="733"/>
      <c r="AA20" s="733"/>
      <c r="AB20" s="733"/>
      <c r="AC20" s="733"/>
      <c r="AD20" s="733"/>
      <c r="AE20" s="733"/>
      <c r="AF20" s="733"/>
      <c r="AG20" s="733"/>
      <c r="AH20" s="734"/>
      <c r="AI20" s="327"/>
      <c r="AJ20" s="327"/>
      <c r="AM20" s="327"/>
      <c r="AN20" s="327"/>
      <c r="AO20" s="336"/>
      <c r="AP20" s="336"/>
      <c r="AQ20" s="327"/>
      <c r="AR20" s="326"/>
      <c r="AS20" s="327"/>
      <c r="AT20" s="326"/>
      <c r="AU20" s="327"/>
      <c r="AV20" s="327"/>
      <c r="AW20" s="327"/>
      <c r="AX20" s="327"/>
      <c r="AY20" s="327"/>
      <c r="AZ20" s="327"/>
      <c r="BA20" s="327"/>
      <c r="BB20" s="327"/>
      <c r="BC20" s="327"/>
      <c r="BD20" s="327"/>
      <c r="BE20" s="327"/>
    </row>
    <row r="21" spans="1:60" ht="17.25" customHeight="1" x14ac:dyDescent="0.2">
      <c r="A21" s="710"/>
      <c r="B21" s="721"/>
      <c r="C21" s="722"/>
      <c r="D21" s="722"/>
      <c r="E21" s="722"/>
      <c r="F21" s="722"/>
      <c r="G21" s="723"/>
      <c r="H21" s="731"/>
      <c r="I21" s="732"/>
      <c r="J21" s="732"/>
      <c r="K21" s="732"/>
      <c r="L21" s="337" t="s">
        <v>283</v>
      </c>
      <c r="M21" s="337" t="s">
        <v>284</v>
      </c>
      <c r="N21" s="732"/>
      <c r="O21" s="732"/>
      <c r="P21" s="732"/>
      <c r="Q21" s="732"/>
      <c r="R21" s="337" t="s">
        <v>285</v>
      </c>
      <c r="S21" s="337"/>
      <c r="T21" s="735"/>
      <c r="U21" s="735"/>
      <c r="V21" s="735"/>
      <c r="W21" s="735"/>
      <c r="X21" s="735"/>
      <c r="Y21" s="735"/>
      <c r="Z21" s="735"/>
      <c r="AA21" s="735"/>
      <c r="AB21" s="735"/>
      <c r="AC21" s="735"/>
      <c r="AD21" s="735"/>
      <c r="AE21" s="735"/>
      <c r="AF21" s="735"/>
      <c r="AG21" s="735"/>
      <c r="AH21" s="736"/>
      <c r="AI21" s="327"/>
      <c r="AJ21" s="327"/>
      <c r="AM21" s="327"/>
      <c r="AN21" s="327"/>
      <c r="AO21" s="327"/>
      <c r="AP21" s="327"/>
      <c r="AQ21" s="327"/>
      <c r="AR21" s="327"/>
      <c r="AS21" s="327"/>
      <c r="AT21" s="327"/>
      <c r="AU21" s="327"/>
      <c r="AV21" s="327"/>
      <c r="AW21" s="327"/>
      <c r="AX21" s="327"/>
      <c r="AY21" s="327"/>
      <c r="AZ21" s="327"/>
      <c r="BA21" s="327"/>
      <c r="BB21" s="327"/>
      <c r="BC21" s="327"/>
      <c r="BD21" s="327"/>
      <c r="BE21" s="327"/>
    </row>
    <row r="22" spans="1:60" ht="17.25" customHeight="1" x14ac:dyDescent="0.2">
      <c r="A22" s="710"/>
      <c r="B22" s="724"/>
      <c r="C22" s="725"/>
      <c r="D22" s="725"/>
      <c r="E22" s="725"/>
      <c r="F22" s="725"/>
      <c r="G22" s="726"/>
      <c r="H22" s="338" t="s">
        <v>286</v>
      </c>
      <c r="I22" s="339"/>
      <c r="J22" s="339"/>
      <c r="K22" s="339"/>
      <c r="L22" s="336"/>
      <c r="M22" s="336"/>
      <c r="N22" s="737"/>
      <c r="O22" s="737"/>
      <c r="P22" s="737"/>
      <c r="Q22" s="737"/>
      <c r="R22" s="737"/>
      <c r="S22" s="737"/>
      <c r="T22" s="737"/>
      <c r="U22" s="737"/>
      <c r="V22" s="737"/>
      <c r="W22" s="737"/>
      <c r="X22" s="737"/>
      <c r="Y22" s="737"/>
      <c r="Z22" s="737"/>
      <c r="AA22" s="737"/>
      <c r="AB22" s="737"/>
      <c r="AC22" s="737"/>
      <c r="AD22" s="737"/>
      <c r="AE22" s="737"/>
      <c r="AF22" s="737"/>
      <c r="AG22" s="737"/>
      <c r="AH22" s="738"/>
      <c r="AI22" s="327"/>
      <c r="AJ22" s="327"/>
      <c r="AM22" s="327"/>
      <c r="AN22" s="327"/>
      <c r="AO22" s="327"/>
      <c r="AP22" s="327"/>
      <c r="AQ22" s="327"/>
      <c r="AR22" s="327"/>
      <c r="AS22" s="327"/>
      <c r="AT22" s="327"/>
      <c r="AU22" s="327"/>
      <c r="AV22" s="327"/>
      <c r="AW22" s="327"/>
      <c r="AX22" s="327"/>
      <c r="AY22" s="327"/>
      <c r="AZ22" s="327"/>
      <c r="BA22" s="327"/>
      <c r="BB22" s="327"/>
      <c r="BC22" s="327"/>
      <c r="BD22" s="327"/>
      <c r="BE22" s="327"/>
    </row>
    <row r="23" spans="1:60" ht="17.25" customHeight="1" x14ac:dyDescent="0.2">
      <c r="A23" s="710"/>
      <c r="B23" s="712" t="s">
        <v>287</v>
      </c>
      <c r="C23" s="713"/>
      <c r="D23" s="713"/>
      <c r="E23" s="713"/>
      <c r="F23" s="713"/>
      <c r="G23" s="714"/>
      <c r="H23" s="712" t="s">
        <v>49</v>
      </c>
      <c r="I23" s="713"/>
      <c r="J23" s="713"/>
      <c r="K23" s="713"/>
      <c r="L23" s="741"/>
      <c r="M23" s="741"/>
      <c r="N23" s="741"/>
      <c r="O23" s="741"/>
      <c r="P23" s="741"/>
      <c r="Q23" s="741"/>
      <c r="R23" s="741"/>
      <c r="S23" s="741"/>
      <c r="T23" s="741"/>
      <c r="U23" s="712" t="s">
        <v>288</v>
      </c>
      <c r="V23" s="713"/>
      <c r="W23" s="713"/>
      <c r="X23" s="714"/>
      <c r="Y23" s="712"/>
      <c r="Z23" s="713"/>
      <c r="AA23" s="713"/>
      <c r="AB23" s="713"/>
      <c r="AC23" s="713"/>
      <c r="AD23" s="713"/>
      <c r="AE23" s="713"/>
      <c r="AF23" s="713"/>
      <c r="AG23" s="713"/>
      <c r="AH23" s="714"/>
      <c r="AI23" s="326"/>
      <c r="AJ23" s="326"/>
      <c r="AM23" s="326"/>
      <c r="AN23" s="326"/>
      <c r="AO23" s="326"/>
      <c r="AP23" s="326"/>
      <c r="AQ23" s="326"/>
      <c r="AR23" s="326"/>
      <c r="AS23" s="326"/>
      <c r="AT23" s="326"/>
      <c r="AU23" s="326"/>
      <c r="AV23" s="326"/>
      <c r="AW23" s="326"/>
      <c r="AX23" s="326"/>
      <c r="AY23" s="326"/>
      <c r="AZ23" s="326"/>
      <c r="BA23" s="326"/>
      <c r="BB23" s="326"/>
      <c r="BC23" s="326"/>
      <c r="BD23" s="326"/>
      <c r="BE23" s="326"/>
    </row>
    <row r="24" spans="1:60" ht="17.25" customHeight="1" x14ac:dyDescent="0.2">
      <c r="A24" s="710"/>
      <c r="B24" s="712" t="s">
        <v>289</v>
      </c>
      <c r="C24" s="713"/>
      <c r="D24" s="713"/>
      <c r="E24" s="713"/>
      <c r="F24" s="713"/>
      <c r="G24" s="714"/>
      <c r="H24" s="739" t="s">
        <v>50</v>
      </c>
      <c r="I24" s="740"/>
      <c r="J24" s="740"/>
      <c r="K24" s="740"/>
      <c r="L24" s="740"/>
      <c r="M24" s="740"/>
      <c r="N24" s="740"/>
      <c r="O24" s="740"/>
      <c r="P24" s="740"/>
      <c r="Q24" s="740"/>
      <c r="R24" s="740"/>
      <c r="S24" s="741" t="s">
        <v>290</v>
      </c>
      <c r="T24" s="741"/>
      <c r="U24" s="741"/>
      <c r="V24" s="741"/>
      <c r="W24" s="741"/>
      <c r="X24" s="741"/>
      <c r="Y24" s="742"/>
      <c r="Z24" s="742"/>
      <c r="AA24" s="742"/>
      <c r="AB24" s="742"/>
      <c r="AC24" s="742"/>
      <c r="AD24" s="742"/>
      <c r="AE24" s="742"/>
      <c r="AF24" s="742"/>
      <c r="AG24" s="742"/>
      <c r="AH24" s="742"/>
      <c r="AI24" s="326"/>
      <c r="AJ24" s="326"/>
      <c r="AM24" s="326"/>
      <c r="AN24" s="326"/>
      <c r="AO24" s="326"/>
      <c r="AP24" s="326"/>
      <c r="AQ24" s="326"/>
      <c r="AR24" s="326"/>
      <c r="AS24" s="326"/>
      <c r="AT24" s="326"/>
      <c r="AU24" s="326"/>
      <c r="AV24" s="326"/>
      <c r="AW24" s="326"/>
      <c r="AX24" s="326"/>
      <c r="AY24" s="326"/>
      <c r="AZ24" s="326"/>
      <c r="BA24" s="326"/>
      <c r="BB24" s="326"/>
      <c r="BC24" s="326"/>
      <c r="BD24" s="326"/>
      <c r="BE24" s="326"/>
    </row>
    <row r="25" spans="1:60" ht="17.25" customHeight="1" x14ac:dyDescent="0.2">
      <c r="A25" s="710"/>
      <c r="B25" s="743" t="s">
        <v>291</v>
      </c>
      <c r="C25" s="744"/>
      <c r="D25" s="744"/>
      <c r="E25" s="744"/>
      <c r="F25" s="744"/>
      <c r="G25" s="745"/>
      <c r="H25" s="743" t="s">
        <v>292</v>
      </c>
      <c r="I25" s="744"/>
      <c r="J25" s="744"/>
      <c r="K25" s="744"/>
      <c r="L25" s="758"/>
      <c r="M25" s="758"/>
      <c r="N25" s="758"/>
      <c r="O25" s="758"/>
      <c r="P25" s="758"/>
      <c r="Q25" s="758"/>
      <c r="R25" s="758"/>
      <c r="S25" s="712" t="s">
        <v>293</v>
      </c>
      <c r="T25" s="713"/>
      <c r="U25" s="714"/>
      <c r="V25" s="759"/>
      <c r="W25" s="760"/>
      <c r="X25" s="760"/>
      <c r="Y25" s="760"/>
      <c r="Z25" s="760"/>
      <c r="AA25" s="760"/>
      <c r="AB25" s="712" t="s">
        <v>77</v>
      </c>
      <c r="AC25" s="713"/>
      <c r="AD25" s="713"/>
      <c r="AE25" s="713"/>
      <c r="AF25" s="713"/>
      <c r="AG25" s="713"/>
      <c r="AH25" s="714"/>
      <c r="AI25" s="326"/>
      <c r="AJ25" s="326"/>
      <c r="AM25" s="326"/>
      <c r="AN25" s="326"/>
      <c r="AO25" s="326"/>
      <c r="AP25" s="326"/>
      <c r="AQ25" s="340"/>
      <c r="AR25" s="340"/>
      <c r="AS25" s="326"/>
      <c r="AT25" s="326"/>
      <c r="AU25" s="326"/>
      <c r="AV25" s="326"/>
      <c r="AW25" s="326"/>
      <c r="AX25" s="326"/>
      <c r="AY25" s="326"/>
      <c r="AZ25" s="326"/>
      <c r="BA25" s="326"/>
      <c r="BB25" s="326"/>
      <c r="BC25" s="326"/>
      <c r="BD25" s="326"/>
      <c r="BE25" s="326"/>
    </row>
    <row r="26" spans="1:60" ht="17.25" customHeight="1" x14ac:dyDescent="0.2">
      <c r="A26" s="710"/>
      <c r="B26" s="749" t="s">
        <v>294</v>
      </c>
      <c r="C26" s="750"/>
      <c r="D26" s="750"/>
      <c r="E26" s="750"/>
      <c r="F26" s="750"/>
      <c r="G26" s="751"/>
      <c r="H26" s="749"/>
      <c r="I26" s="750"/>
      <c r="J26" s="750"/>
      <c r="K26" s="750"/>
      <c r="L26" s="758"/>
      <c r="M26" s="758"/>
      <c r="N26" s="758"/>
      <c r="O26" s="758"/>
      <c r="P26" s="758"/>
      <c r="Q26" s="758"/>
      <c r="R26" s="758"/>
      <c r="S26" s="712" t="s">
        <v>295</v>
      </c>
      <c r="T26" s="713"/>
      <c r="U26" s="714"/>
      <c r="V26" s="759"/>
      <c r="W26" s="760"/>
      <c r="X26" s="760"/>
      <c r="Y26" s="760"/>
      <c r="Z26" s="760"/>
      <c r="AA26" s="760"/>
      <c r="AB26" s="761" t="s">
        <v>296</v>
      </c>
      <c r="AC26" s="762"/>
      <c r="AD26" s="762"/>
      <c r="AE26" s="762"/>
      <c r="AF26" s="762"/>
      <c r="AG26" s="762"/>
      <c r="AH26" s="763"/>
      <c r="AI26" s="326"/>
      <c r="AJ26" s="326"/>
      <c r="AM26" s="326"/>
      <c r="AN26" s="326"/>
      <c r="AO26" s="326"/>
      <c r="AP26" s="326"/>
      <c r="AQ26" s="340"/>
      <c r="AR26" s="340"/>
      <c r="AS26" s="326"/>
      <c r="AT26" s="326"/>
      <c r="AU26" s="326"/>
      <c r="AV26" s="326"/>
      <c r="AW26" s="326"/>
      <c r="AX26" s="326"/>
      <c r="AY26" s="326"/>
      <c r="AZ26" s="326"/>
      <c r="BA26" s="326"/>
      <c r="BB26" s="326"/>
      <c r="BC26" s="326"/>
      <c r="BD26" s="326"/>
      <c r="BE26" s="326"/>
    </row>
    <row r="27" spans="1:60" ht="17.25" customHeight="1" x14ac:dyDescent="0.2">
      <c r="A27" s="710"/>
      <c r="B27" s="743" t="s">
        <v>297</v>
      </c>
      <c r="C27" s="744"/>
      <c r="D27" s="744"/>
      <c r="E27" s="744"/>
      <c r="F27" s="744"/>
      <c r="G27" s="745"/>
      <c r="H27" s="330" t="s">
        <v>278</v>
      </c>
      <c r="I27" s="331"/>
      <c r="J27" s="331"/>
      <c r="K27" s="331"/>
      <c r="L27" s="727" t="s">
        <v>50</v>
      </c>
      <c r="M27" s="727"/>
      <c r="N27" s="727"/>
      <c r="O27" s="331" t="s">
        <v>47</v>
      </c>
      <c r="P27" s="728"/>
      <c r="Q27" s="728"/>
      <c r="R27" s="728"/>
      <c r="S27" s="728"/>
      <c r="T27" s="331" t="s">
        <v>48</v>
      </c>
      <c r="U27" s="331"/>
      <c r="V27" s="331"/>
      <c r="W27" s="331"/>
      <c r="X27" s="331"/>
      <c r="Y27" s="331"/>
      <c r="Z27" s="331"/>
      <c r="AA27" s="331"/>
      <c r="AB27" s="331"/>
      <c r="AC27" s="331"/>
      <c r="AD27" s="331"/>
      <c r="AE27" s="331"/>
      <c r="AF27" s="331"/>
      <c r="AG27" s="331"/>
      <c r="AH27" s="332"/>
      <c r="AI27" s="327"/>
      <c r="AJ27" s="327"/>
      <c r="AM27" s="327"/>
      <c r="AN27" s="327"/>
      <c r="AO27" s="327"/>
      <c r="AP27" s="327"/>
      <c r="AQ27" s="327"/>
      <c r="AR27" s="327"/>
      <c r="AS27" s="327"/>
      <c r="AT27" s="327"/>
      <c r="AU27" s="327"/>
      <c r="AV27" s="327"/>
      <c r="AW27" s="327"/>
      <c r="AX27" s="327"/>
      <c r="AY27" s="327"/>
      <c r="AZ27" s="327"/>
      <c r="BA27" s="327"/>
      <c r="BB27" s="327"/>
      <c r="BC27" s="327"/>
      <c r="BD27" s="327"/>
      <c r="BE27" s="327"/>
    </row>
    <row r="28" spans="1:60" ht="17.25" customHeight="1" x14ac:dyDescent="0.2">
      <c r="A28" s="710"/>
      <c r="B28" s="746"/>
      <c r="C28" s="747"/>
      <c r="D28" s="747"/>
      <c r="E28" s="747"/>
      <c r="F28" s="747"/>
      <c r="G28" s="748"/>
      <c r="H28" s="333"/>
      <c r="I28" s="327"/>
      <c r="J28" s="327"/>
      <c r="K28" s="327"/>
      <c r="N28" s="327"/>
      <c r="O28" s="327"/>
      <c r="P28" s="327"/>
      <c r="Q28" s="327"/>
      <c r="T28" s="327"/>
      <c r="U28" s="326"/>
      <c r="V28" s="327"/>
      <c r="W28" s="326"/>
      <c r="X28" s="327"/>
      <c r="Y28" s="327"/>
      <c r="Z28" s="327"/>
      <c r="AA28" s="327"/>
      <c r="AB28" s="326"/>
      <c r="AC28" s="327"/>
      <c r="AD28" s="327"/>
      <c r="AE28" s="327"/>
      <c r="AF28" s="327"/>
      <c r="AG28" s="327"/>
      <c r="AH28" s="334"/>
      <c r="AI28" s="327"/>
      <c r="AJ28" s="327"/>
      <c r="AM28" s="327"/>
      <c r="AN28" s="327"/>
      <c r="AO28" s="335"/>
      <c r="AP28" s="336"/>
      <c r="AQ28" s="327"/>
      <c r="AR28" s="326"/>
      <c r="AS28" s="327"/>
      <c r="AT28" s="326"/>
      <c r="AU28" s="327"/>
      <c r="AV28" s="327"/>
      <c r="AW28" s="327"/>
      <c r="AX28" s="327"/>
      <c r="AY28" s="326"/>
      <c r="AZ28" s="327"/>
      <c r="BA28" s="327"/>
      <c r="BB28" s="327"/>
      <c r="BC28" s="327"/>
      <c r="BD28" s="327"/>
      <c r="BE28" s="327"/>
    </row>
    <row r="29" spans="1:60" ht="17.25" customHeight="1" x14ac:dyDescent="0.2">
      <c r="A29" s="710"/>
      <c r="B29" s="746"/>
      <c r="C29" s="747"/>
      <c r="D29" s="747"/>
      <c r="E29" s="747"/>
      <c r="F29" s="747"/>
      <c r="G29" s="748"/>
      <c r="H29" s="752"/>
      <c r="I29" s="753"/>
      <c r="J29" s="753"/>
      <c r="K29" s="753"/>
      <c r="L29" s="336" t="s">
        <v>279</v>
      </c>
      <c r="M29" s="336" t="s">
        <v>280</v>
      </c>
      <c r="N29" s="753"/>
      <c r="O29" s="753"/>
      <c r="P29" s="753"/>
      <c r="Q29" s="753"/>
      <c r="R29" s="335" t="s">
        <v>281</v>
      </c>
      <c r="S29" s="336" t="s">
        <v>282</v>
      </c>
      <c r="T29" s="733"/>
      <c r="U29" s="733"/>
      <c r="V29" s="733"/>
      <c r="W29" s="733"/>
      <c r="X29" s="733"/>
      <c r="Y29" s="733"/>
      <c r="Z29" s="733"/>
      <c r="AA29" s="733"/>
      <c r="AB29" s="733"/>
      <c r="AC29" s="733"/>
      <c r="AD29" s="733"/>
      <c r="AE29" s="733"/>
      <c r="AF29" s="733"/>
      <c r="AG29" s="733"/>
      <c r="AH29" s="734"/>
      <c r="AI29" s="327"/>
      <c r="AJ29" s="327"/>
      <c r="AM29" s="327"/>
      <c r="AN29" s="327"/>
      <c r="AO29" s="336"/>
      <c r="AP29" s="336"/>
      <c r="AQ29" s="327"/>
      <c r="AR29" s="326"/>
      <c r="AS29" s="327"/>
      <c r="AT29" s="326"/>
      <c r="AU29" s="327"/>
      <c r="AV29" s="327"/>
      <c r="AW29" s="327"/>
      <c r="AX29" s="327"/>
      <c r="AY29" s="327"/>
      <c r="AZ29" s="327"/>
      <c r="BA29" s="327"/>
      <c r="BB29" s="327"/>
      <c r="BC29" s="327"/>
      <c r="BD29" s="327"/>
      <c r="BE29" s="327"/>
    </row>
    <row r="30" spans="1:60" ht="17.25" customHeight="1" x14ac:dyDescent="0.2">
      <c r="A30" s="711"/>
      <c r="B30" s="749"/>
      <c r="C30" s="750"/>
      <c r="D30" s="750"/>
      <c r="E30" s="750"/>
      <c r="F30" s="750"/>
      <c r="G30" s="751"/>
      <c r="H30" s="754"/>
      <c r="I30" s="755"/>
      <c r="J30" s="755"/>
      <c r="K30" s="755"/>
      <c r="L30" s="336" t="s">
        <v>283</v>
      </c>
      <c r="M30" s="336" t="s">
        <v>284</v>
      </c>
      <c r="N30" s="755"/>
      <c r="O30" s="755"/>
      <c r="P30" s="755"/>
      <c r="Q30" s="755"/>
      <c r="R30" s="336" t="s">
        <v>285</v>
      </c>
      <c r="S30" s="336"/>
      <c r="T30" s="756"/>
      <c r="U30" s="756"/>
      <c r="V30" s="756"/>
      <c r="W30" s="756"/>
      <c r="X30" s="756"/>
      <c r="Y30" s="756"/>
      <c r="Z30" s="756"/>
      <c r="AA30" s="756"/>
      <c r="AB30" s="756"/>
      <c r="AC30" s="756"/>
      <c r="AD30" s="756"/>
      <c r="AE30" s="756"/>
      <c r="AF30" s="756"/>
      <c r="AG30" s="756"/>
      <c r="AH30" s="757"/>
      <c r="AI30" s="327"/>
      <c r="AJ30" s="327"/>
      <c r="AM30" s="327"/>
      <c r="AN30" s="327"/>
      <c r="AO30" s="327"/>
      <c r="AP30" s="327"/>
      <c r="AQ30" s="327"/>
      <c r="AR30" s="327"/>
      <c r="AS30" s="327"/>
      <c r="AT30" s="327"/>
      <c r="AU30" s="327"/>
      <c r="AV30" s="327"/>
      <c r="AW30" s="327"/>
      <c r="AX30" s="327"/>
      <c r="AY30" s="327"/>
      <c r="AZ30" s="327"/>
      <c r="BA30" s="327"/>
      <c r="BB30" s="327"/>
      <c r="BC30" s="327"/>
      <c r="BD30" s="327"/>
      <c r="BE30" s="327"/>
    </row>
    <row r="31" spans="1:60" s="341" customFormat="1" ht="17.25" customHeight="1" x14ac:dyDescent="0.2">
      <c r="A31" s="764" t="s">
        <v>298</v>
      </c>
      <c r="B31" s="766" t="s">
        <v>299</v>
      </c>
      <c r="C31" s="767"/>
      <c r="D31" s="767"/>
      <c r="E31" s="767"/>
      <c r="F31" s="767"/>
      <c r="G31" s="768"/>
      <c r="H31" s="769"/>
      <c r="I31" s="770"/>
      <c r="J31" s="770"/>
      <c r="K31" s="770"/>
      <c r="L31" s="770"/>
      <c r="M31" s="770"/>
      <c r="N31" s="770"/>
      <c r="O31" s="770"/>
      <c r="P31" s="770"/>
      <c r="Q31" s="770"/>
      <c r="R31" s="770"/>
      <c r="S31" s="770"/>
      <c r="T31" s="770"/>
      <c r="U31" s="770"/>
      <c r="V31" s="770"/>
      <c r="W31" s="770"/>
      <c r="X31" s="770"/>
      <c r="Y31" s="770"/>
      <c r="Z31" s="770"/>
      <c r="AA31" s="770"/>
      <c r="AB31" s="770"/>
      <c r="AC31" s="770"/>
      <c r="AD31" s="770"/>
      <c r="AE31" s="770"/>
      <c r="AF31" s="770"/>
      <c r="AG31" s="770"/>
      <c r="AH31" s="771"/>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row>
    <row r="32" spans="1:60" s="341" customFormat="1" ht="17.25" customHeight="1" x14ac:dyDescent="0.2">
      <c r="A32" s="765"/>
      <c r="B32" s="766" t="s">
        <v>276</v>
      </c>
      <c r="C32" s="767"/>
      <c r="D32" s="767"/>
      <c r="E32" s="767"/>
      <c r="F32" s="767"/>
      <c r="G32" s="768"/>
      <c r="H32" s="769"/>
      <c r="I32" s="770"/>
      <c r="J32" s="770"/>
      <c r="K32" s="770"/>
      <c r="L32" s="770"/>
      <c r="M32" s="770"/>
      <c r="N32" s="770"/>
      <c r="O32" s="770"/>
      <c r="P32" s="770"/>
      <c r="Q32" s="770"/>
      <c r="R32" s="770"/>
      <c r="S32" s="770"/>
      <c r="T32" s="770"/>
      <c r="U32" s="770"/>
      <c r="V32" s="770"/>
      <c r="W32" s="770"/>
      <c r="X32" s="770"/>
      <c r="Y32" s="770"/>
      <c r="Z32" s="770"/>
      <c r="AA32" s="770"/>
      <c r="AB32" s="770"/>
      <c r="AC32" s="770"/>
      <c r="AD32" s="770"/>
      <c r="AE32" s="770"/>
      <c r="AF32" s="770"/>
      <c r="AG32" s="770"/>
      <c r="AH32" s="771"/>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row>
    <row r="33" spans="1:60" ht="17.25" customHeight="1" x14ac:dyDescent="0.2">
      <c r="A33" s="765"/>
      <c r="B33" s="743" t="s">
        <v>300</v>
      </c>
      <c r="C33" s="744"/>
      <c r="D33" s="744"/>
      <c r="E33" s="744"/>
      <c r="F33" s="744"/>
      <c r="G33" s="745"/>
      <c r="H33" s="330" t="s">
        <v>278</v>
      </c>
      <c r="I33" s="331"/>
      <c r="J33" s="331"/>
      <c r="K33" s="331"/>
      <c r="L33" s="727" t="s">
        <v>50</v>
      </c>
      <c r="M33" s="727"/>
      <c r="N33" s="727"/>
      <c r="O33" s="331" t="s">
        <v>47</v>
      </c>
      <c r="P33" s="728"/>
      <c r="Q33" s="728"/>
      <c r="R33" s="728"/>
      <c r="S33" s="728"/>
      <c r="T33" s="331" t="s">
        <v>48</v>
      </c>
      <c r="U33" s="331"/>
      <c r="V33" s="331"/>
      <c r="W33" s="331"/>
      <c r="X33" s="331"/>
      <c r="Y33" s="331"/>
      <c r="Z33" s="331"/>
      <c r="AA33" s="331"/>
      <c r="AB33" s="331"/>
      <c r="AC33" s="331"/>
      <c r="AD33" s="331"/>
      <c r="AE33" s="331"/>
      <c r="AF33" s="331"/>
      <c r="AG33" s="331"/>
      <c r="AH33" s="332"/>
      <c r="AI33" s="327"/>
      <c r="AJ33" s="327"/>
      <c r="AM33" s="327"/>
      <c r="AN33" s="327"/>
      <c r="AO33" s="327"/>
      <c r="AP33" s="327"/>
      <c r="AQ33" s="327"/>
      <c r="AR33" s="327"/>
      <c r="AS33" s="327"/>
      <c r="AT33" s="327"/>
      <c r="AU33" s="327"/>
      <c r="AV33" s="327"/>
      <c r="AW33" s="327"/>
      <c r="AX33" s="327"/>
      <c r="AY33" s="327"/>
      <c r="AZ33" s="327"/>
      <c r="BA33" s="327"/>
      <c r="BB33" s="327"/>
      <c r="BC33" s="327"/>
      <c r="BD33" s="327"/>
      <c r="BE33" s="327"/>
    </row>
    <row r="34" spans="1:60" ht="17.25" customHeight="1" x14ac:dyDescent="0.2">
      <c r="A34" s="765"/>
      <c r="B34" s="746"/>
      <c r="C34" s="747"/>
      <c r="D34" s="747"/>
      <c r="E34" s="747"/>
      <c r="F34" s="747"/>
      <c r="G34" s="748"/>
      <c r="H34" s="333"/>
      <c r="I34" s="327"/>
      <c r="J34" s="327"/>
      <c r="K34" s="327"/>
      <c r="N34" s="327"/>
      <c r="O34" s="327"/>
      <c r="P34" s="327"/>
      <c r="Q34" s="327"/>
      <c r="T34" s="327"/>
      <c r="U34" s="326"/>
      <c r="V34" s="327"/>
      <c r="W34" s="326"/>
      <c r="X34" s="327"/>
      <c r="Y34" s="327"/>
      <c r="Z34" s="327"/>
      <c r="AA34" s="327"/>
      <c r="AB34" s="326"/>
      <c r="AC34" s="327"/>
      <c r="AD34" s="327"/>
      <c r="AE34" s="327"/>
      <c r="AF34" s="327"/>
      <c r="AG34" s="327"/>
      <c r="AH34" s="334"/>
      <c r="AI34" s="327"/>
      <c r="AJ34" s="327"/>
      <c r="AM34" s="327"/>
      <c r="AN34" s="327"/>
      <c r="AO34" s="335"/>
      <c r="AP34" s="336"/>
      <c r="AQ34" s="327"/>
      <c r="AR34" s="326"/>
      <c r="AS34" s="327"/>
      <c r="AT34" s="326"/>
      <c r="AU34" s="327"/>
      <c r="AV34" s="327"/>
      <c r="AW34" s="327"/>
      <c r="AX34" s="327"/>
      <c r="AY34" s="326"/>
      <c r="AZ34" s="327"/>
      <c r="BA34" s="327"/>
      <c r="BB34" s="327"/>
      <c r="BC34" s="327"/>
      <c r="BD34" s="327"/>
      <c r="BE34" s="327"/>
    </row>
    <row r="35" spans="1:60" ht="17.25" customHeight="1" x14ac:dyDescent="0.2">
      <c r="A35" s="765"/>
      <c r="B35" s="746"/>
      <c r="C35" s="747"/>
      <c r="D35" s="747"/>
      <c r="E35" s="747"/>
      <c r="F35" s="747"/>
      <c r="G35" s="748"/>
      <c r="H35" s="752"/>
      <c r="I35" s="753"/>
      <c r="J35" s="753"/>
      <c r="K35" s="753"/>
      <c r="L35" s="336" t="s">
        <v>279</v>
      </c>
      <c r="M35" s="336" t="s">
        <v>280</v>
      </c>
      <c r="N35" s="753"/>
      <c r="O35" s="753"/>
      <c r="P35" s="753"/>
      <c r="Q35" s="753"/>
      <c r="R35" s="335" t="s">
        <v>281</v>
      </c>
      <c r="S35" s="336" t="s">
        <v>282</v>
      </c>
      <c r="T35" s="733"/>
      <c r="U35" s="733"/>
      <c r="V35" s="733"/>
      <c r="W35" s="733"/>
      <c r="X35" s="733"/>
      <c r="Y35" s="733"/>
      <c r="Z35" s="733"/>
      <c r="AA35" s="733"/>
      <c r="AB35" s="733"/>
      <c r="AC35" s="733"/>
      <c r="AD35" s="733"/>
      <c r="AE35" s="733"/>
      <c r="AF35" s="733"/>
      <c r="AG35" s="733"/>
      <c r="AH35" s="734"/>
      <c r="AI35" s="327"/>
      <c r="AJ35" s="327"/>
      <c r="AM35" s="327"/>
      <c r="AN35" s="327"/>
      <c r="AO35" s="336"/>
      <c r="AP35" s="336"/>
      <c r="AQ35" s="327"/>
      <c r="AR35" s="326"/>
      <c r="AS35" s="327"/>
      <c r="AT35" s="326"/>
      <c r="AU35" s="327"/>
      <c r="AV35" s="327"/>
      <c r="AW35" s="327"/>
      <c r="AX35" s="327"/>
      <c r="AY35" s="327"/>
      <c r="AZ35" s="327"/>
      <c r="BA35" s="327"/>
      <c r="BB35" s="327"/>
      <c r="BC35" s="327"/>
      <c r="BD35" s="327"/>
      <c r="BE35" s="327"/>
    </row>
    <row r="36" spans="1:60" ht="17.25" customHeight="1" x14ac:dyDescent="0.2">
      <c r="A36" s="765"/>
      <c r="B36" s="749"/>
      <c r="C36" s="750"/>
      <c r="D36" s="750"/>
      <c r="E36" s="750"/>
      <c r="F36" s="750"/>
      <c r="G36" s="751"/>
      <c r="H36" s="754"/>
      <c r="I36" s="755"/>
      <c r="J36" s="755"/>
      <c r="K36" s="755"/>
      <c r="L36" s="336" t="s">
        <v>283</v>
      </c>
      <c r="M36" s="336" t="s">
        <v>284</v>
      </c>
      <c r="N36" s="755"/>
      <c r="O36" s="755"/>
      <c r="P36" s="755"/>
      <c r="Q36" s="755"/>
      <c r="R36" s="336" t="s">
        <v>285</v>
      </c>
      <c r="S36" s="336"/>
      <c r="T36" s="756"/>
      <c r="U36" s="756"/>
      <c r="V36" s="756"/>
      <c r="W36" s="756"/>
      <c r="X36" s="756"/>
      <c r="Y36" s="756"/>
      <c r="Z36" s="756"/>
      <c r="AA36" s="756"/>
      <c r="AB36" s="756"/>
      <c r="AC36" s="756"/>
      <c r="AD36" s="756"/>
      <c r="AE36" s="756"/>
      <c r="AF36" s="756"/>
      <c r="AG36" s="756"/>
      <c r="AH36" s="757"/>
      <c r="AI36" s="327"/>
      <c r="AJ36" s="327"/>
      <c r="AM36" s="327"/>
      <c r="AN36" s="327"/>
      <c r="AO36" s="327"/>
      <c r="AP36" s="327"/>
      <c r="AQ36" s="327"/>
      <c r="AR36" s="327"/>
      <c r="AS36" s="327"/>
      <c r="AT36" s="327"/>
      <c r="AU36" s="327"/>
      <c r="AV36" s="327"/>
      <c r="AW36" s="327"/>
      <c r="AX36" s="327"/>
      <c r="AY36" s="327"/>
      <c r="AZ36" s="327"/>
      <c r="BA36" s="327"/>
      <c r="BB36" s="327"/>
      <c r="BC36" s="327"/>
      <c r="BD36" s="327"/>
      <c r="BE36" s="327"/>
    </row>
    <row r="37" spans="1:60" s="341" customFormat="1" ht="17.25" customHeight="1" x14ac:dyDescent="0.2">
      <c r="A37" s="765"/>
      <c r="B37" s="766" t="s">
        <v>301</v>
      </c>
      <c r="C37" s="767"/>
      <c r="D37" s="767"/>
      <c r="E37" s="767"/>
      <c r="F37" s="767"/>
      <c r="G37" s="768"/>
      <c r="H37" s="766" t="s">
        <v>302</v>
      </c>
      <c r="I37" s="767"/>
      <c r="J37" s="767"/>
      <c r="K37" s="767"/>
      <c r="L37" s="792"/>
      <c r="M37" s="792"/>
      <c r="N37" s="792"/>
      <c r="O37" s="792"/>
      <c r="P37" s="792"/>
      <c r="Q37" s="792"/>
      <c r="R37" s="792"/>
      <c r="S37" s="792"/>
      <c r="T37" s="792"/>
      <c r="U37" s="713" t="s">
        <v>288</v>
      </c>
      <c r="V37" s="713"/>
      <c r="W37" s="713"/>
      <c r="X37" s="714"/>
      <c r="Y37" s="712"/>
      <c r="Z37" s="713"/>
      <c r="AA37" s="713"/>
      <c r="AB37" s="713"/>
      <c r="AC37" s="713"/>
      <c r="AD37" s="713"/>
      <c r="AE37" s="713"/>
      <c r="AF37" s="713"/>
      <c r="AG37" s="713"/>
      <c r="AH37" s="714"/>
      <c r="AI37" s="326"/>
      <c r="AJ37" s="326"/>
      <c r="AK37" s="327"/>
      <c r="AL37" s="327"/>
      <c r="AM37" s="327"/>
      <c r="AN37" s="327"/>
      <c r="AO37" s="327"/>
      <c r="AP37" s="327"/>
      <c r="AQ37" s="327"/>
      <c r="AR37" s="336"/>
      <c r="AS37" s="336"/>
      <c r="AT37" s="326"/>
      <c r="AU37" s="326"/>
      <c r="AV37" s="326"/>
      <c r="AW37" s="773"/>
      <c r="AX37" s="773"/>
      <c r="AY37" s="773"/>
      <c r="AZ37" s="773"/>
      <c r="BA37" s="773"/>
      <c r="BB37" s="773"/>
      <c r="BC37" s="773"/>
      <c r="BD37" s="773"/>
      <c r="BE37" s="773"/>
      <c r="BF37" s="327"/>
      <c r="BG37" s="327"/>
      <c r="BH37" s="327"/>
    </row>
    <row r="38" spans="1:60" s="341" customFormat="1" ht="17.25" customHeight="1" x14ac:dyDescent="0.2">
      <c r="A38" s="765"/>
      <c r="B38" s="743" t="s">
        <v>303</v>
      </c>
      <c r="C38" s="744"/>
      <c r="D38" s="744"/>
      <c r="E38" s="744"/>
      <c r="F38" s="744"/>
      <c r="G38" s="744"/>
      <c r="H38" s="744"/>
      <c r="I38" s="744"/>
      <c r="J38" s="744"/>
      <c r="K38" s="744"/>
      <c r="L38" s="744"/>
      <c r="M38" s="744"/>
      <c r="N38" s="744"/>
      <c r="O38" s="744"/>
      <c r="P38" s="744"/>
      <c r="Q38" s="744"/>
      <c r="R38" s="745"/>
      <c r="S38" s="774" t="s">
        <v>304</v>
      </c>
      <c r="T38" s="775"/>
      <c r="U38" s="776"/>
      <c r="V38" s="783" t="s">
        <v>305</v>
      </c>
      <c r="W38" s="784"/>
      <c r="X38" s="784"/>
      <c r="Y38" s="784"/>
      <c r="Z38" s="785"/>
      <c r="AA38" s="783" t="s">
        <v>306</v>
      </c>
      <c r="AB38" s="784"/>
      <c r="AC38" s="784"/>
      <c r="AD38" s="784"/>
      <c r="AE38" s="785"/>
      <c r="AF38" s="744" t="s">
        <v>307</v>
      </c>
      <c r="AG38" s="744"/>
      <c r="AH38" s="745"/>
      <c r="AI38" s="342"/>
      <c r="AJ38" s="342"/>
      <c r="AK38" s="327"/>
      <c r="AL38" s="327"/>
      <c r="AM38" s="335"/>
      <c r="AN38" s="340"/>
      <c r="AO38" s="340"/>
      <c r="AP38" s="340"/>
      <c r="AQ38" s="326"/>
      <c r="AR38" s="326"/>
      <c r="AS38" s="326"/>
      <c r="AT38" s="326"/>
      <c r="AU38" s="326"/>
      <c r="AV38" s="326"/>
      <c r="AW38" s="326"/>
      <c r="AX38" s="326"/>
      <c r="AY38" s="326"/>
      <c r="AZ38" s="326"/>
      <c r="BA38" s="326"/>
      <c r="BB38" s="326"/>
      <c r="BC38" s="747"/>
      <c r="BD38" s="747"/>
      <c r="BE38" s="747"/>
      <c r="BF38" s="324"/>
      <c r="BG38" s="324"/>
      <c r="BH38" s="324"/>
    </row>
    <row r="39" spans="1:60" ht="17.25" customHeight="1" x14ac:dyDescent="0.2">
      <c r="A39" s="765"/>
      <c r="B39" s="746"/>
      <c r="C39" s="747"/>
      <c r="D39" s="747"/>
      <c r="E39" s="747"/>
      <c r="F39" s="747"/>
      <c r="G39" s="747"/>
      <c r="H39" s="747"/>
      <c r="I39" s="747"/>
      <c r="J39" s="747"/>
      <c r="K39" s="747"/>
      <c r="L39" s="747"/>
      <c r="M39" s="747"/>
      <c r="N39" s="747"/>
      <c r="O39" s="747"/>
      <c r="P39" s="747"/>
      <c r="Q39" s="747"/>
      <c r="R39" s="748"/>
      <c r="S39" s="777"/>
      <c r="T39" s="778"/>
      <c r="U39" s="779"/>
      <c r="V39" s="786"/>
      <c r="W39" s="787"/>
      <c r="X39" s="787"/>
      <c r="Y39" s="787"/>
      <c r="Z39" s="788"/>
      <c r="AA39" s="786"/>
      <c r="AB39" s="787"/>
      <c r="AC39" s="787"/>
      <c r="AD39" s="787"/>
      <c r="AE39" s="788"/>
      <c r="AF39" s="747"/>
      <c r="AG39" s="747"/>
      <c r="AH39" s="748"/>
      <c r="AI39" s="342"/>
      <c r="AJ39" s="342"/>
      <c r="AM39" s="335"/>
      <c r="AN39" s="747"/>
      <c r="AO39" s="747"/>
      <c r="AP39" s="747"/>
      <c r="AQ39" s="326"/>
      <c r="AR39" s="326"/>
      <c r="AS39" s="326"/>
      <c r="AT39" s="326"/>
      <c r="AU39" s="326"/>
      <c r="AV39" s="326"/>
      <c r="AW39" s="326"/>
      <c r="AX39" s="326"/>
      <c r="AY39" s="326"/>
      <c r="AZ39" s="326"/>
      <c r="BA39" s="326"/>
      <c r="BB39" s="326"/>
      <c r="BC39" s="747"/>
      <c r="BD39" s="747"/>
      <c r="BE39" s="747"/>
    </row>
    <row r="40" spans="1:60" ht="17.25" customHeight="1" x14ac:dyDescent="0.2">
      <c r="A40" s="765"/>
      <c r="B40" s="749"/>
      <c r="C40" s="750"/>
      <c r="D40" s="750"/>
      <c r="E40" s="750"/>
      <c r="F40" s="750"/>
      <c r="G40" s="750"/>
      <c r="H40" s="750"/>
      <c r="I40" s="750"/>
      <c r="J40" s="750"/>
      <c r="K40" s="750"/>
      <c r="L40" s="750"/>
      <c r="M40" s="750"/>
      <c r="N40" s="750"/>
      <c r="O40" s="750"/>
      <c r="P40" s="750"/>
      <c r="Q40" s="750"/>
      <c r="R40" s="751"/>
      <c r="S40" s="780"/>
      <c r="T40" s="781"/>
      <c r="U40" s="782"/>
      <c r="V40" s="789"/>
      <c r="W40" s="790"/>
      <c r="X40" s="790"/>
      <c r="Y40" s="790"/>
      <c r="Z40" s="791"/>
      <c r="AA40" s="789"/>
      <c r="AB40" s="790"/>
      <c r="AC40" s="790"/>
      <c r="AD40" s="790"/>
      <c r="AE40" s="791"/>
      <c r="AF40" s="750"/>
      <c r="AG40" s="750"/>
      <c r="AH40" s="751"/>
      <c r="AI40" s="342"/>
      <c r="AJ40" s="342"/>
      <c r="AM40" s="335"/>
      <c r="AN40" s="340"/>
      <c r="AO40" s="340"/>
      <c r="AP40" s="340"/>
      <c r="AQ40" s="326"/>
      <c r="AR40" s="326"/>
      <c r="AS40" s="326"/>
      <c r="AT40" s="326"/>
      <c r="AU40" s="326"/>
      <c r="AV40" s="326"/>
      <c r="AW40" s="326"/>
      <c r="AX40" s="326"/>
      <c r="AY40" s="326"/>
      <c r="AZ40" s="326"/>
      <c r="BA40" s="326"/>
      <c r="BB40" s="326"/>
      <c r="BC40" s="747"/>
      <c r="BD40" s="747"/>
      <c r="BE40" s="747"/>
    </row>
    <row r="41" spans="1:60" ht="17.25" customHeight="1" x14ac:dyDescent="0.2">
      <c r="A41" s="765"/>
      <c r="B41" s="793" t="s">
        <v>308</v>
      </c>
      <c r="C41" s="793"/>
      <c r="D41" s="794" t="s">
        <v>309</v>
      </c>
      <c r="E41" s="795"/>
      <c r="F41" s="795"/>
      <c r="G41" s="795"/>
      <c r="H41" s="795"/>
      <c r="I41" s="795"/>
      <c r="J41" s="795"/>
      <c r="K41" s="795"/>
      <c r="L41" s="795"/>
      <c r="M41" s="795"/>
      <c r="N41" s="795"/>
      <c r="O41" s="795"/>
      <c r="P41" s="795"/>
      <c r="Q41" s="795"/>
      <c r="R41" s="796"/>
      <c r="S41" s="712"/>
      <c r="T41" s="713"/>
      <c r="U41" s="714"/>
      <c r="V41" s="712"/>
      <c r="W41" s="713"/>
      <c r="X41" s="713"/>
      <c r="Y41" s="713"/>
      <c r="Z41" s="714"/>
      <c r="AA41" s="712"/>
      <c r="AB41" s="713"/>
      <c r="AC41" s="713"/>
      <c r="AD41" s="713"/>
      <c r="AE41" s="714"/>
      <c r="AF41" s="762" t="s">
        <v>310</v>
      </c>
      <c r="AG41" s="762"/>
      <c r="AH41" s="763"/>
      <c r="AI41" s="342"/>
      <c r="AJ41" s="342"/>
      <c r="AM41" s="326"/>
      <c r="AN41" s="326"/>
      <c r="AO41" s="326"/>
      <c r="AP41" s="326"/>
      <c r="AQ41" s="326"/>
      <c r="AR41" s="326"/>
      <c r="AS41" s="326"/>
      <c r="AT41" s="326"/>
      <c r="AU41" s="326"/>
      <c r="AV41" s="326"/>
      <c r="AW41" s="326"/>
      <c r="AX41" s="326"/>
      <c r="AY41" s="326"/>
      <c r="AZ41" s="326"/>
      <c r="BA41" s="326"/>
      <c r="BB41" s="343"/>
      <c r="BC41" s="326"/>
      <c r="BD41" s="326"/>
      <c r="BE41" s="326"/>
    </row>
    <row r="42" spans="1:60" ht="17.25" customHeight="1" x14ac:dyDescent="0.2">
      <c r="A42" s="765"/>
      <c r="B42" s="793"/>
      <c r="C42" s="793"/>
      <c r="D42" s="794" t="s">
        <v>159</v>
      </c>
      <c r="E42" s="795"/>
      <c r="F42" s="795"/>
      <c r="G42" s="795"/>
      <c r="H42" s="795"/>
      <c r="I42" s="795"/>
      <c r="J42" s="795"/>
      <c r="K42" s="795"/>
      <c r="L42" s="795"/>
      <c r="M42" s="795"/>
      <c r="N42" s="795"/>
      <c r="O42" s="795"/>
      <c r="P42" s="795"/>
      <c r="Q42" s="795"/>
      <c r="R42" s="796"/>
      <c r="S42" s="712"/>
      <c r="T42" s="713"/>
      <c r="U42" s="714"/>
      <c r="V42" s="712"/>
      <c r="W42" s="713"/>
      <c r="X42" s="713"/>
      <c r="Y42" s="713"/>
      <c r="Z42" s="714"/>
      <c r="AA42" s="712"/>
      <c r="AB42" s="713"/>
      <c r="AC42" s="713"/>
      <c r="AD42" s="713"/>
      <c r="AE42" s="714"/>
      <c r="AF42" s="762" t="s">
        <v>311</v>
      </c>
      <c r="AG42" s="762"/>
      <c r="AH42" s="763"/>
      <c r="AI42" s="326"/>
      <c r="AJ42" s="326"/>
      <c r="AM42" s="326"/>
      <c r="AN42" s="326"/>
      <c r="AO42" s="326"/>
      <c r="AP42" s="326"/>
      <c r="AQ42" s="326"/>
      <c r="AR42" s="326"/>
      <c r="AS42" s="326"/>
      <c r="AT42" s="326"/>
      <c r="AU42" s="326"/>
      <c r="AV42" s="326"/>
      <c r="AW42" s="326"/>
      <c r="AX42" s="326"/>
      <c r="AY42" s="326"/>
      <c r="AZ42" s="326"/>
      <c r="BA42" s="326"/>
      <c r="BB42" s="326"/>
      <c r="BC42" s="326"/>
      <c r="BD42" s="326"/>
      <c r="BE42" s="326"/>
    </row>
    <row r="43" spans="1:60" ht="17.25" customHeight="1" x14ac:dyDescent="0.2">
      <c r="A43" s="765"/>
      <c r="B43" s="793"/>
      <c r="C43" s="793"/>
      <c r="D43" s="772" t="s">
        <v>312</v>
      </c>
      <c r="E43" s="772"/>
      <c r="F43" s="772"/>
      <c r="G43" s="772"/>
      <c r="H43" s="772"/>
      <c r="I43" s="772"/>
      <c r="J43" s="772"/>
      <c r="K43" s="772"/>
      <c r="L43" s="772"/>
      <c r="M43" s="772"/>
      <c r="N43" s="772"/>
      <c r="O43" s="772"/>
      <c r="P43" s="772"/>
      <c r="Q43" s="772"/>
      <c r="R43" s="772"/>
      <c r="S43" s="712"/>
      <c r="T43" s="713"/>
      <c r="U43" s="714"/>
      <c r="V43" s="712"/>
      <c r="W43" s="713"/>
      <c r="X43" s="713"/>
      <c r="Y43" s="713"/>
      <c r="Z43" s="714"/>
      <c r="AA43" s="712"/>
      <c r="AB43" s="713"/>
      <c r="AC43" s="713"/>
      <c r="AD43" s="713"/>
      <c r="AE43" s="714"/>
      <c r="AF43" s="762" t="s">
        <v>313</v>
      </c>
      <c r="AG43" s="762"/>
      <c r="AH43" s="763"/>
      <c r="AI43" s="326"/>
      <c r="AJ43" s="326"/>
      <c r="AM43" s="326"/>
      <c r="AN43" s="326"/>
      <c r="AO43" s="326"/>
      <c r="AP43" s="326"/>
      <c r="AQ43" s="326"/>
      <c r="AR43" s="326"/>
      <c r="AS43" s="326"/>
      <c r="AT43" s="326"/>
      <c r="AU43" s="326"/>
      <c r="AV43" s="326"/>
      <c r="AW43" s="326"/>
      <c r="AX43" s="326"/>
      <c r="AY43" s="326"/>
      <c r="AZ43" s="326"/>
      <c r="BA43" s="326"/>
      <c r="BB43" s="326"/>
      <c r="BC43" s="326"/>
      <c r="BD43" s="326"/>
      <c r="BE43" s="326"/>
    </row>
    <row r="44" spans="1:60" ht="17.25" customHeight="1" x14ac:dyDescent="0.2">
      <c r="A44" s="765"/>
      <c r="B44" s="793"/>
      <c r="C44" s="793"/>
      <c r="D44" s="772" t="s">
        <v>314</v>
      </c>
      <c r="E44" s="772"/>
      <c r="F44" s="772"/>
      <c r="G44" s="772"/>
      <c r="H44" s="772"/>
      <c r="I44" s="772"/>
      <c r="J44" s="772"/>
      <c r="K44" s="772"/>
      <c r="L44" s="772"/>
      <c r="M44" s="772"/>
      <c r="N44" s="772"/>
      <c r="O44" s="772"/>
      <c r="P44" s="772"/>
      <c r="Q44" s="772"/>
      <c r="R44" s="772"/>
      <c r="S44" s="712"/>
      <c r="T44" s="713"/>
      <c r="U44" s="714"/>
      <c r="V44" s="712"/>
      <c r="W44" s="713"/>
      <c r="X44" s="713"/>
      <c r="Y44" s="713"/>
      <c r="Z44" s="714"/>
      <c r="AA44" s="712"/>
      <c r="AB44" s="713"/>
      <c r="AC44" s="713"/>
      <c r="AD44" s="713"/>
      <c r="AE44" s="714"/>
      <c r="AF44" s="762" t="s">
        <v>315</v>
      </c>
      <c r="AG44" s="762"/>
      <c r="AH44" s="763"/>
      <c r="AI44" s="326"/>
      <c r="AJ44" s="326"/>
      <c r="AM44" s="326"/>
      <c r="AN44" s="326"/>
      <c r="AO44" s="326"/>
      <c r="AP44" s="326"/>
      <c r="AQ44" s="326"/>
      <c r="AR44" s="326"/>
      <c r="AS44" s="326"/>
      <c r="AT44" s="326"/>
      <c r="AU44" s="326"/>
      <c r="AV44" s="326"/>
      <c r="AW44" s="326"/>
      <c r="AX44" s="326"/>
      <c r="AY44" s="326"/>
      <c r="AZ44" s="326"/>
      <c r="BA44" s="326"/>
      <c r="BB44" s="326"/>
      <c r="BC44" s="326"/>
      <c r="BD44" s="326"/>
      <c r="BE44" s="326"/>
    </row>
    <row r="45" spans="1:60" ht="17.25" customHeight="1" x14ac:dyDescent="0.2">
      <c r="A45" s="765"/>
      <c r="B45" s="793"/>
      <c r="C45" s="793"/>
      <c r="D45" s="772" t="s">
        <v>316</v>
      </c>
      <c r="E45" s="772"/>
      <c r="F45" s="772"/>
      <c r="G45" s="772"/>
      <c r="H45" s="772"/>
      <c r="I45" s="772"/>
      <c r="J45" s="772"/>
      <c r="K45" s="772"/>
      <c r="L45" s="772"/>
      <c r="M45" s="772"/>
      <c r="N45" s="772"/>
      <c r="O45" s="772"/>
      <c r="P45" s="772"/>
      <c r="Q45" s="772"/>
      <c r="R45" s="772"/>
      <c r="S45" s="712"/>
      <c r="T45" s="713"/>
      <c r="U45" s="714"/>
      <c r="V45" s="712"/>
      <c r="W45" s="713"/>
      <c r="X45" s="713"/>
      <c r="Y45" s="713"/>
      <c r="Z45" s="714"/>
      <c r="AA45" s="712"/>
      <c r="AB45" s="713"/>
      <c r="AC45" s="713"/>
      <c r="AD45" s="713"/>
      <c r="AE45" s="714"/>
      <c r="AF45" s="762" t="s">
        <v>317</v>
      </c>
      <c r="AG45" s="762"/>
      <c r="AH45" s="763"/>
      <c r="AI45" s="326"/>
      <c r="AJ45" s="326"/>
      <c r="AM45" s="326"/>
      <c r="AN45" s="326"/>
      <c r="AO45" s="326"/>
      <c r="AP45" s="326"/>
      <c r="AQ45" s="326"/>
      <c r="AR45" s="326"/>
      <c r="AS45" s="326"/>
      <c r="AT45" s="326"/>
      <c r="AU45" s="326"/>
      <c r="AV45" s="326"/>
      <c r="AW45" s="326"/>
      <c r="AX45" s="326"/>
      <c r="AY45" s="326"/>
      <c r="AZ45" s="326"/>
      <c r="BA45" s="326"/>
      <c r="BB45" s="326"/>
      <c r="BC45" s="326"/>
      <c r="BD45" s="326"/>
      <c r="BE45" s="326"/>
    </row>
    <row r="46" spans="1:60" ht="17.25" customHeight="1" x14ac:dyDescent="0.2">
      <c r="A46" s="765"/>
      <c r="B46" s="793"/>
      <c r="C46" s="793"/>
      <c r="D46" s="772" t="s">
        <v>160</v>
      </c>
      <c r="E46" s="772"/>
      <c r="F46" s="772"/>
      <c r="G46" s="772"/>
      <c r="H46" s="772"/>
      <c r="I46" s="772"/>
      <c r="J46" s="772"/>
      <c r="K46" s="772"/>
      <c r="L46" s="772"/>
      <c r="M46" s="772"/>
      <c r="N46" s="772"/>
      <c r="O46" s="772"/>
      <c r="P46" s="772"/>
      <c r="Q46" s="772"/>
      <c r="R46" s="772"/>
      <c r="S46" s="712"/>
      <c r="T46" s="713"/>
      <c r="U46" s="714"/>
      <c r="V46" s="712"/>
      <c r="W46" s="713"/>
      <c r="X46" s="713"/>
      <c r="Y46" s="713"/>
      <c r="Z46" s="714"/>
      <c r="AA46" s="712"/>
      <c r="AB46" s="713"/>
      <c r="AC46" s="713"/>
      <c r="AD46" s="713"/>
      <c r="AE46" s="714"/>
      <c r="AF46" s="762" t="s">
        <v>318</v>
      </c>
      <c r="AG46" s="762"/>
      <c r="AH46" s="763"/>
      <c r="AI46" s="326"/>
      <c r="AJ46" s="326"/>
      <c r="AM46" s="326"/>
      <c r="AN46" s="326"/>
      <c r="AO46" s="326"/>
      <c r="AP46" s="326"/>
      <c r="AQ46" s="326"/>
      <c r="AR46" s="326"/>
      <c r="AS46" s="326"/>
      <c r="AT46" s="326"/>
      <c r="AU46" s="326"/>
      <c r="AV46" s="326"/>
      <c r="AW46" s="326"/>
      <c r="AX46" s="326"/>
      <c r="AY46" s="326"/>
      <c r="AZ46" s="326"/>
      <c r="BA46" s="326"/>
      <c r="BB46" s="326"/>
      <c r="BC46" s="326"/>
      <c r="BD46" s="326"/>
      <c r="BE46" s="326"/>
    </row>
    <row r="47" spans="1:60" ht="17.25" customHeight="1" x14ac:dyDescent="0.2">
      <c r="A47" s="765"/>
      <c r="B47" s="793"/>
      <c r="C47" s="793"/>
      <c r="D47" s="772" t="s">
        <v>319</v>
      </c>
      <c r="E47" s="772"/>
      <c r="F47" s="772"/>
      <c r="G47" s="772"/>
      <c r="H47" s="772"/>
      <c r="I47" s="772"/>
      <c r="J47" s="772"/>
      <c r="K47" s="772"/>
      <c r="L47" s="772"/>
      <c r="M47" s="772"/>
      <c r="N47" s="772"/>
      <c r="O47" s="772"/>
      <c r="P47" s="772"/>
      <c r="Q47" s="772"/>
      <c r="R47" s="772"/>
      <c r="S47" s="712"/>
      <c r="T47" s="713"/>
      <c r="U47" s="714"/>
      <c r="V47" s="712"/>
      <c r="W47" s="713"/>
      <c r="X47" s="713"/>
      <c r="Y47" s="713"/>
      <c r="Z47" s="714"/>
      <c r="AA47" s="712"/>
      <c r="AB47" s="713"/>
      <c r="AC47" s="713"/>
      <c r="AD47" s="713"/>
      <c r="AE47" s="714"/>
      <c r="AF47" s="762" t="s">
        <v>320</v>
      </c>
      <c r="AG47" s="762"/>
      <c r="AH47" s="763"/>
      <c r="AI47" s="326"/>
      <c r="AJ47" s="326"/>
      <c r="AM47" s="326"/>
      <c r="AN47" s="326"/>
      <c r="AO47" s="326"/>
      <c r="AP47" s="326"/>
      <c r="AQ47" s="326"/>
      <c r="AR47" s="326"/>
      <c r="AS47" s="326"/>
      <c r="AT47" s="326"/>
      <c r="AU47" s="326"/>
      <c r="AV47" s="326"/>
      <c r="AW47" s="326"/>
      <c r="AX47" s="326"/>
      <c r="AY47" s="326"/>
      <c r="AZ47" s="326"/>
      <c r="BA47" s="326"/>
      <c r="BB47" s="326"/>
      <c r="BC47" s="326"/>
      <c r="BD47" s="326"/>
      <c r="BE47" s="326"/>
    </row>
    <row r="48" spans="1:60" ht="17.25" customHeight="1" x14ac:dyDescent="0.2">
      <c r="A48" s="765"/>
      <c r="B48" s="793"/>
      <c r="C48" s="793"/>
      <c r="D48" s="772" t="s">
        <v>321</v>
      </c>
      <c r="E48" s="772"/>
      <c r="F48" s="772"/>
      <c r="G48" s="772"/>
      <c r="H48" s="772"/>
      <c r="I48" s="772"/>
      <c r="J48" s="772"/>
      <c r="K48" s="772"/>
      <c r="L48" s="772"/>
      <c r="M48" s="772"/>
      <c r="N48" s="772"/>
      <c r="O48" s="772"/>
      <c r="P48" s="772"/>
      <c r="Q48" s="772"/>
      <c r="R48" s="772"/>
      <c r="S48" s="712"/>
      <c r="T48" s="713"/>
      <c r="U48" s="714"/>
      <c r="V48" s="712"/>
      <c r="W48" s="713"/>
      <c r="X48" s="713"/>
      <c r="Y48" s="713"/>
      <c r="Z48" s="714"/>
      <c r="AA48" s="712"/>
      <c r="AB48" s="713"/>
      <c r="AC48" s="713"/>
      <c r="AD48" s="713"/>
      <c r="AE48" s="714"/>
      <c r="AF48" s="762" t="s">
        <v>322</v>
      </c>
      <c r="AG48" s="762"/>
      <c r="AH48" s="763"/>
      <c r="AI48" s="326"/>
      <c r="AJ48" s="326"/>
      <c r="AM48" s="326"/>
      <c r="AN48" s="326"/>
      <c r="AO48" s="326"/>
      <c r="AP48" s="326"/>
      <c r="AQ48" s="326"/>
      <c r="AR48" s="326"/>
      <c r="AS48" s="326"/>
      <c r="AT48" s="326"/>
      <c r="AU48" s="326"/>
      <c r="AV48" s="326"/>
      <c r="AW48" s="326"/>
      <c r="AX48" s="326"/>
      <c r="AY48" s="326"/>
      <c r="AZ48" s="326"/>
      <c r="BA48" s="326"/>
      <c r="BB48" s="326"/>
      <c r="BC48" s="326"/>
      <c r="BD48" s="326"/>
      <c r="BE48" s="326"/>
    </row>
    <row r="49" spans="1:57" ht="17.25" customHeight="1" x14ac:dyDescent="0.2">
      <c r="A49" s="765"/>
      <c r="B49" s="793"/>
      <c r="C49" s="793"/>
      <c r="D49" s="794" t="s">
        <v>323</v>
      </c>
      <c r="E49" s="795"/>
      <c r="F49" s="795"/>
      <c r="G49" s="795"/>
      <c r="H49" s="795"/>
      <c r="I49" s="795"/>
      <c r="J49" s="795"/>
      <c r="K49" s="795"/>
      <c r="L49" s="795"/>
      <c r="M49" s="795"/>
      <c r="N49" s="795"/>
      <c r="O49" s="795"/>
      <c r="P49" s="795"/>
      <c r="Q49" s="795"/>
      <c r="R49" s="796"/>
      <c r="S49" s="712"/>
      <c r="T49" s="713"/>
      <c r="U49" s="714"/>
      <c r="V49" s="712"/>
      <c r="W49" s="713"/>
      <c r="X49" s="713"/>
      <c r="Y49" s="713"/>
      <c r="Z49" s="714"/>
      <c r="AA49" s="712"/>
      <c r="AB49" s="713"/>
      <c r="AC49" s="713"/>
      <c r="AD49" s="713"/>
      <c r="AE49" s="714"/>
      <c r="AF49" s="762" t="s">
        <v>324</v>
      </c>
      <c r="AG49" s="762"/>
      <c r="AH49" s="763"/>
      <c r="AI49" s="326"/>
      <c r="AJ49" s="326"/>
      <c r="AM49" s="326"/>
      <c r="AN49" s="326"/>
      <c r="AO49" s="326"/>
      <c r="AP49" s="326"/>
      <c r="AQ49" s="326"/>
      <c r="AR49" s="326"/>
      <c r="AS49" s="326"/>
      <c r="AT49" s="326"/>
      <c r="AU49" s="326"/>
      <c r="AV49" s="326"/>
      <c r="AW49" s="326"/>
      <c r="AX49" s="326"/>
      <c r="AY49" s="326"/>
      <c r="AZ49" s="326"/>
      <c r="BA49" s="326"/>
      <c r="BB49" s="326"/>
      <c r="BC49" s="326"/>
      <c r="BD49" s="326"/>
      <c r="BE49" s="326"/>
    </row>
    <row r="50" spans="1:57" ht="17.25" customHeight="1" x14ac:dyDescent="0.2">
      <c r="A50" s="765"/>
      <c r="B50" s="772" t="s">
        <v>325</v>
      </c>
      <c r="C50" s="772"/>
      <c r="D50" s="772"/>
      <c r="E50" s="772"/>
      <c r="F50" s="772"/>
      <c r="G50" s="772"/>
      <c r="H50" s="772"/>
      <c r="I50" s="772"/>
      <c r="J50" s="772"/>
      <c r="K50" s="772"/>
      <c r="L50" s="772"/>
      <c r="M50" s="772"/>
      <c r="N50" s="772"/>
      <c r="O50" s="772"/>
      <c r="P50" s="772"/>
      <c r="Q50" s="772"/>
      <c r="R50" s="772"/>
      <c r="S50" s="712"/>
      <c r="T50" s="713"/>
      <c r="U50" s="714"/>
      <c r="V50" s="712"/>
      <c r="W50" s="713"/>
      <c r="X50" s="713"/>
      <c r="Y50" s="713"/>
      <c r="Z50" s="714"/>
      <c r="AA50" s="712"/>
      <c r="AB50" s="713"/>
      <c r="AC50" s="713"/>
      <c r="AD50" s="713"/>
      <c r="AE50" s="714"/>
      <c r="AF50" s="761" t="s">
        <v>326</v>
      </c>
      <c r="AG50" s="762"/>
      <c r="AH50" s="763"/>
      <c r="AI50" s="326"/>
      <c r="AJ50" s="326"/>
      <c r="AM50" s="326"/>
      <c r="AN50" s="326"/>
      <c r="AO50" s="326"/>
      <c r="AP50" s="326"/>
      <c r="AQ50" s="326"/>
      <c r="AR50" s="326"/>
      <c r="AS50" s="326"/>
      <c r="AT50" s="326"/>
      <c r="AU50" s="326"/>
      <c r="AV50" s="326"/>
      <c r="AW50" s="326"/>
      <c r="AX50" s="326"/>
      <c r="AY50" s="326"/>
      <c r="AZ50" s="326"/>
      <c r="BA50" s="326"/>
      <c r="BB50" s="326"/>
      <c r="BC50" s="326"/>
      <c r="BD50" s="326"/>
      <c r="BE50" s="326"/>
    </row>
    <row r="51" spans="1:57" ht="17.25" customHeight="1" x14ac:dyDescent="0.2">
      <c r="A51" s="765"/>
      <c r="B51" s="797" t="s">
        <v>327</v>
      </c>
      <c r="C51" s="797"/>
      <c r="D51" s="794" t="s">
        <v>328</v>
      </c>
      <c r="E51" s="795"/>
      <c r="F51" s="795"/>
      <c r="G51" s="795"/>
      <c r="H51" s="795"/>
      <c r="I51" s="795"/>
      <c r="J51" s="795"/>
      <c r="K51" s="795"/>
      <c r="L51" s="795"/>
      <c r="M51" s="795"/>
      <c r="N51" s="795"/>
      <c r="O51" s="795"/>
      <c r="P51" s="795"/>
      <c r="Q51" s="795"/>
      <c r="R51" s="796"/>
      <c r="S51" s="712"/>
      <c r="T51" s="713"/>
      <c r="U51" s="714"/>
      <c r="V51" s="712"/>
      <c r="W51" s="713"/>
      <c r="X51" s="713"/>
      <c r="Y51" s="713"/>
      <c r="Z51" s="714"/>
      <c r="AA51" s="712"/>
      <c r="AB51" s="713"/>
      <c r="AC51" s="713"/>
      <c r="AD51" s="713"/>
      <c r="AE51" s="714"/>
      <c r="AF51" s="762" t="s">
        <v>315</v>
      </c>
      <c r="AG51" s="762"/>
      <c r="AH51" s="763"/>
      <c r="AI51" s="326"/>
      <c r="AJ51" s="326"/>
      <c r="AM51" s="326"/>
      <c r="AN51" s="326"/>
      <c r="AO51" s="326"/>
      <c r="AP51" s="326"/>
      <c r="AQ51" s="326"/>
      <c r="AR51" s="326"/>
      <c r="AS51" s="326"/>
      <c r="AT51" s="326"/>
      <c r="AU51" s="326"/>
      <c r="AV51" s="326"/>
      <c r="AW51" s="326"/>
      <c r="AX51" s="326"/>
      <c r="AY51" s="326"/>
      <c r="AZ51" s="326"/>
      <c r="BA51" s="326"/>
      <c r="BB51" s="326"/>
      <c r="BC51" s="326"/>
      <c r="BD51" s="326"/>
      <c r="BE51" s="326"/>
    </row>
    <row r="52" spans="1:57" ht="17.25" customHeight="1" x14ac:dyDescent="0.2">
      <c r="A52" s="765"/>
      <c r="B52" s="797"/>
      <c r="C52" s="797"/>
      <c r="D52" s="794" t="s">
        <v>161</v>
      </c>
      <c r="E52" s="795"/>
      <c r="F52" s="795"/>
      <c r="G52" s="795"/>
      <c r="H52" s="795"/>
      <c r="I52" s="795"/>
      <c r="J52" s="795"/>
      <c r="K52" s="795"/>
      <c r="L52" s="795"/>
      <c r="M52" s="795"/>
      <c r="N52" s="795"/>
      <c r="O52" s="795"/>
      <c r="P52" s="795"/>
      <c r="Q52" s="795"/>
      <c r="R52" s="796"/>
      <c r="S52" s="712"/>
      <c r="T52" s="713"/>
      <c r="U52" s="714"/>
      <c r="V52" s="712"/>
      <c r="W52" s="713"/>
      <c r="X52" s="713"/>
      <c r="Y52" s="713"/>
      <c r="Z52" s="714"/>
      <c r="AA52" s="712"/>
      <c r="AB52" s="713"/>
      <c r="AC52" s="713"/>
      <c r="AD52" s="713"/>
      <c r="AE52" s="714"/>
      <c r="AF52" s="762" t="s">
        <v>317</v>
      </c>
      <c r="AG52" s="762"/>
      <c r="AH52" s="763"/>
      <c r="AI52" s="326"/>
      <c r="AJ52" s="326"/>
      <c r="AM52" s="326"/>
      <c r="AN52" s="326"/>
      <c r="AO52" s="326"/>
      <c r="AP52" s="326"/>
      <c r="AQ52" s="326"/>
      <c r="AR52" s="326"/>
      <c r="AS52" s="326"/>
      <c r="AT52" s="326"/>
      <c r="AU52" s="326"/>
      <c r="AV52" s="326"/>
      <c r="AW52" s="326"/>
      <c r="AX52" s="326"/>
      <c r="AY52" s="326"/>
      <c r="AZ52" s="326"/>
      <c r="BA52" s="326"/>
      <c r="BB52" s="326"/>
      <c r="BC52" s="326"/>
      <c r="BD52" s="326"/>
      <c r="BE52" s="326"/>
    </row>
    <row r="53" spans="1:57" ht="17.25" customHeight="1" x14ac:dyDescent="0.2">
      <c r="A53" s="765"/>
      <c r="B53" s="797"/>
      <c r="C53" s="797"/>
      <c r="D53" s="794" t="s">
        <v>329</v>
      </c>
      <c r="E53" s="795"/>
      <c r="F53" s="795"/>
      <c r="G53" s="795"/>
      <c r="H53" s="795"/>
      <c r="I53" s="795"/>
      <c r="J53" s="795"/>
      <c r="K53" s="795"/>
      <c r="L53" s="795"/>
      <c r="M53" s="795"/>
      <c r="N53" s="795"/>
      <c r="O53" s="795"/>
      <c r="P53" s="795"/>
      <c r="Q53" s="795"/>
      <c r="R53" s="796"/>
      <c r="S53" s="712"/>
      <c r="T53" s="713"/>
      <c r="U53" s="714"/>
      <c r="V53" s="712"/>
      <c r="W53" s="713"/>
      <c r="X53" s="713"/>
      <c r="Y53" s="713"/>
      <c r="Z53" s="714"/>
      <c r="AA53" s="712"/>
      <c r="AB53" s="713"/>
      <c r="AC53" s="713"/>
      <c r="AD53" s="713"/>
      <c r="AE53" s="714"/>
      <c r="AF53" s="762" t="s">
        <v>318</v>
      </c>
      <c r="AG53" s="762"/>
      <c r="AH53" s="763"/>
      <c r="AI53" s="326"/>
      <c r="AJ53" s="326"/>
      <c r="AM53" s="326"/>
      <c r="AN53" s="326"/>
      <c r="AO53" s="326"/>
      <c r="AP53" s="326"/>
      <c r="AQ53" s="326"/>
      <c r="AR53" s="326"/>
      <c r="AS53" s="326"/>
      <c r="AT53" s="326"/>
      <c r="AU53" s="326"/>
      <c r="AV53" s="326"/>
      <c r="AW53" s="326"/>
      <c r="AX53" s="326"/>
      <c r="AY53" s="326"/>
      <c r="AZ53" s="326"/>
      <c r="BA53" s="326"/>
      <c r="BB53" s="326"/>
      <c r="BC53" s="326"/>
      <c r="BD53" s="326"/>
      <c r="BE53" s="326"/>
    </row>
    <row r="54" spans="1:57" ht="17.25" customHeight="1" x14ac:dyDescent="0.2">
      <c r="A54" s="765"/>
      <c r="B54" s="772" t="s">
        <v>162</v>
      </c>
      <c r="C54" s="772"/>
      <c r="D54" s="772"/>
      <c r="E54" s="772"/>
      <c r="F54" s="772"/>
      <c r="G54" s="772"/>
      <c r="H54" s="772"/>
      <c r="I54" s="772"/>
      <c r="J54" s="772"/>
      <c r="K54" s="772"/>
      <c r="L54" s="772"/>
      <c r="M54" s="772"/>
      <c r="N54" s="772"/>
      <c r="O54" s="772"/>
      <c r="P54" s="772"/>
      <c r="Q54" s="772"/>
      <c r="R54" s="772"/>
      <c r="S54" s="712"/>
      <c r="T54" s="713"/>
      <c r="U54" s="714"/>
      <c r="V54" s="712"/>
      <c r="W54" s="713"/>
      <c r="X54" s="713"/>
      <c r="Y54" s="713"/>
      <c r="Z54" s="714"/>
      <c r="AA54" s="712"/>
      <c r="AB54" s="713"/>
      <c r="AC54" s="713"/>
      <c r="AD54" s="713"/>
      <c r="AE54" s="714"/>
      <c r="AF54" s="762" t="s">
        <v>330</v>
      </c>
      <c r="AG54" s="762"/>
      <c r="AH54" s="763"/>
      <c r="AI54" s="326"/>
      <c r="AJ54" s="326"/>
      <c r="AM54" s="326"/>
      <c r="AN54" s="326"/>
      <c r="AO54" s="326"/>
      <c r="AP54" s="326"/>
      <c r="AQ54" s="326"/>
      <c r="AR54" s="326"/>
      <c r="AS54" s="326"/>
      <c r="AT54" s="326"/>
      <c r="AU54" s="326"/>
      <c r="AV54" s="326"/>
      <c r="AW54" s="326"/>
      <c r="AX54" s="326"/>
      <c r="AY54" s="326"/>
      <c r="AZ54" s="326"/>
      <c r="BA54" s="326"/>
      <c r="BB54" s="326"/>
      <c r="BC54" s="326"/>
      <c r="BD54" s="326"/>
      <c r="BE54" s="326"/>
    </row>
    <row r="55" spans="1:57" ht="17.25" customHeight="1" x14ac:dyDescent="0.2">
      <c r="A55" s="799" t="s">
        <v>331</v>
      </c>
      <c r="B55" s="799"/>
      <c r="C55" s="799"/>
      <c r="D55" s="799"/>
      <c r="E55" s="799"/>
      <c r="F55" s="799"/>
      <c r="G55" s="799"/>
      <c r="H55" s="799"/>
      <c r="I55" s="799"/>
      <c r="J55" s="799"/>
      <c r="K55" s="799"/>
      <c r="L55" s="799"/>
      <c r="M55" s="799"/>
      <c r="N55" s="799"/>
      <c r="O55" s="799"/>
      <c r="P55" s="799"/>
      <c r="Q55" s="799"/>
      <c r="R55" s="799"/>
      <c r="S55" s="799"/>
      <c r="T55" s="799"/>
      <c r="U55" s="799"/>
      <c r="V55" s="741"/>
      <c r="W55" s="741"/>
      <c r="X55" s="741"/>
      <c r="Y55" s="741"/>
      <c r="Z55" s="741"/>
      <c r="AA55" s="741"/>
      <c r="AB55" s="741"/>
      <c r="AC55" s="741"/>
      <c r="AD55" s="741"/>
      <c r="AE55" s="741"/>
      <c r="AF55" s="741"/>
      <c r="AG55" s="741"/>
      <c r="AH55" s="741"/>
      <c r="AI55" s="326"/>
      <c r="AJ55" s="326"/>
      <c r="AM55" s="326"/>
      <c r="AN55" s="326"/>
      <c r="AO55" s="326"/>
      <c r="AP55" s="326"/>
      <c r="AQ55" s="326"/>
      <c r="AR55" s="326"/>
      <c r="AS55" s="326"/>
      <c r="AT55" s="326"/>
      <c r="AU55" s="326"/>
      <c r="AV55" s="326"/>
      <c r="AW55" s="326"/>
      <c r="AX55" s="326"/>
      <c r="AY55" s="326"/>
      <c r="AZ55" s="326"/>
      <c r="BA55" s="326"/>
      <c r="BB55" s="326"/>
      <c r="BC55" s="326"/>
      <c r="BD55" s="326"/>
      <c r="BE55" s="326"/>
    </row>
    <row r="56" spans="1:57" ht="17.25" customHeight="1" x14ac:dyDescent="0.2">
      <c r="A56" s="800" t="s">
        <v>332</v>
      </c>
      <c r="B56" s="801"/>
      <c r="C56" s="801"/>
      <c r="D56" s="801"/>
      <c r="E56" s="801"/>
      <c r="F56" s="801"/>
      <c r="G56" s="801"/>
      <c r="H56" s="801"/>
      <c r="I56" s="801"/>
      <c r="J56" s="801"/>
      <c r="K56" s="801"/>
      <c r="L56" s="801"/>
      <c r="M56" s="801"/>
      <c r="N56" s="801"/>
      <c r="O56" s="801"/>
      <c r="P56" s="801"/>
      <c r="Q56" s="802"/>
      <c r="R56" s="712"/>
      <c r="S56" s="713"/>
      <c r="T56" s="713"/>
      <c r="U56" s="713"/>
      <c r="V56" s="713"/>
      <c r="W56" s="713"/>
      <c r="X56" s="713"/>
      <c r="Y56" s="713"/>
      <c r="Z56" s="713"/>
      <c r="AA56" s="713"/>
      <c r="AB56" s="713"/>
      <c r="AC56" s="713"/>
      <c r="AD56" s="713"/>
      <c r="AE56" s="713"/>
      <c r="AF56" s="713"/>
      <c r="AG56" s="713"/>
      <c r="AH56" s="714"/>
      <c r="AI56" s="326"/>
      <c r="AJ56" s="326"/>
      <c r="AM56" s="326"/>
      <c r="AN56" s="326"/>
      <c r="AO56" s="326"/>
      <c r="AP56" s="326"/>
      <c r="AQ56" s="326"/>
      <c r="AR56" s="326"/>
      <c r="AS56" s="326"/>
      <c r="AT56" s="326"/>
      <c r="AU56" s="326"/>
      <c r="AV56" s="326"/>
      <c r="AW56" s="326"/>
      <c r="AX56" s="326"/>
      <c r="AY56" s="326"/>
      <c r="AZ56" s="326"/>
      <c r="BA56" s="326"/>
      <c r="BB56" s="326"/>
      <c r="BC56" s="326"/>
      <c r="BD56" s="326"/>
      <c r="BE56" s="326"/>
    </row>
    <row r="57" spans="1:57" ht="17.25" customHeight="1" x14ac:dyDescent="0.2">
      <c r="A57" s="803" t="s">
        <v>333</v>
      </c>
      <c r="B57" s="804"/>
      <c r="C57" s="804"/>
      <c r="D57" s="804"/>
      <c r="E57" s="804"/>
      <c r="F57" s="804"/>
      <c r="G57" s="805"/>
      <c r="H57" s="344"/>
      <c r="I57" s="345"/>
      <c r="J57" s="346"/>
      <c r="K57" s="347"/>
      <c r="L57" s="347"/>
      <c r="M57" s="347"/>
      <c r="N57" s="347"/>
      <c r="O57" s="347"/>
      <c r="P57" s="347"/>
      <c r="Q57" s="348"/>
      <c r="R57" s="806" t="s">
        <v>334</v>
      </c>
      <c r="S57" s="807"/>
      <c r="T57" s="807"/>
      <c r="U57" s="807"/>
      <c r="V57" s="807"/>
      <c r="W57" s="807"/>
      <c r="X57" s="807"/>
      <c r="Y57" s="807"/>
      <c r="Z57" s="807"/>
      <c r="AA57" s="807"/>
      <c r="AB57" s="807"/>
      <c r="AC57" s="807"/>
      <c r="AD57" s="807"/>
      <c r="AE57" s="807"/>
      <c r="AF57" s="807"/>
      <c r="AG57" s="807"/>
      <c r="AH57" s="808"/>
      <c r="AI57" s="326"/>
      <c r="AJ57" s="326"/>
      <c r="AM57" s="349"/>
      <c r="AN57" s="326"/>
      <c r="AO57" s="326"/>
      <c r="AP57" s="326"/>
      <c r="AQ57" s="326"/>
      <c r="AR57" s="326"/>
      <c r="AS57" s="326"/>
      <c r="AT57" s="326"/>
      <c r="AU57" s="326"/>
      <c r="AV57" s="326"/>
      <c r="AW57" s="326"/>
      <c r="AX57" s="326"/>
      <c r="AY57" s="326"/>
      <c r="AZ57" s="326"/>
      <c r="BA57" s="326"/>
      <c r="BB57" s="326"/>
      <c r="BC57" s="326"/>
      <c r="BD57" s="326"/>
      <c r="BE57" s="326"/>
    </row>
    <row r="58" spans="1:57" ht="17.25" customHeight="1" x14ac:dyDescent="0.2">
      <c r="A58" s="772" t="s">
        <v>335</v>
      </c>
      <c r="B58" s="772"/>
      <c r="C58" s="772"/>
      <c r="D58" s="772"/>
      <c r="E58" s="772"/>
      <c r="F58" s="772"/>
      <c r="G58" s="772"/>
      <c r="H58" s="741"/>
      <c r="I58" s="741"/>
      <c r="J58" s="741"/>
      <c r="K58" s="741"/>
      <c r="L58" s="741"/>
      <c r="M58" s="741"/>
      <c r="N58" s="741"/>
      <c r="O58" s="741"/>
      <c r="P58" s="741"/>
      <c r="Q58" s="741"/>
      <c r="R58" s="794" t="s">
        <v>336</v>
      </c>
      <c r="S58" s="795"/>
      <c r="T58" s="795"/>
      <c r="U58" s="795"/>
      <c r="V58" s="795"/>
      <c r="W58" s="795"/>
      <c r="X58" s="795"/>
      <c r="Y58" s="795"/>
      <c r="Z58" s="795"/>
      <c r="AA58" s="795"/>
      <c r="AB58" s="795"/>
      <c r="AC58" s="795"/>
      <c r="AD58" s="795"/>
      <c r="AE58" s="795"/>
      <c r="AF58" s="795"/>
      <c r="AG58" s="795"/>
      <c r="AH58" s="796"/>
      <c r="AI58" s="326"/>
      <c r="AJ58" s="326"/>
      <c r="AM58" s="326"/>
      <c r="AN58" s="326"/>
      <c r="AO58" s="326"/>
      <c r="AP58" s="326"/>
      <c r="AQ58" s="326"/>
      <c r="AR58" s="326"/>
      <c r="AS58" s="326"/>
      <c r="AT58" s="326"/>
      <c r="AU58" s="326"/>
      <c r="AV58" s="326"/>
      <c r="AW58" s="326"/>
      <c r="AX58" s="326"/>
      <c r="AY58" s="326"/>
      <c r="AZ58" s="326"/>
      <c r="BA58" s="326"/>
      <c r="BB58" s="326"/>
      <c r="BC58" s="326"/>
      <c r="BD58" s="326"/>
      <c r="BE58" s="326"/>
    </row>
    <row r="59" spans="1:57" ht="14.25" customHeight="1" x14ac:dyDescent="0.2">
      <c r="A59" s="326"/>
      <c r="AI59" s="326"/>
      <c r="AJ59" s="326"/>
      <c r="AM59" s="326"/>
      <c r="AN59" s="326"/>
      <c r="AO59" s="326"/>
      <c r="AP59" s="326"/>
      <c r="AQ59" s="326"/>
      <c r="AR59" s="326"/>
      <c r="AS59" s="326"/>
      <c r="AT59" s="326"/>
      <c r="AU59" s="326"/>
      <c r="AV59" s="326"/>
      <c r="AW59" s="326"/>
      <c r="AX59" s="326"/>
      <c r="AY59" s="326"/>
      <c r="AZ59" s="326"/>
      <c r="BA59" s="326"/>
      <c r="BB59" s="326"/>
      <c r="BC59" s="326"/>
      <c r="BD59" s="326"/>
      <c r="BE59" s="326"/>
    </row>
    <row r="60" spans="1:57" ht="14.25" customHeight="1" x14ac:dyDescent="0.2">
      <c r="A60" s="326"/>
      <c r="AI60" s="326"/>
      <c r="AJ60" s="326"/>
      <c r="AM60" s="326"/>
      <c r="AN60" s="326"/>
      <c r="AO60" s="326"/>
      <c r="AP60" s="326"/>
      <c r="AQ60" s="326"/>
      <c r="AR60" s="326"/>
      <c r="AS60" s="326"/>
      <c r="AT60" s="326"/>
      <c r="AU60" s="326"/>
      <c r="AV60" s="326"/>
      <c r="AW60" s="326"/>
      <c r="AX60" s="326"/>
      <c r="AY60" s="326"/>
      <c r="AZ60" s="326"/>
      <c r="BA60" s="326"/>
      <c r="BB60" s="326"/>
      <c r="BC60" s="326"/>
      <c r="BD60" s="326"/>
      <c r="BE60" s="326"/>
    </row>
    <row r="61" spans="1:57" ht="14.25" customHeight="1" x14ac:dyDescent="0.2">
      <c r="A61" s="326"/>
      <c r="AI61" s="326"/>
      <c r="AJ61" s="326"/>
      <c r="AM61" s="326"/>
      <c r="AN61" s="326"/>
      <c r="AO61" s="326"/>
      <c r="AP61" s="326"/>
      <c r="AQ61" s="326"/>
      <c r="AR61" s="326"/>
      <c r="AS61" s="326"/>
      <c r="AT61" s="326"/>
      <c r="AU61" s="326"/>
      <c r="AV61" s="326"/>
      <c r="AW61" s="326"/>
      <c r="AX61" s="326"/>
      <c r="AY61" s="326"/>
      <c r="AZ61" s="326"/>
      <c r="BA61" s="326"/>
      <c r="BB61" s="326"/>
      <c r="BC61" s="326"/>
      <c r="BD61" s="326"/>
      <c r="BE61" s="326"/>
    </row>
    <row r="62" spans="1:57" ht="14.25" customHeight="1" x14ac:dyDescent="0.2">
      <c r="A62" s="326"/>
      <c r="AI62" s="326"/>
      <c r="AJ62" s="326"/>
      <c r="AM62" s="326"/>
      <c r="AN62" s="326"/>
      <c r="AO62" s="326"/>
      <c r="AP62" s="326"/>
      <c r="AQ62" s="326"/>
      <c r="AR62" s="326"/>
      <c r="AS62" s="326"/>
      <c r="AT62" s="326"/>
      <c r="AU62" s="326"/>
      <c r="AV62" s="326"/>
      <c r="AW62" s="326"/>
      <c r="AX62" s="326"/>
      <c r="AY62" s="326"/>
      <c r="AZ62" s="326"/>
      <c r="BA62" s="326"/>
      <c r="BB62" s="326"/>
      <c r="BC62" s="326"/>
      <c r="BD62" s="326"/>
      <c r="BE62" s="326"/>
    </row>
    <row r="63" spans="1:57" ht="14.25" customHeight="1" x14ac:dyDescent="0.2">
      <c r="A63" s="326"/>
      <c r="AI63" s="326"/>
      <c r="AJ63" s="326"/>
      <c r="AM63" s="326"/>
      <c r="AN63" s="326"/>
      <c r="AO63" s="326"/>
      <c r="AP63" s="326"/>
      <c r="AQ63" s="326"/>
      <c r="AR63" s="326"/>
      <c r="AS63" s="326"/>
      <c r="AT63" s="326"/>
      <c r="AU63" s="326"/>
      <c r="AV63" s="326"/>
      <c r="AW63" s="326"/>
      <c r="AX63" s="326"/>
      <c r="AY63" s="326"/>
      <c r="AZ63" s="326"/>
      <c r="BA63" s="326"/>
      <c r="BB63" s="326"/>
      <c r="BC63" s="326"/>
      <c r="BD63" s="326"/>
      <c r="BE63" s="326"/>
    </row>
    <row r="64" spans="1:57" ht="14.25" customHeight="1" x14ac:dyDescent="0.2">
      <c r="A64" s="326" t="s">
        <v>337</v>
      </c>
      <c r="AI64" s="326"/>
      <c r="AJ64" s="326"/>
      <c r="AM64" s="326"/>
      <c r="AN64" s="326"/>
      <c r="AO64" s="326"/>
      <c r="AP64" s="326"/>
      <c r="AQ64" s="326"/>
      <c r="AR64" s="326"/>
      <c r="AS64" s="326"/>
      <c r="AT64" s="326"/>
      <c r="AU64" s="326"/>
      <c r="AV64" s="326"/>
      <c r="AW64" s="326"/>
      <c r="AX64" s="326"/>
      <c r="AY64" s="326"/>
      <c r="AZ64" s="326"/>
      <c r="BA64" s="326"/>
      <c r="BB64" s="326"/>
      <c r="BC64" s="326"/>
      <c r="BD64" s="326"/>
      <c r="BE64" s="326"/>
    </row>
    <row r="65" spans="1:57" ht="14.25" customHeight="1" x14ac:dyDescent="0.2">
      <c r="A65" s="350">
        <v>1</v>
      </c>
      <c r="B65" s="351" t="s">
        <v>338</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26"/>
      <c r="AJ65" s="326"/>
      <c r="AM65" s="326"/>
      <c r="AN65" s="326"/>
      <c r="AO65" s="326"/>
      <c r="AP65" s="326"/>
      <c r="AQ65" s="326"/>
      <c r="AR65" s="326"/>
      <c r="AS65" s="326"/>
      <c r="AT65" s="326"/>
      <c r="AU65" s="326"/>
      <c r="AV65" s="326"/>
      <c r="AW65" s="326"/>
      <c r="AX65" s="326"/>
      <c r="AY65" s="326"/>
      <c r="AZ65" s="326"/>
      <c r="BA65" s="326"/>
      <c r="BB65" s="326"/>
      <c r="BC65" s="326"/>
      <c r="BD65" s="326"/>
      <c r="BE65" s="326"/>
    </row>
    <row r="66" spans="1:57" ht="14.25" customHeight="1" x14ac:dyDescent="0.2">
      <c r="A66" s="350">
        <v>2</v>
      </c>
      <c r="B66" s="798" t="s">
        <v>339</v>
      </c>
      <c r="C66" s="798"/>
      <c r="D66" s="798"/>
      <c r="E66" s="798"/>
      <c r="F66" s="798"/>
      <c r="G66" s="798"/>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326"/>
      <c r="AJ66" s="326"/>
      <c r="AM66" s="326"/>
      <c r="AN66" s="326"/>
      <c r="AO66" s="326"/>
      <c r="AP66" s="326"/>
      <c r="AQ66" s="326"/>
      <c r="AR66" s="326"/>
      <c r="AS66" s="326"/>
      <c r="AT66" s="326"/>
      <c r="AU66" s="326"/>
      <c r="AV66" s="326"/>
      <c r="AW66" s="326"/>
      <c r="AX66" s="326"/>
      <c r="AY66" s="326"/>
      <c r="AZ66" s="326"/>
      <c r="BA66" s="326"/>
      <c r="BB66" s="326"/>
      <c r="BC66" s="326"/>
      <c r="BD66" s="326"/>
      <c r="BE66" s="326"/>
    </row>
    <row r="67" spans="1:57" ht="14.25" customHeight="1" x14ac:dyDescent="0.2">
      <c r="A67" s="350"/>
      <c r="B67" s="798"/>
      <c r="C67" s="798"/>
      <c r="D67" s="798"/>
      <c r="E67" s="798"/>
      <c r="F67" s="798"/>
      <c r="G67" s="798"/>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798"/>
      <c r="AH67" s="798"/>
      <c r="AI67" s="326"/>
      <c r="AJ67" s="326"/>
      <c r="AM67" s="326"/>
      <c r="AN67" s="326"/>
      <c r="AO67" s="326"/>
      <c r="AP67" s="326"/>
      <c r="AQ67" s="326"/>
      <c r="AR67" s="326"/>
      <c r="AS67" s="326"/>
      <c r="AT67" s="326"/>
      <c r="AU67" s="326"/>
      <c r="AV67" s="326"/>
      <c r="AW67" s="326"/>
      <c r="AX67" s="326"/>
      <c r="AY67" s="326"/>
      <c r="AZ67" s="326"/>
      <c r="BA67" s="326"/>
      <c r="BB67" s="326"/>
      <c r="BC67" s="326"/>
      <c r="BD67" s="326"/>
      <c r="BE67" s="326"/>
    </row>
    <row r="68" spans="1:57" ht="14.25" customHeight="1" x14ac:dyDescent="0.2">
      <c r="A68" s="350">
        <v>3</v>
      </c>
      <c r="B68" s="351" t="s">
        <v>340</v>
      </c>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26"/>
      <c r="AJ68" s="326"/>
      <c r="AM68" s="326"/>
      <c r="AN68" s="326"/>
      <c r="AO68" s="326"/>
      <c r="AP68" s="326"/>
      <c r="AQ68" s="326"/>
      <c r="AR68" s="326"/>
      <c r="AS68" s="326"/>
      <c r="AT68" s="326"/>
      <c r="AU68" s="326"/>
      <c r="AV68" s="326"/>
      <c r="AW68" s="326"/>
      <c r="AX68" s="326"/>
      <c r="AY68" s="326"/>
      <c r="AZ68" s="326"/>
      <c r="BA68" s="326"/>
      <c r="BB68" s="326"/>
      <c r="BC68" s="326"/>
      <c r="BD68" s="326"/>
      <c r="BE68" s="326"/>
    </row>
    <row r="69" spans="1:57" ht="14.25" customHeight="1" x14ac:dyDescent="0.2">
      <c r="A69" s="350">
        <v>4</v>
      </c>
      <c r="B69" s="798" t="s">
        <v>341</v>
      </c>
      <c r="C69" s="798"/>
      <c r="D69" s="798"/>
      <c r="E69" s="798"/>
      <c r="F69" s="798"/>
      <c r="G69" s="798"/>
      <c r="H69" s="798"/>
      <c r="I69" s="798"/>
      <c r="J69" s="798"/>
      <c r="K69" s="798"/>
      <c r="L69" s="798"/>
      <c r="M69" s="798"/>
      <c r="N69" s="798"/>
      <c r="O69" s="798"/>
      <c r="P69" s="798"/>
      <c r="Q69" s="798"/>
      <c r="R69" s="798"/>
      <c r="S69" s="798"/>
      <c r="T69" s="798"/>
      <c r="U69" s="798"/>
      <c r="V69" s="798"/>
      <c r="W69" s="798"/>
      <c r="X69" s="798"/>
      <c r="Y69" s="798"/>
      <c r="Z69" s="798"/>
      <c r="AA69" s="798"/>
      <c r="AB69" s="798"/>
      <c r="AC69" s="798"/>
      <c r="AD69" s="798"/>
      <c r="AE69" s="798"/>
      <c r="AF69" s="798"/>
      <c r="AG69" s="798"/>
      <c r="AH69" s="798"/>
      <c r="AI69" s="326"/>
      <c r="AJ69" s="326"/>
      <c r="AM69" s="326"/>
      <c r="AN69" s="326"/>
      <c r="AO69" s="326"/>
      <c r="AP69" s="326"/>
      <c r="AQ69" s="326"/>
      <c r="AR69" s="326"/>
      <c r="AS69" s="326"/>
      <c r="AT69" s="326"/>
      <c r="AU69" s="326"/>
      <c r="AV69" s="326"/>
      <c r="AW69" s="326"/>
      <c r="AX69" s="326"/>
      <c r="AY69" s="326"/>
      <c r="AZ69" s="326"/>
      <c r="BA69" s="326"/>
      <c r="BB69" s="326"/>
      <c r="BC69" s="326"/>
      <c r="BD69" s="326"/>
      <c r="BE69" s="326"/>
    </row>
    <row r="70" spans="1:57" ht="14.25" customHeight="1" x14ac:dyDescent="0.2">
      <c r="A70" s="350"/>
      <c r="B70" s="798"/>
      <c r="C70" s="798"/>
      <c r="D70" s="798"/>
      <c r="E70" s="798"/>
      <c r="F70" s="798"/>
      <c r="G70" s="798"/>
      <c r="H70" s="798"/>
      <c r="I70" s="798"/>
      <c r="J70" s="798"/>
      <c r="K70" s="798"/>
      <c r="L70" s="798"/>
      <c r="M70" s="798"/>
      <c r="N70" s="798"/>
      <c r="O70" s="798"/>
      <c r="P70" s="798"/>
      <c r="Q70" s="798"/>
      <c r="R70" s="798"/>
      <c r="S70" s="798"/>
      <c r="T70" s="798"/>
      <c r="U70" s="798"/>
      <c r="V70" s="798"/>
      <c r="W70" s="798"/>
      <c r="X70" s="798"/>
      <c r="Y70" s="798"/>
      <c r="Z70" s="798"/>
      <c r="AA70" s="798"/>
      <c r="AB70" s="798"/>
      <c r="AC70" s="798"/>
      <c r="AD70" s="798"/>
      <c r="AE70" s="798"/>
      <c r="AF70" s="798"/>
      <c r="AG70" s="798"/>
      <c r="AH70" s="798"/>
      <c r="AI70" s="326"/>
      <c r="AJ70" s="326"/>
      <c r="AM70" s="326"/>
      <c r="AN70" s="326"/>
      <c r="AO70" s="326"/>
      <c r="AP70" s="326"/>
      <c r="AQ70" s="326"/>
      <c r="AR70" s="326"/>
      <c r="AS70" s="326"/>
      <c r="AT70" s="326"/>
      <c r="AU70" s="326"/>
      <c r="AV70" s="326"/>
      <c r="AW70" s="326"/>
      <c r="AX70" s="326"/>
      <c r="AY70" s="326"/>
      <c r="AZ70" s="326"/>
      <c r="BA70" s="326"/>
      <c r="BB70" s="326"/>
      <c r="BC70" s="326"/>
      <c r="BD70" s="326"/>
      <c r="BE70" s="326"/>
    </row>
    <row r="71" spans="1:57" ht="14.25" customHeight="1" x14ac:dyDescent="0.2">
      <c r="A71" s="350">
        <v>5</v>
      </c>
      <c r="B71" s="351" t="s">
        <v>342</v>
      </c>
      <c r="C71" s="351"/>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51"/>
      <c r="AG71" s="351"/>
      <c r="AH71" s="351"/>
      <c r="AI71" s="326"/>
      <c r="AJ71" s="326"/>
      <c r="AM71" s="326"/>
      <c r="AN71" s="326"/>
      <c r="AO71" s="326"/>
      <c r="AP71" s="326"/>
      <c r="AQ71" s="326"/>
      <c r="AR71" s="326"/>
      <c r="AS71" s="326"/>
      <c r="AT71" s="326"/>
      <c r="AU71" s="326"/>
      <c r="AV71" s="326"/>
      <c r="AW71" s="326"/>
      <c r="AX71" s="326"/>
      <c r="AY71" s="326"/>
      <c r="AZ71" s="326"/>
      <c r="BA71" s="326"/>
      <c r="BB71" s="326"/>
      <c r="BC71" s="326"/>
      <c r="BD71" s="326"/>
      <c r="BE71" s="326"/>
    </row>
    <row r="72" spans="1:57" ht="14.25" customHeight="1" x14ac:dyDescent="0.2">
      <c r="A72" s="350">
        <v>6</v>
      </c>
      <c r="B72" s="798" t="s">
        <v>343</v>
      </c>
      <c r="C72" s="798"/>
      <c r="D72" s="798"/>
      <c r="E72" s="798"/>
      <c r="F72" s="798"/>
      <c r="G72" s="798"/>
      <c r="H72" s="798"/>
      <c r="I72" s="798"/>
      <c r="J72" s="798"/>
      <c r="K72" s="798"/>
      <c r="L72" s="798"/>
      <c r="M72" s="798"/>
      <c r="N72" s="798"/>
      <c r="O72" s="798"/>
      <c r="P72" s="798"/>
      <c r="Q72" s="798"/>
      <c r="R72" s="798"/>
      <c r="S72" s="798"/>
      <c r="T72" s="798"/>
      <c r="U72" s="798"/>
      <c r="V72" s="798"/>
      <c r="W72" s="798"/>
      <c r="X72" s="798"/>
      <c r="Y72" s="798"/>
      <c r="Z72" s="798"/>
      <c r="AA72" s="798"/>
      <c r="AB72" s="798"/>
      <c r="AC72" s="798"/>
      <c r="AD72" s="798"/>
      <c r="AE72" s="798"/>
      <c r="AF72" s="798"/>
      <c r="AG72" s="798"/>
      <c r="AH72" s="798"/>
      <c r="AI72" s="326"/>
      <c r="AJ72" s="326"/>
      <c r="AM72" s="326"/>
      <c r="AN72" s="326"/>
      <c r="AO72" s="326"/>
      <c r="AP72" s="326"/>
      <c r="AQ72" s="326"/>
      <c r="AR72" s="326"/>
      <c r="AS72" s="326"/>
      <c r="AT72" s="326"/>
      <c r="AU72" s="326"/>
      <c r="AV72" s="326"/>
      <c r="AW72" s="326"/>
      <c r="AX72" s="326"/>
      <c r="AY72" s="326"/>
      <c r="AZ72" s="326"/>
      <c r="BA72" s="326"/>
      <c r="BB72" s="326"/>
      <c r="BC72" s="326"/>
      <c r="BD72" s="326"/>
      <c r="BE72" s="326"/>
    </row>
    <row r="73" spans="1:57" ht="14.25" customHeight="1" x14ac:dyDescent="0.2">
      <c r="A73" s="350"/>
      <c r="B73" s="798"/>
      <c r="C73" s="798"/>
      <c r="D73" s="798"/>
      <c r="E73" s="798"/>
      <c r="F73" s="798"/>
      <c r="G73" s="798"/>
      <c r="H73" s="798"/>
      <c r="I73" s="798"/>
      <c r="J73" s="798"/>
      <c r="K73" s="798"/>
      <c r="L73" s="798"/>
      <c r="M73" s="798"/>
      <c r="N73" s="798"/>
      <c r="O73" s="798"/>
      <c r="P73" s="798"/>
      <c r="Q73" s="798"/>
      <c r="R73" s="798"/>
      <c r="S73" s="798"/>
      <c r="T73" s="798"/>
      <c r="U73" s="798"/>
      <c r="V73" s="798"/>
      <c r="W73" s="798"/>
      <c r="X73" s="798"/>
      <c r="Y73" s="798"/>
      <c r="Z73" s="798"/>
      <c r="AA73" s="798"/>
      <c r="AB73" s="798"/>
      <c r="AC73" s="798"/>
      <c r="AD73" s="798"/>
      <c r="AE73" s="798"/>
      <c r="AF73" s="798"/>
      <c r="AG73" s="798"/>
      <c r="AH73" s="798"/>
      <c r="AI73" s="326"/>
      <c r="AJ73" s="326"/>
      <c r="AM73" s="326"/>
      <c r="AN73" s="326"/>
      <c r="AO73" s="326"/>
      <c r="AP73" s="326"/>
      <c r="AQ73" s="326"/>
      <c r="AR73" s="326"/>
      <c r="AS73" s="326"/>
      <c r="AT73" s="326"/>
      <c r="AU73" s="326"/>
      <c r="AV73" s="326"/>
      <c r="AW73" s="326"/>
      <c r="AX73" s="326"/>
      <c r="AY73" s="326"/>
      <c r="AZ73" s="326"/>
      <c r="BA73" s="326"/>
      <c r="BB73" s="326"/>
      <c r="BC73" s="326"/>
      <c r="BD73" s="326"/>
      <c r="BE73" s="326"/>
    </row>
    <row r="74" spans="1:57" ht="14.25" customHeight="1" x14ac:dyDescent="0.2">
      <c r="A74" s="350">
        <v>7</v>
      </c>
      <c r="B74" s="798" t="s">
        <v>344</v>
      </c>
      <c r="C74" s="798"/>
      <c r="D74" s="798"/>
      <c r="E74" s="798"/>
      <c r="F74" s="798"/>
      <c r="G74" s="798"/>
      <c r="H74" s="798"/>
      <c r="I74" s="798"/>
      <c r="J74" s="798"/>
      <c r="K74" s="798"/>
      <c r="L74" s="798"/>
      <c r="M74" s="798"/>
      <c r="N74" s="798"/>
      <c r="O74" s="798"/>
      <c r="P74" s="798"/>
      <c r="Q74" s="798"/>
      <c r="R74" s="798"/>
      <c r="S74" s="798"/>
      <c r="T74" s="798"/>
      <c r="U74" s="798"/>
      <c r="V74" s="798"/>
      <c r="W74" s="798"/>
      <c r="X74" s="798"/>
      <c r="Y74" s="798"/>
      <c r="Z74" s="798"/>
      <c r="AA74" s="798"/>
      <c r="AB74" s="798"/>
      <c r="AC74" s="798"/>
      <c r="AD74" s="798"/>
      <c r="AE74" s="798"/>
      <c r="AF74" s="798"/>
      <c r="AG74" s="798"/>
      <c r="AH74" s="798"/>
      <c r="AI74" s="326"/>
      <c r="AJ74" s="326"/>
      <c r="AM74" s="326"/>
      <c r="AN74" s="326"/>
      <c r="AO74" s="326"/>
      <c r="AP74" s="326"/>
      <c r="AQ74" s="326"/>
      <c r="AR74" s="326"/>
      <c r="AS74" s="326"/>
      <c r="AT74" s="326"/>
      <c r="AU74" s="326"/>
      <c r="AV74" s="326"/>
      <c r="AW74" s="326"/>
      <c r="AX74" s="326"/>
      <c r="AY74" s="326"/>
      <c r="AZ74" s="326"/>
      <c r="BA74" s="326"/>
      <c r="BB74" s="326"/>
      <c r="BC74" s="326"/>
      <c r="BD74" s="326"/>
      <c r="BE74" s="326"/>
    </row>
    <row r="75" spans="1:57" ht="14.25" customHeight="1" x14ac:dyDescent="0.2">
      <c r="A75" s="350"/>
      <c r="B75" s="798"/>
      <c r="C75" s="798"/>
      <c r="D75" s="798"/>
      <c r="E75" s="798"/>
      <c r="F75" s="798"/>
      <c r="G75" s="798"/>
      <c r="H75" s="798"/>
      <c r="I75" s="798"/>
      <c r="J75" s="798"/>
      <c r="K75" s="798"/>
      <c r="L75" s="798"/>
      <c r="M75" s="798"/>
      <c r="N75" s="798"/>
      <c r="O75" s="798"/>
      <c r="P75" s="798"/>
      <c r="Q75" s="798"/>
      <c r="R75" s="798"/>
      <c r="S75" s="798"/>
      <c r="T75" s="798"/>
      <c r="U75" s="798"/>
      <c r="V75" s="798"/>
      <c r="W75" s="798"/>
      <c r="X75" s="798"/>
      <c r="Y75" s="798"/>
      <c r="Z75" s="798"/>
      <c r="AA75" s="798"/>
      <c r="AB75" s="798"/>
      <c r="AC75" s="798"/>
      <c r="AD75" s="798"/>
      <c r="AE75" s="798"/>
      <c r="AF75" s="798"/>
      <c r="AG75" s="798"/>
      <c r="AH75" s="798"/>
      <c r="AI75" s="326"/>
      <c r="AJ75" s="326"/>
      <c r="AM75" s="326"/>
      <c r="AN75" s="326"/>
      <c r="AO75" s="326"/>
      <c r="AP75" s="326"/>
      <c r="AQ75" s="326"/>
      <c r="AR75" s="326"/>
      <c r="AS75" s="326"/>
      <c r="AT75" s="326"/>
      <c r="AU75" s="326"/>
      <c r="AV75" s="326"/>
      <c r="AW75" s="326"/>
      <c r="AX75" s="326"/>
      <c r="AY75" s="326"/>
      <c r="AZ75" s="326"/>
      <c r="BA75" s="326"/>
      <c r="BB75" s="326"/>
      <c r="BC75" s="326"/>
      <c r="BD75" s="326"/>
      <c r="BE75" s="326"/>
    </row>
    <row r="76" spans="1:57" ht="14.25" customHeight="1" x14ac:dyDescent="0.2">
      <c r="A76" s="350"/>
      <c r="B76" s="798"/>
      <c r="C76" s="798"/>
      <c r="D76" s="798"/>
      <c r="E76" s="798"/>
      <c r="F76" s="798"/>
      <c r="G76" s="798"/>
      <c r="H76" s="798"/>
      <c r="I76" s="798"/>
      <c r="J76" s="798"/>
      <c r="K76" s="798"/>
      <c r="L76" s="798"/>
      <c r="M76" s="798"/>
      <c r="N76" s="798"/>
      <c r="O76" s="798"/>
      <c r="P76" s="798"/>
      <c r="Q76" s="798"/>
      <c r="R76" s="798"/>
      <c r="S76" s="798"/>
      <c r="T76" s="798"/>
      <c r="U76" s="798"/>
      <c r="V76" s="798"/>
      <c r="W76" s="798"/>
      <c r="X76" s="798"/>
      <c r="Y76" s="798"/>
      <c r="Z76" s="798"/>
      <c r="AA76" s="798"/>
      <c r="AB76" s="798"/>
      <c r="AC76" s="798"/>
      <c r="AD76" s="798"/>
      <c r="AE76" s="798"/>
      <c r="AF76" s="798"/>
      <c r="AG76" s="798"/>
      <c r="AH76" s="798"/>
      <c r="AI76" s="326"/>
      <c r="AJ76" s="326"/>
      <c r="AM76" s="326"/>
      <c r="AN76" s="326"/>
      <c r="AO76" s="326"/>
      <c r="AP76" s="326"/>
      <c r="AQ76" s="326"/>
      <c r="AR76" s="326"/>
      <c r="AS76" s="326"/>
      <c r="AT76" s="326"/>
      <c r="AU76" s="326"/>
      <c r="AV76" s="326"/>
      <c r="AW76" s="326"/>
      <c r="AX76" s="326"/>
      <c r="AY76" s="326"/>
      <c r="AZ76" s="326"/>
      <c r="BA76" s="326"/>
      <c r="BB76" s="326"/>
      <c r="BC76" s="326"/>
      <c r="BD76" s="326"/>
      <c r="BE76" s="326"/>
    </row>
    <row r="77" spans="1:57" ht="14.25" customHeight="1" x14ac:dyDescent="0.2">
      <c r="A77" s="351">
        <v>8</v>
      </c>
      <c r="B77" s="798" t="s">
        <v>345</v>
      </c>
      <c r="C77" s="798"/>
      <c r="D77" s="798"/>
      <c r="E77" s="798"/>
      <c r="F77" s="798"/>
      <c r="G77" s="798"/>
      <c r="H77" s="798"/>
      <c r="I77" s="798"/>
      <c r="J77" s="798"/>
      <c r="K77" s="798"/>
      <c r="L77" s="798"/>
      <c r="M77" s="798"/>
      <c r="N77" s="798"/>
      <c r="O77" s="798"/>
      <c r="P77" s="798"/>
      <c r="Q77" s="798"/>
      <c r="R77" s="798"/>
      <c r="S77" s="798"/>
      <c r="T77" s="798"/>
      <c r="U77" s="798"/>
      <c r="V77" s="798"/>
      <c r="W77" s="798"/>
      <c r="X77" s="798"/>
      <c r="Y77" s="798"/>
      <c r="Z77" s="798"/>
      <c r="AA77" s="798"/>
      <c r="AB77" s="798"/>
      <c r="AC77" s="798"/>
      <c r="AD77" s="798"/>
      <c r="AE77" s="798"/>
      <c r="AF77" s="798"/>
      <c r="AG77" s="798"/>
      <c r="AH77" s="798"/>
    </row>
    <row r="78" spans="1:57" ht="14.25" customHeight="1" x14ac:dyDescent="0.2">
      <c r="A78" s="351"/>
      <c r="B78" s="798"/>
      <c r="C78" s="798"/>
      <c r="D78" s="798"/>
      <c r="E78" s="798"/>
      <c r="F78" s="798"/>
      <c r="G78" s="798"/>
      <c r="H78" s="798"/>
      <c r="I78" s="798"/>
      <c r="J78" s="798"/>
      <c r="K78" s="798"/>
      <c r="L78" s="798"/>
      <c r="M78" s="798"/>
      <c r="N78" s="798"/>
      <c r="O78" s="798"/>
      <c r="P78" s="798"/>
      <c r="Q78" s="798"/>
      <c r="R78" s="798"/>
      <c r="S78" s="798"/>
      <c r="T78" s="798"/>
      <c r="U78" s="798"/>
      <c r="V78" s="798"/>
      <c r="W78" s="798"/>
      <c r="X78" s="798"/>
      <c r="Y78" s="798"/>
      <c r="Z78" s="798"/>
      <c r="AA78" s="798"/>
      <c r="AB78" s="798"/>
      <c r="AC78" s="798"/>
      <c r="AD78" s="798"/>
      <c r="AE78" s="798"/>
      <c r="AF78" s="798"/>
      <c r="AG78" s="798"/>
      <c r="AH78" s="798"/>
    </row>
    <row r="79" spans="1:57" ht="20.149999999999999" customHeight="1" x14ac:dyDescent="0.2">
      <c r="A79" s="350"/>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row>
    <row r="80" spans="1:57" ht="20.149999999999999" customHeight="1" x14ac:dyDescent="0.2">
      <c r="A80" s="352" t="s">
        <v>346</v>
      </c>
      <c r="B80" s="798"/>
      <c r="C80" s="798"/>
      <c r="D80" s="798"/>
      <c r="E80" s="798"/>
      <c r="F80" s="798"/>
      <c r="G80" s="798"/>
      <c r="H80" s="798"/>
      <c r="I80" s="798"/>
      <c r="J80" s="798"/>
      <c r="K80" s="798"/>
      <c r="L80" s="798"/>
      <c r="M80" s="798"/>
      <c r="N80" s="798"/>
      <c r="O80" s="798"/>
      <c r="P80" s="798"/>
      <c r="Q80" s="798"/>
      <c r="R80" s="798"/>
      <c r="S80" s="798"/>
      <c r="T80" s="798"/>
      <c r="U80" s="798"/>
      <c r="V80" s="798"/>
      <c r="W80" s="798"/>
      <c r="X80" s="798"/>
      <c r="Y80" s="798"/>
      <c r="Z80" s="798"/>
      <c r="AA80" s="798"/>
      <c r="AB80" s="798"/>
      <c r="AC80" s="798"/>
      <c r="AD80" s="798"/>
      <c r="AE80" s="798"/>
      <c r="AF80" s="798"/>
      <c r="AG80" s="798"/>
      <c r="AH80" s="798"/>
    </row>
    <row r="81" spans="1:34" ht="20.149999999999999" customHeight="1" x14ac:dyDescent="0.2">
      <c r="A81" s="352"/>
      <c r="B81" s="798"/>
      <c r="C81" s="798"/>
      <c r="D81" s="798"/>
      <c r="E81" s="798"/>
      <c r="F81" s="798"/>
      <c r="G81" s="798"/>
      <c r="H81" s="798"/>
      <c r="I81" s="798"/>
      <c r="J81" s="798"/>
      <c r="K81" s="798"/>
      <c r="L81" s="798"/>
      <c r="M81" s="798"/>
      <c r="N81" s="798"/>
      <c r="O81" s="798"/>
      <c r="P81" s="798"/>
      <c r="Q81" s="798"/>
      <c r="R81" s="798"/>
      <c r="S81" s="798"/>
      <c r="T81" s="798"/>
      <c r="U81" s="798"/>
      <c r="V81" s="798"/>
      <c r="W81" s="798"/>
      <c r="X81" s="798"/>
      <c r="Y81" s="798"/>
      <c r="Z81" s="798"/>
      <c r="AA81" s="798"/>
      <c r="AB81" s="798"/>
      <c r="AC81" s="798"/>
      <c r="AD81" s="798"/>
      <c r="AE81" s="798"/>
      <c r="AF81" s="798"/>
      <c r="AG81" s="798"/>
      <c r="AH81" s="798"/>
    </row>
    <row r="82" spans="1:34" ht="20.149999999999999" customHeight="1" x14ac:dyDescent="0.2">
      <c r="A82" s="352"/>
      <c r="B82" s="798"/>
      <c r="C82" s="798"/>
      <c r="D82" s="798"/>
      <c r="E82" s="798"/>
      <c r="F82" s="798"/>
      <c r="G82" s="798"/>
      <c r="H82" s="798"/>
      <c r="I82" s="798"/>
      <c r="J82" s="798"/>
      <c r="K82" s="798"/>
      <c r="L82" s="798"/>
      <c r="M82" s="798"/>
      <c r="N82" s="798"/>
      <c r="O82" s="798"/>
      <c r="P82" s="798"/>
      <c r="Q82" s="798"/>
      <c r="R82" s="798"/>
      <c r="S82" s="798"/>
      <c r="T82" s="798"/>
      <c r="U82" s="798"/>
      <c r="V82" s="798"/>
      <c r="W82" s="798"/>
      <c r="X82" s="798"/>
      <c r="Y82" s="798"/>
      <c r="Z82" s="798"/>
      <c r="AA82" s="798"/>
      <c r="AB82" s="798"/>
      <c r="AC82" s="798"/>
      <c r="AD82" s="798"/>
      <c r="AE82" s="798"/>
      <c r="AF82" s="798"/>
      <c r="AG82" s="798"/>
      <c r="AH82" s="798"/>
    </row>
    <row r="83" spans="1:34" ht="20.149999999999999" customHeight="1" x14ac:dyDescent="0.2">
      <c r="A83" s="352"/>
      <c r="B83" s="798"/>
      <c r="C83" s="798"/>
      <c r="D83" s="798"/>
      <c r="E83" s="798"/>
      <c r="F83" s="798"/>
      <c r="G83" s="798"/>
      <c r="H83" s="798"/>
      <c r="I83" s="798"/>
      <c r="J83" s="798"/>
      <c r="K83" s="798"/>
      <c r="L83" s="798"/>
      <c r="M83" s="798"/>
      <c r="N83" s="798"/>
      <c r="O83" s="798"/>
      <c r="P83" s="798"/>
      <c r="Q83" s="798"/>
      <c r="R83" s="798"/>
      <c r="S83" s="798"/>
      <c r="T83" s="798"/>
      <c r="U83" s="798"/>
      <c r="V83" s="798"/>
      <c r="W83" s="798"/>
      <c r="X83" s="798"/>
      <c r="Y83" s="798"/>
      <c r="Z83" s="798"/>
      <c r="AA83" s="798"/>
      <c r="AB83" s="798"/>
      <c r="AC83" s="798"/>
      <c r="AD83" s="798"/>
      <c r="AE83" s="798"/>
      <c r="AF83" s="798"/>
      <c r="AG83" s="798"/>
      <c r="AH83" s="798"/>
    </row>
    <row r="84" spans="1:34" ht="20.149999999999999" customHeight="1" x14ac:dyDescent="0.2">
      <c r="A84" s="352"/>
      <c r="B84" s="352"/>
      <c r="C84" s="352"/>
      <c r="D84" s="352"/>
      <c r="E84" s="352"/>
      <c r="F84" s="352"/>
      <c r="G84" s="352"/>
      <c r="H84" s="352"/>
      <c r="I84" s="352"/>
      <c r="J84" s="352"/>
      <c r="K84" s="352"/>
      <c r="L84" s="352"/>
      <c r="M84" s="352"/>
      <c r="N84" s="352"/>
      <c r="O84" s="352"/>
      <c r="P84" s="352"/>
      <c r="Q84" s="352"/>
      <c r="R84" s="352"/>
      <c r="S84" s="352"/>
      <c r="T84" s="352"/>
      <c r="U84" s="352"/>
      <c r="V84" s="352"/>
      <c r="W84" s="352"/>
      <c r="X84" s="352"/>
      <c r="Y84" s="352"/>
      <c r="Z84" s="352"/>
      <c r="AA84" s="352"/>
      <c r="AB84" s="352"/>
      <c r="AC84" s="352"/>
      <c r="AD84" s="352"/>
      <c r="AE84" s="352"/>
      <c r="AF84" s="352"/>
      <c r="AG84" s="352"/>
      <c r="AH84" s="352"/>
    </row>
    <row r="85" spans="1:34" ht="20.149999999999999" customHeight="1" x14ac:dyDescent="0.2">
      <c r="A85" s="352"/>
      <c r="B85" s="352"/>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row>
    <row r="86" spans="1:34" ht="20.149999999999999" customHeight="1" x14ac:dyDescent="0.2">
      <c r="A86" s="352"/>
      <c r="B86" s="352"/>
      <c r="C86" s="352"/>
      <c r="D86" s="352"/>
      <c r="E86" s="352"/>
      <c r="F86" s="352"/>
      <c r="G86" s="352"/>
      <c r="H86" s="352"/>
      <c r="I86" s="352"/>
      <c r="J86" s="352"/>
      <c r="K86" s="352"/>
      <c r="L86" s="352"/>
      <c r="M86" s="352"/>
      <c r="N86" s="352"/>
      <c r="O86" s="352"/>
      <c r="P86" s="352"/>
      <c r="Q86" s="352"/>
      <c r="R86" s="352"/>
      <c r="S86" s="352"/>
      <c r="T86" s="352"/>
      <c r="U86" s="352"/>
      <c r="V86" s="352"/>
      <c r="W86" s="352"/>
      <c r="X86" s="352"/>
      <c r="Y86" s="352"/>
      <c r="Z86" s="352"/>
      <c r="AA86" s="352"/>
      <c r="AB86" s="352"/>
      <c r="AC86" s="352"/>
      <c r="AD86" s="352"/>
      <c r="AE86" s="352"/>
      <c r="AF86" s="352"/>
      <c r="AG86" s="352"/>
      <c r="AH86" s="352"/>
    </row>
    <row r="87" spans="1:34" ht="20.149999999999999" customHeight="1" x14ac:dyDescent="0.2">
      <c r="A87" s="352"/>
      <c r="B87" s="352"/>
      <c r="C87" s="352"/>
      <c r="D87" s="352"/>
      <c r="E87" s="352"/>
      <c r="F87" s="352"/>
      <c r="G87" s="352"/>
      <c r="H87" s="352"/>
      <c r="I87" s="352"/>
      <c r="J87" s="352"/>
      <c r="K87" s="352"/>
      <c r="L87" s="352"/>
      <c r="M87" s="352"/>
      <c r="N87" s="352"/>
      <c r="O87" s="352"/>
      <c r="P87" s="352"/>
      <c r="Q87" s="352"/>
      <c r="R87" s="352"/>
      <c r="S87" s="352"/>
      <c r="T87" s="352"/>
      <c r="U87" s="352"/>
      <c r="V87" s="352"/>
      <c r="W87" s="352"/>
      <c r="X87" s="352"/>
      <c r="Y87" s="352"/>
      <c r="Z87" s="352"/>
      <c r="AA87" s="352"/>
      <c r="AB87" s="352"/>
      <c r="AC87" s="352"/>
      <c r="AD87" s="352"/>
      <c r="AE87" s="352"/>
      <c r="AF87" s="352"/>
      <c r="AG87" s="352"/>
      <c r="AH87" s="352"/>
    </row>
    <row r="88" spans="1:34" ht="20.149999999999999" customHeight="1" x14ac:dyDescent="0.2">
      <c r="A88" s="352"/>
      <c r="B88" s="352"/>
      <c r="C88" s="352"/>
      <c r="D88" s="352"/>
      <c r="E88" s="352"/>
      <c r="F88" s="352"/>
      <c r="G88" s="352"/>
      <c r="H88" s="352"/>
      <c r="I88" s="352"/>
      <c r="J88" s="352"/>
      <c r="K88" s="352"/>
      <c r="L88" s="352"/>
      <c r="M88" s="352"/>
      <c r="N88" s="352"/>
      <c r="O88" s="352"/>
      <c r="P88" s="352"/>
      <c r="Q88" s="352"/>
      <c r="R88" s="352"/>
      <c r="S88" s="352"/>
      <c r="T88" s="352"/>
      <c r="U88" s="352"/>
      <c r="V88" s="352"/>
      <c r="W88" s="352"/>
      <c r="X88" s="352"/>
      <c r="Y88" s="352"/>
      <c r="Z88" s="352"/>
      <c r="AA88" s="352"/>
      <c r="AB88" s="352"/>
      <c r="AC88" s="352"/>
      <c r="AD88" s="352"/>
      <c r="AE88" s="352"/>
      <c r="AF88" s="352"/>
      <c r="AG88" s="352"/>
      <c r="AH88" s="352"/>
    </row>
    <row r="89" spans="1:34" ht="20.149999999999999" customHeight="1" x14ac:dyDescent="0.2">
      <c r="A89" s="352"/>
      <c r="B89" s="352"/>
      <c r="C89" s="352"/>
      <c r="D89" s="352"/>
      <c r="E89" s="352"/>
      <c r="F89" s="352"/>
      <c r="G89" s="352"/>
      <c r="H89" s="352"/>
      <c r="I89" s="352"/>
      <c r="J89" s="352"/>
      <c r="K89" s="352"/>
      <c r="L89" s="352"/>
      <c r="M89" s="352"/>
      <c r="N89" s="352"/>
      <c r="O89" s="352"/>
      <c r="P89" s="352"/>
      <c r="Q89" s="352"/>
      <c r="R89" s="352"/>
      <c r="S89" s="352"/>
      <c r="T89" s="352"/>
      <c r="U89" s="352"/>
      <c r="V89" s="352"/>
      <c r="W89" s="352"/>
      <c r="X89" s="352"/>
      <c r="Y89" s="352"/>
      <c r="Z89" s="352"/>
      <c r="AA89" s="352"/>
      <c r="AB89" s="352"/>
      <c r="AC89" s="352"/>
      <c r="AD89" s="352"/>
      <c r="AE89" s="352"/>
      <c r="AF89" s="352"/>
      <c r="AG89" s="352"/>
      <c r="AH89" s="352"/>
    </row>
    <row r="90" spans="1:34" ht="20.149999999999999" customHeight="1" x14ac:dyDescent="0.2">
      <c r="A90" s="352"/>
      <c r="B90" s="352"/>
      <c r="C90" s="352"/>
      <c r="D90" s="352"/>
      <c r="E90" s="352"/>
      <c r="F90" s="352"/>
      <c r="G90" s="352"/>
      <c r="H90" s="352"/>
      <c r="I90" s="352"/>
      <c r="J90" s="352"/>
      <c r="K90" s="352"/>
      <c r="L90" s="352"/>
      <c r="M90" s="352"/>
      <c r="N90" s="352"/>
      <c r="O90" s="352"/>
      <c r="P90" s="352"/>
      <c r="Q90" s="352"/>
      <c r="R90" s="352"/>
      <c r="S90" s="352"/>
      <c r="T90" s="352"/>
      <c r="U90" s="352"/>
      <c r="V90" s="352"/>
      <c r="W90" s="352"/>
      <c r="X90" s="352"/>
      <c r="Y90" s="352"/>
      <c r="Z90" s="352"/>
      <c r="AA90" s="352"/>
      <c r="AB90" s="352"/>
      <c r="AC90" s="352"/>
      <c r="AD90" s="352"/>
      <c r="AE90" s="352"/>
      <c r="AF90" s="352"/>
      <c r="AG90" s="352"/>
      <c r="AH90" s="352"/>
    </row>
    <row r="91" spans="1:34" ht="20.149999999999999" customHeight="1" x14ac:dyDescent="0.2">
      <c r="A91" s="352"/>
      <c r="B91" s="352"/>
      <c r="C91" s="352"/>
      <c r="D91" s="352"/>
      <c r="E91" s="352"/>
      <c r="F91" s="352"/>
      <c r="G91" s="352"/>
      <c r="H91" s="352"/>
      <c r="I91" s="352"/>
      <c r="J91" s="352"/>
      <c r="K91" s="352"/>
      <c r="L91" s="352"/>
      <c r="M91" s="352"/>
      <c r="N91" s="352"/>
      <c r="O91" s="352"/>
      <c r="P91" s="352"/>
      <c r="Q91" s="352"/>
      <c r="R91" s="352"/>
      <c r="S91" s="352"/>
      <c r="T91" s="352"/>
      <c r="U91" s="352"/>
      <c r="V91" s="352"/>
      <c r="W91" s="352"/>
      <c r="X91" s="352"/>
      <c r="Y91" s="352"/>
      <c r="Z91" s="352"/>
      <c r="AA91" s="352"/>
      <c r="AB91" s="352"/>
      <c r="AC91" s="352"/>
      <c r="AD91" s="352"/>
      <c r="AE91" s="352"/>
      <c r="AF91" s="352"/>
      <c r="AG91" s="352"/>
      <c r="AH91" s="352"/>
    </row>
    <row r="92" spans="1:34" ht="20.149999999999999" customHeight="1" x14ac:dyDescent="0.2">
      <c r="A92" s="352"/>
      <c r="B92" s="352"/>
      <c r="C92" s="352"/>
      <c r="D92" s="352"/>
      <c r="E92" s="352"/>
      <c r="F92" s="352"/>
      <c r="G92" s="352"/>
      <c r="H92" s="352"/>
      <c r="I92" s="352"/>
      <c r="J92" s="352"/>
      <c r="K92" s="352"/>
      <c r="L92" s="352"/>
      <c r="M92" s="352"/>
      <c r="N92" s="352"/>
      <c r="O92" s="352"/>
      <c r="P92" s="352"/>
      <c r="Q92" s="352"/>
      <c r="R92" s="352"/>
      <c r="S92" s="352"/>
      <c r="T92" s="352"/>
      <c r="U92" s="352"/>
      <c r="V92" s="352"/>
      <c r="W92" s="352"/>
      <c r="X92" s="352"/>
      <c r="Y92" s="352"/>
      <c r="Z92" s="352"/>
      <c r="AA92" s="352"/>
      <c r="AB92" s="352"/>
      <c r="AC92" s="352"/>
      <c r="AD92" s="352"/>
      <c r="AE92" s="352"/>
      <c r="AF92" s="352"/>
      <c r="AG92" s="352"/>
      <c r="AH92" s="352"/>
    </row>
    <row r="93" spans="1:34" ht="20.149999999999999" customHeight="1" x14ac:dyDescent="0.2">
      <c r="A93" s="352"/>
      <c r="B93" s="352"/>
      <c r="C93" s="352"/>
      <c r="D93" s="352"/>
      <c r="E93" s="352"/>
      <c r="F93" s="352"/>
      <c r="G93" s="352"/>
      <c r="H93" s="352"/>
      <c r="I93" s="352"/>
      <c r="J93" s="352"/>
      <c r="K93" s="352"/>
      <c r="L93" s="352"/>
      <c r="M93" s="352"/>
      <c r="N93" s="352"/>
      <c r="O93" s="352"/>
      <c r="P93" s="352"/>
      <c r="Q93" s="352"/>
      <c r="R93" s="352"/>
      <c r="S93" s="352"/>
      <c r="T93" s="352"/>
      <c r="U93" s="352"/>
      <c r="V93" s="352"/>
      <c r="W93" s="352"/>
      <c r="X93" s="352"/>
      <c r="Y93" s="352"/>
      <c r="Z93" s="352"/>
      <c r="AA93" s="352"/>
      <c r="AB93" s="352"/>
      <c r="AC93" s="352"/>
      <c r="AD93" s="352"/>
      <c r="AE93" s="352"/>
      <c r="AF93" s="352"/>
      <c r="AG93" s="352"/>
      <c r="AH93" s="352"/>
    </row>
    <row r="94" spans="1:34" ht="20.149999999999999" customHeight="1" x14ac:dyDescent="0.2">
      <c r="A94" s="352"/>
      <c r="B94" s="352"/>
      <c r="C94" s="352"/>
      <c r="D94" s="352"/>
      <c r="E94" s="352"/>
      <c r="F94" s="352"/>
      <c r="G94" s="352"/>
      <c r="H94" s="352"/>
      <c r="I94" s="352"/>
      <c r="J94" s="352"/>
      <c r="K94" s="352"/>
      <c r="L94" s="352"/>
      <c r="M94" s="352"/>
      <c r="N94" s="352"/>
      <c r="O94" s="352"/>
      <c r="P94" s="352"/>
      <c r="Q94" s="352"/>
      <c r="R94" s="352"/>
      <c r="S94" s="352"/>
      <c r="T94" s="352"/>
      <c r="U94" s="352"/>
      <c r="V94" s="352"/>
      <c r="W94" s="352"/>
      <c r="X94" s="352"/>
      <c r="Y94" s="352"/>
      <c r="Z94" s="352"/>
      <c r="AA94" s="352"/>
      <c r="AB94" s="352"/>
      <c r="AC94" s="352"/>
      <c r="AD94" s="352"/>
      <c r="AE94" s="352"/>
      <c r="AF94" s="352"/>
      <c r="AG94" s="352"/>
      <c r="AH94" s="352"/>
    </row>
    <row r="95" spans="1:34" ht="20.149999999999999" customHeight="1" x14ac:dyDescent="0.2">
      <c r="A95" s="352"/>
      <c r="B95" s="352"/>
      <c r="C95" s="352"/>
      <c r="D95" s="352"/>
      <c r="E95" s="352"/>
      <c r="F95" s="352"/>
      <c r="G95" s="352"/>
      <c r="H95" s="352"/>
      <c r="I95" s="352"/>
      <c r="J95" s="352"/>
      <c r="K95" s="352"/>
      <c r="L95" s="352"/>
      <c r="M95" s="352"/>
      <c r="N95" s="352"/>
      <c r="O95" s="352"/>
      <c r="P95" s="352"/>
      <c r="Q95" s="352"/>
      <c r="R95" s="352"/>
      <c r="S95" s="352"/>
      <c r="T95" s="352"/>
      <c r="U95" s="352"/>
      <c r="V95" s="352"/>
      <c r="W95" s="352"/>
      <c r="X95" s="352"/>
      <c r="Y95" s="352"/>
      <c r="Z95" s="352"/>
      <c r="AA95" s="352"/>
      <c r="AB95" s="352"/>
      <c r="AC95" s="352"/>
      <c r="AD95" s="352"/>
      <c r="AE95" s="352"/>
      <c r="AF95" s="352"/>
      <c r="AG95" s="352"/>
      <c r="AH95" s="352"/>
    </row>
    <row r="96" spans="1:34" ht="20.149999999999999" customHeight="1" x14ac:dyDescent="0.2">
      <c r="A96" s="326"/>
    </row>
    <row r="97" spans="1:1" ht="20.149999999999999" customHeight="1" x14ac:dyDescent="0.2">
      <c r="A97" s="326"/>
    </row>
    <row r="98" spans="1:1" ht="20.149999999999999" customHeight="1" x14ac:dyDescent="0.2">
      <c r="A98" s="326"/>
    </row>
    <row r="99" spans="1:1" ht="20.149999999999999" customHeight="1" x14ac:dyDescent="0.2">
      <c r="A99" s="326"/>
    </row>
    <row r="100" spans="1:1" ht="20.149999999999999" customHeight="1" x14ac:dyDescent="0.2">
      <c r="A100" s="326"/>
    </row>
    <row r="101" spans="1:1" ht="20.149999999999999" customHeight="1" x14ac:dyDescent="0.2">
      <c r="A101" s="326"/>
    </row>
    <row r="102" spans="1:1" ht="20.149999999999999" customHeight="1" x14ac:dyDescent="0.2">
      <c r="A102" s="326"/>
    </row>
    <row r="103" spans="1:1" ht="20.149999999999999" customHeight="1" x14ac:dyDescent="0.2">
      <c r="A103" s="326"/>
    </row>
    <row r="104" spans="1:1" ht="20.149999999999999" customHeight="1" x14ac:dyDescent="0.2">
      <c r="A104" s="326"/>
    </row>
    <row r="105" spans="1:1" ht="20.149999999999999" customHeight="1" x14ac:dyDescent="0.2">
      <c r="A105" s="326"/>
    </row>
    <row r="106" spans="1:1" ht="20.149999999999999" customHeight="1" x14ac:dyDescent="0.2">
      <c r="A106" s="326"/>
    </row>
    <row r="107" spans="1:1" ht="20.149999999999999" customHeight="1" x14ac:dyDescent="0.2">
      <c r="A107" s="326"/>
    </row>
    <row r="108" spans="1:1" ht="20.149999999999999" customHeight="1" x14ac:dyDescent="0.2">
      <c r="A108" s="326"/>
    </row>
    <row r="109" spans="1:1" ht="20.149999999999999" customHeight="1" x14ac:dyDescent="0.2">
      <c r="A109" s="326"/>
    </row>
    <row r="110" spans="1:1" ht="20.149999999999999" customHeight="1" x14ac:dyDescent="0.2">
      <c r="A110" s="326"/>
    </row>
    <row r="111" spans="1:1" ht="20.149999999999999" customHeight="1" x14ac:dyDescent="0.2">
      <c r="A111" s="326"/>
    </row>
    <row r="112" spans="1:1" ht="20.149999999999999" customHeight="1" x14ac:dyDescent="0.2">
      <c r="A112" s="326"/>
    </row>
    <row r="113" spans="1:1" ht="20.149999999999999" customHeight="1" x14ac:dyDescent="0.2">
      <c r="A113" s="326"/>
    </row>
    <row r="114" spans="1:1" ht="20.149999999999999" customHeight="1" x14ac:dyDescent="0.2">
      <c r="A114" s="326"/>
    </row>
    <row r="115" spans="1:1" ht="20.149999999999999" customHeight="1" x14ac:dyDescent="0.2">
      <c r="A115" s="326"/>
    </row>
    <row r="116" spans="1:1" ht="20.149999999999999" customHeight="1" x14ac:dyDescent="0.2">
      <c r="A116" s="326"/>
    </row>
    <row r="117" spans="1:1" ht="20.149999999999999" customHeight="1" x14ac:dyDescent="0.2">
      <c r="A117" s="326"/>
    </row>
    <row r="118" spans="1:1" ht="20.149999999999999" customHeight="1" x14ac:dyDescent="0.2">
      <c r="A118" s="326"/>
    </row>
    <row r="119" spans="1:1" ht="20.149999999999999" customHeight="1" x14ac:dyDescent="0.2">
      <c r="A119" s="326"/>
    </row>
    <row r="120" spans="1:1" ht="20.149999999999999" customHeight="1" x14ac:dyDescent="0.2">
      <c r="A120" s="326"/>
    </row>
    <row r="121" spans="1:1" ht="20.149999999999999" customHeight="1" x14ac:dyDescent="0.2">
      <c r="A121" s="326"/>
    </row>
    <row r="122" spans="1:1" ht="20.149999999999999" customHeight="1" x14ac:dyDescent="0.2">
      <c r="A122" s="326"/>
    </row>
    <row r="123" spans="1:1" ht="20.149999999999999" customHeight="1" x14ac:dyDescent="0.2">
      <c r="A123" s="326"/>
    </row>
    <row r="124" spans="1:1" ht="20.149999999999999" customHeight="1" x14ac:dyDescent="0.2">
      <c r="A124" s="326"/>
    </row>
    <row r="125" spans="1:1" ht="20.149999999999999" customHeight="1" x14ac:dyDescent="0.2">
      <c r="A125" s="326"/>
    </row>
    <row r="126" spans="1:1" ht="20.149999999999999" customHeight="1" x14ac:dyDescent="0.2">
      <c r="A126" s="326"/>
    </row>
    <row r="127" spans="1:1" ht="20.149999999999999" customHeight="1" x14ac:dyDescent="0.2">
      <c r="A127" s="326"/>
    </row>
    <row r="128" spans="1:1" ht="20.149999999999999" customHeight="1" x14ac:dyDescent="0.2">
      <c r="A128" s="326"/>
    </row>
    <row r="129" spans="1:1" ht="20.149999999999999" customHeight="1" x14ac:dyDescent="0.2">
      <c r="A129" s="326"/>
    </row>
    <row r="130" spans="1:1" ht="20.149999999999999" customHeight="1" x14ac:dyDescent="0.2">
      <c r="A130" s="326"/>
    </row>
    <row r="131" spans="1:1" ht="20.149999999999999" customHeight="1" x14ac:dyDescent="0.2">
      <c r="A131" s="326"/>
    </row>
    <row r="132" spans="1:1" ht="20.149999999999999" customHeight="1" x14ac:dyDescent="0.2">
      <c r="A132" s="326"/>
    </row>
    <row r="133" spans="1:1" ht="20.149999999999999" customHeight="1" x14ac:dyDescent="0.2">
      <c r="A133" s="326"/>
    </row>
    <row r="134" spans="1:1" ht="20.149999999999999" customHeight="1" x14ac:dyDescent="0.2">
      <c r="A134" s="326"/>
    </row>
    <row r="135" spans="1:1" ht="20.149999999999999" customHeight="1" x14ac:dyDescent="0.2">
      <c r="A135" s="326"/>
    </row>
    <row r="136" spans="1:1" ht="20.149999999999999" customHeight="1" x14ac:dyDescent="0.2">
      <c r="A136" s="326"/>
    </row>
    <row r="137" spans="1:1" ht="20.149999999999999" customHeight="1" x14ac:dyDescent="0.2">
      <c r="A137" s="326"/>
    </row>
    <row r="138" spans="1:1" ht="20.149999999999999" customHeight="1" x14ac:dyDescent="0.2">
      <c r="A138" s="326"/>
    </row>
    <row r="139" spans="1:1" ht="20.149999999999999" customHeight="1" x14ac:dyDescent="0.2">
      <c r="A139" s="326"/>
    </row>
    <row r="140" spans="1:1" ht="20.149999999999999" customHeight="1" x14ac:dyDescent="0.2">
      <c r="A140" s="326"/>
    </row>
    <row r="141" spans="1:1" ht="20.149999999999999" customHeight="1" x14ac:dyDescent="0.2">
      <c r="A141" s="326"/>
    </row>
    <row r="142" spans="1:1" ht="20.149999999999999" customHeight="1" x14ac:dyDescent="0.2">
      <c r="A142" s="326"/>
    </row>
    <row r="143" spans="1:1" ht="20.149999999999999" customHeight="1" x14ac:dyDescent="0.2">
      <c r="A143" s="326"/>
    </row>
    <row r="144" spans="1:1" ht="20.149999999999999" customHeight="1" x14ac:dyDescent="0.2">
      <c r="A144" s="326"/>
    </row>
    <row r="145" spans="1:1" ht="20.149999999999999" customHeight="1" x14ac:dyDescent="0.2">
      <c r="A145" s="326"/>
    </row>
    <row r="146" spans="1:1" ht="20.149999999999999" customHeight="1" x14ac:dyDescent="0.2">
      <c r="A146" s="326"/>
    </row>
    <row r="147" spans="1:1" ht="20.149999999999999" customHeight="1" x14ac:dyDescent="0.2">
      <c r="A147" s="326"/>
    </row>
    <row r="148" spans="1:1" ht="20.149999999999999" customHeight="1" x14ac:dyDescent="0.2">
      <c r="A148" s="326"/>
    </row>
    <row r="149" spans="1:1" ht="20.149999999999999" customHeight="1" x14ac:dyDescent="0.2">
      <c r="A149" s="326"/>
    </row>
    <row r="150" spans="1:1" ht="20.149999999999999" customHeight="1" x14ac:dyDescent="0.2">
      <c r="A150" s="326"/>
    </row>
    <row r="151" spans="1:1" ht="20.149999999999999" customHeight="1" x14ac:dyDescent="0.2">
      <c r="A151" s="326"/>
    </row>
    <row r="152" spans="1:1" ht="20.149999999999999" customHeight="1" x14ac:dyDescent="0.2">
      <c r="A152" s="326"/>
    </row>
    <row r="153" spans="1:1" ht="20.149999999999999" customHeight="1" x14ac:dyDescent="0.2">
      <c r="A153" s="326"/>
    </row>
    <row r="154" spans="1:1" ht="20.149999999999999" customHeight="1" x14ac:dyDescent="0.2">
      <c r="A154" s="326"/>
    </row>
    <row r="155" spans="1:1" ht="20.149999999999999" customHeight="1" x14ac:dyDescent="0.2">
      <c r="A155" s="326"/>
    </row>
    <row r="156" spans="1:1" ht="20.149999999999999" customHeight="1" x14ac:dyDescent="0.2">
      <c r="A156" s="326"/>
    </row>
    <row r="157" spans="1:1" ht="20.149999999999999" customHeight="1" x14ac:dyDescent="0.2">
      <c r="A157" s="326"/>
    </row>
    <row r="158" spans="1:1" ht="20.149999999999999" customHeight="1" x14ac:dyDescent="0.2">
      <c r="A158" s="326"/>
    </row>
    <row r="159" spans="1:1" ht="20.149999999999999" customHeight="1" x14ac:dyDescent="0.2">
      <c r="A159" s="326"/>
    </row>
    <row r="160" spans="1:1" ht="20.149999999999999" customHeight="1" x14ac:dyDescent="0.2">
      <c r="A160" s="326"/>
    </row>
    <row r="161" spans="1:1" ht="20.149999999999999" customHeight="1" x14ac:dyDescent="0.2">
      <c r="A161" s="326"/>
    </row>
    <row r="162" spans="1:1" ht="20.149999999999999" customHeight="1" x14ac:dyDescent="0.2">
      <c r="A162" s="326"/>
    </row>
    <row r="163" spans="1:1" ht="20.149999999999999" customHeight="1" x14ac:dyDescent="0.2">
      <c r="A163" s="326"/>
    </row>
    <row r="164" spans="1:1" ht="20.149999999999999" customHeight="1" x14ac:dyDescent="0.2">
      <c r="A164" s="326"/>
    </row>
    <row r="165" spans="1:1" ht="20.149999999999999" customHeight="1" x14ac:dyDescent="0.2">
      <c r="A165" s="326"/>
    </row>
    <row r="166" spans="1:1" ht="20.149999999999999" customHeight="1" x14ac:dyDescent="0.2">
      <c r="A166" s="326"/>
    </row>
    <row r="167" spans="1:1" ht="20.149999999999999" customHeight="1" x14ac:dyDescent="0.2">
      <c r="A167" s="326"/>
    </row>
    <row r="168" spans="1:1" ht="20.149999999999999" customHeight="1" x14ac:dyDescent="0.2">
      <c r="A168" s="326"/>
    </row>
    <row r="169" spans="1:1" ht="20.149999999999999" customHeight="1" x14ac:dyDescent="0.2">
      <c r="A169" s="326"/>
    </row>
    <row r="170" spans="1:1" ht="20.149999999999999" customHeight="1" x14ac:dyDescent="0.2">
      <c r="A170" s="326"/>
    </row>
    <row r="171" spans="1:1" ht="20.149999999999999" customHeight="1" x14ac:dyDescent="0.2">
      <c r="A171" s="326"/>
    </row>
    <row r="172" spans="1:1" ht="20.149999999999999" customHeight="1" x14ac:dyDescent="0.2">
      <c r="A172" s="326"/>
    </row>
    <row r="173" spans="1:1" ht="20.149999999999999" customHeight="1" x14ac:dyDescent="0.2">
      <c r="A173" s="326"/>
    </row>
    <row r="174" spans="1:1" ht="20.149999999999999" customHeight="1" x14ac:dyDescent="0.2">
      <c r="A174" s="326"/>
    </row>
    <row r="175" spans="1:1" ht="20.149999999999999" customHeight="1" x14ac:dyDescent="0.2">
      <c r="A175" s="326"/>
    </row>
  </sheetData>
  <mergeCells count="151">
    <mergeCell ref="AA53:AE53"/>
    <mergeCell ref="AF53:AH53"/>
    <mergeCell ref="B54:R54"/>
    <mergeCell ref="S54:U54"/>
    <mergeCell ref="V54:Z54"/>
    <mergeCell ref="AA54:AE54"/>
    <mergeCell ref="AF54:AH54"/>
    <mergeCell ref="B74:AH76"/>
    <mergeCell ref="B77:AH83"/>
    <mergeCell ref="A58:G58"/>
    <mergeCell ref="H58:Q58"/>
    <mergeCell ref="R58:AH58"/>
    <mergeCell ref="B66:AH67"/>
    <mergeCell ref="B69:AH70"/>
    <mergeCell ref="B72:AH73"/>
    <mergeCell ref="A55:U55"/>
    <mergeCell ref="V55:AH55"/>
    <mergeCell ref="A56:Q56"/>
    <mergeCell ref="R56:AH56"/>
    <mergeCell ref="A57:G57"/>
    <mergeCell ref="R57:AH57"/>
    <mergeCell ref="D49:R49"/>
    <mergeCell ref="S49:U49"/>
    <mergeCell ref="V49:Z49"/>
    <mergeCell ref="AA49:AE49"/>
    <mergeCell ref="AF49:AH49"/>
    <mergeCell ref="AF51:AH51"/>
    <mergeCell ref="D52:R52"/>
    <mergeCell ref="S52:U52"/>
    <mergeCell ref="V52:Z52"/>
    <mergeCell ref="AA52:AE52"/>
    <mergeCell ref="AF52:AH52"/>
    <mergeCell ref="B50:R50"/>
    <mergeCell ref="S50:U50"/>
    <mergeCell ref="V50:Z50"/>
    <mergeCell ref="AA50:AE50"/>
    <mergeCell ref="AF50:AH50"/>
    <mergeCell ref="B51:C53"/>
    <mergeCell ref="D51:R51"/>
    <mergeCell ref="S51:U51"/>
    <mergeCell ref="V51:Z51"/>
    <mergeCell ref="AA51:AE51"/>
    <mergeCell ref="D53:R53"/>
    <mergeCell ref="S53:U53"/>
    <mergeCell ref="V53:Z53"/>
    <mergeCell ref="AF46:AH46"/>
    <mergeCell ref="D47:R47"/>
    <mergeCell ref="S47:U47"/>
    <mergeCell ref="V47:Z47"/>
    <mergeCell ref="AA47:AE47"/>
    <mergeCell ref="AF47:AH47"/>
    <mergeCell ref="D48:R48"/>
    <mergeCell ref="S48:U48"/>
    <mergeCell ref="V48:Z48"/>
    <mergeCell ref="AA48:AE48"/>
    <mergeCell ref="AF48:AH48"/>
    <mergeCell ref="B41:C49"/>
    <mergeCell ref="D41:R41"/>
    <mergeCell ref="S41:U41"/>
    <mergeCell ref="V41:Z41"/>
    <mergeCell ref="AA41:AE41"/>
    <mergeCell ref="AF41:AH41"/>
    <mergeCell ref="D42:R42"/>
    <mergeCell ref="S42:U42"/>
    <mergeCell ref="V42:Z42"/>
    <mergeCell ref="AA42:AE42"/>
    <mergeCell ref="D44:R44"/>
    <mergeCell ref="S44:U44"/>
    <mergeCell ref="V44:Z44"/>
    <mergeCell ref="AA44:AE44"/>
    <mergeCell ref="AF44:AH44"/>
    <mergeCell ref="D45:R45"/>
    <mergeCell ref="S45:U45"/>
    <mergeCell ref="V45:Z45"/>
    <mergeCell ref="AA45:AE45"/>
    <mergeCell ref="AF45:AH45"/>
    <mergeCell ref="D46:R46"/>
    <mergeCell ref="S46:U46"/>
    <mergeCell ref="V46:Z46"/>
    <mergeCell ref="AA46:AE46"/>
    <mergeCell ref="AW37:BE37"/>
    <mergeCell ref="B38:R40"/>
    <mergeCell ref="S38:U40"/>
    <mergeCell ref="V38:Z40"/>
    <mergeCell ref="AA38:AE40"/>
    <mergeCell ref="AF38:AH40"/>
    <mergeCell ref="BC38:BE40"/>
    <mergeCell ref="AN39:AP39"/>
    <mergeCell ref="T35:AH36"/>
    <mergeCell ref="B37:G37"/>
    <mergeCell ref="H37:K37"/>
    <mergeCell ref="L37:T37"/>
    <mergeCell ref="U37:X37"/>
    <mergeCell ref="Y37:AH37"/>
    <mergeCell ref="L25:R26"/>
    <mergeCell ref="S25:U25"/>
    <mergeCell ref="V25:AA25"/>
    <mergeCell ref="AB25:AH25"/>
    <mergeCell ref="B26:G26"/>
    <mergeCell ref="S26:U26"/>
    <mergeCell ref="V26:AA26"/>
    <mergeCell ref="AB26:AH26"/>
    <mergeCell ref="A31:A54"/>
    <mergeCell ref="B31:G31"/>
    <mergeCell ref="H31:AH31"/>
    <mergeCell ref="B32:G32"/>
    <mergeCell ref="H32:AH32"/>
    <mergeCell ref="B33:G36"/>
    <mergeCell ref="L33:N33"/>
    <mergeCell ref="P33:S33"/>
    <mergeCell ref="H35:K36"/>
    <mergeCell ref="N35:Q36"/>
    <mergeCell ref="AF42:AH42"/>
    <mergeCell ref="D43:R43"/>
    <mergeCell ref="S43:U43"/>
    <mergeCell ref="V43:Z43"/>
    <mergeCell ref="AA43:AE43"/>
    <mergeCell ref="AF43:AH43"/>
    <mergeCell ref="X2:AA2"/>
    <mergeCell ref="AB2:AH2"/>
    <mergeCell ref="T15:AB15"/>
    <mergeCell ref="AC15:AH15"/>
    <mergeCell ref="B23:G23"/>
    <mergeCell ref="H23:K23"/>
    <mergeCell ref="L23:T23"/>
    <mergeCell ref="U23:X23"/>
    <mergeCell ref="Y23:AH23"/>
    <mergeCell ref="A16:A30"/>
    <mergeCell ref="B16:G16"/>
    <mergeCell ref="H16:AH16"/>
    <mergeCell ref="B17:G17"/>
    <mergeCell ref="H17:AH17"/>
    <mergeCell ref="B18:G22"/>
    <mergeCell ref="L18:N18"/>
    <mergeCell ref="P18:S18"/>
    <mergeCell ref="H20:K21"/>
    <mergeCell ref="N20:Q21"/>
    <mergeCell ref="T20:AH21"/>
    <mergeCell ref="N22:AH22"/>
    <mergeCell ref="B24:G24"/>
    <mergeCell ref="H24:R24"/>
    <mergeCell ref="S24:X24"/>
    <mergeCell ref="Y24:AH24"/>
    <mergeCell ref="B27:G30"/>
    <mergeCell ref="L27:N27"/>
    <mergeCell ref="P27:S27"/>
    <mergeCell ref="H29:K30"/>
    <mergeCell ref="N29:Q30"/>
    <mergeCell ref="T29:AH30"/>
    <mergeCell ref="B25:G25"/>
    <mergeCell ref="H25:K26"/>
  </mergeCells>
  <phoneticPr fontId="16"/>
  <dataValidations count="1">
    <dataValidation type="list" showInputMessage="1" showErrorMessage="1" sqref="H24">
      <formula1>"　,営利法人,社会福祉法人,医療法人,社団法人,財団法人,NPO法人,協同組合,宗教法人"</formula1>
    </dataValidation>
  </dataValidations>
  <pageMargins left="0.59055118110236227" right="0.39370078740157483" top="0.19685039370078741" bottom="0.19685039370078741" header="0.31496062992125984" footer="0.31496062992125984"/>
  <pageSetup paperSize="9" scale="89" orientation="portrait" r:id="rId1"/>
  <headerFooter alignWithMargins="0"/>
  <rowBreaks count="1" manualBreakCount="1">
    <brk id="60"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H128"/>
  <sheetViews>
    <sheetView view="pageBreakPreview" zoomScaleNormal="100" zoomScaleSheetLayoutView="100" workbookViewId="0">
      <selection activeCell="A2" sqref="A2"/>
    </sheetView>
  </sheetViews>
  <sheetFormatPr defaultColWidth="2.58203125" defaultRowHeight="20.149999999999999" customHeight="1" x14ac:dyDescent="0.2"/>
  <cols>
    <col min="1" max="1" width="4.58203125" style="324" customWidth="1"/>
    <col min="2" max="3" width="3.5" style="324" customWidth="1"/>
    <col min="4" max="13" width="2.58203125" style="324" customWidth="1"/>
    <col min="14" max="14" width="3.25" style="324" customWidth="1"/>
    <col min="15" max="24" width="2.58203125" style="324" customWidth="1"/>
    <col min="25" max="25" width="3.33203125" style="324" customWidth="1"/>
    <col min="26" max="31" width="2.58203125" style="324" customWidth="1"/>
    <col min="32" max="36" width="2.83203125" style="324" customWidth="1"/>
    <col min="37" max="16384" width="2.58203125" style="324"/>
  </cols>
  <sheetData>
    <row r="1" spans="1:57" ht="15" customHeight="1" x14ac:dyDescent="0.2">
      <c r="A1" s="323" t="s">
        <v>347</v>
      </c>
      <c r="N1" s="325"/>
      <c r="W1" s="326"/>
      <c r="X1" s="326"/>
      <c r="Y1" s="326"/>
      <c r="Z1" s="326"/>
      <c r="AA1" s="326"/>
      <c r="AB1" s="326"/>
      <c r="AC1" s="326"/>
      <c r="AD1" s="326"/>
      <c r="AE1" s="326"/>
      <c r="AM1" s="326"/>
      <c r="AN1" s="326"/>
      <c r="AO1" s="326"/>
      <c r="AP1" s="326"/>
      <c r="AQ1" s="326"/>
      <c r="AR1" s="326"/>
      <c r="AS1" s="326"/>
      <c r="AT1" s="326"/>
      <c r="AU1" s="326"/>
      <c r="AV1" s="326"/>
      <c r="AW1" s="326"/>
      <c r="AX1" s="326"/>
      <c r="AY1" s="326"/>
      <c r="AZ1" s="326"/>
      <c r="BA1" s="326"/>
      <c r="BB1" s="326"/>
      <c r="BC1" s="326"/>
      <c r="BD1" s="326"/>
      <c r="BE1" s="326"/>
    </row>
    <row r="2" spans="1:57" ht="16.5" customHeight="1" x14ac:dyDescent="0.2">
      <c r="B2" s="323" t="s">
        <v>260</v>
      </c>
      <c r="G2" s="323"/>
      <c r="H2" s="323"/>
      <c r="I2" s="323"/>
      <c r="W2" s="326"/>
      <c r="X2" s="741" t="s">
        <v>261</v>
      </c>
      <c r="Y2" s="741"/>
      <c r="Z2" s="741"/>
      <c r="AA2" s="741"/>
      <c r="AB2" s="741"/>
      <c r="AC2" s="741"/>
      <c r="AD2" s="741"/>
      <c r="AE2" s="741"/>
      <c r="AF2" s="741"/>
      <c r="AG2" s="741"/>
      <c r="AH2" s="741"/>
      <c r="AM2" s="326"/>
      <c r="AN2" s="326"/>
      <c r="AO2" s="326"/>
      <c r="AP2" s="326"/>
      <c r="AQ2" s="326"/>
      <c r="AR2" s="326"/>
      <c r="AS2" s="326"/>
      <c r="AT2" s="326"/>
      <c r="AU2" s="326"/>
      <c r="AV2" s="326"/>
      <c r="AW2" s="326"/>
      <c r="AX2" s="326"/>
      <c r="AY2" s="326"/>
      <c r="AZ2" s="326"/>
      <c r="BA2" s="326"/>
      <c r="BB2" s="326"/>
      <c r="BC2" s="326"/>
      <c r="BD2" s="326"/>
      <c r="BE2" s="326"/>
    </row>
    <row r="3" spans="1:57" ht="16.5" customHeight="1" x14ac:dyDescent="0.2">
      <c r="B3" s="323" t="s">
        <v>262</v>
      </c>
      <c r="G3" s="323"/>
      <c r="H3" s="323"/>
      <c r="I3" s="323"/>
      <c r="V3" s="327"/>
      <c r="W3" s="327"/>
      <c r="X3" s="327"/>
      <c r="Y3" s="327"/>
      <c r="Z3" s="327"/>
      <c r="AA3" s="327"/>
      <c r="AB3" s="327"/>
      <c r="AC3" s="327"/>
      <c r="AD3" s="327"/>
      <c r="AE3" s="327"/>
      <c r="AF3" s="327"/>
      <c r="AG3" s="327"/>
      <c r="AH3" s="327"/>
      <c r="AI3" s="327"/>
      <c r="AJ3" s="327"/>
      <c r="AM3" s="326"/>
      <c r="AN3" s="326"/>
      <c r="AO3" s="326"/>
      <c r="AP3" s="326"/>
      <c r="AQ3" s="326"/>
      <c r="AR3" s="326"/>
      <c r="AS3" s="327"/>
      <c r="AT3" s="327"/>
      <c r="AU3" s="327"/>
      <c r="AW3" s="327"/>
      <c r="AX3" s="327"/>
      <c r="AY3" s="327"/>
      <c r="AZ3" s="327"/>
      <c r="BA3" s="327"/>
      <c r="BB3" s="327"/>
      <c r="BC3" s="327"/>
      <c r="BD3" s="327"/>
      <c r="BE3" s="327"/>
    </row>
    <row r="4" spans="1:57" ht="16.5" customHeight="1" x14ac:dyDescent="0.2">
      <c r="B4" s="323" t="s">
        <v>263</v>
      </c>
      <c r="G4" s="323"/>
      <c r="I4" s="323"/>
      <c r="AM4" s="326"/>
      <c r="AN4" s="326"/>
      <c r="AO4" s="326"/>
      <c r="AP4" s="326"/>
      <c r="AQ4" s="326"/>
      <c r="AR4" s="326"/>
      <c r="AS4" s="326"/>
      <c r="AT4" s="326"/>
      <c r="AU4" s="326"/>
      <c r="AV4" s="326"/>
      <c r="AW4" s="326"/>
      <c r="AX4" s="326"/>
      <c r="AY4" s="326"/>
      <c r="AZ4" s="326"/>
      <c r="BA4" s="326"/>
      <c r="BB4" s="326"/>
      <c r="BC4" s="326"/>
      <c r="BD4" s="326"/>
      <c r="BE4" s="326"/>
    </row>
    <row r="5" spans="1:57" ht="15.75" customHeight="1" x14ac:dyDescent="0.2">
      <c r="B5" s="323" t="s">
        <v>264</v>
      </c>
      <c r="G5" s="328"/>
      <c r="H5" s="328"/>
      <c r="I5" s="328"/>
      <c r="J5" s="326"/>
      <c r="N5" s="323" t="s">
        <v>348</v>
      </c>
      <c r="P5" s="329"/>
      <c r="AM5" s="326"/>
      <c r="AN5" s="326"/>
      <c r="AO5" s="326"/>
      <c r="AP5" s="326"/>
      <c r="AQ5" s="326"/>
      <c r="AR5" s="326"/>
      <c r="AS5" s="326"/>
      <c r="AT5" s="326"/>
      <c r="AU5" s="326"/>
      <c r="AV5" s="326"/>
      <c r="AW5" s="326"/>
      <c r="AX5" s="326"/>
      <c r="AY5" s="326"/>
      <c r="AZ5" s="326"/>
      <c r="BA5" s="326"/>
      <c r="BB5" s="326"/>
      <c r="BC5" s="326"/>
      <c r="BD5" s="326"/>
      <c r="BE5" s="326"/>
    </row>
    <row r="6" spans="1:57" ht="16.5" customHeight="1" x14ac:dyDescent="0.2">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M6" s="326"/>
      <c r="AN6" s="326"/>
      <c r="AO6" s="326"/>
      <c r="AP6" s="326"/>
      <c r="AQ6" s="326"/>
      <c r="AR6" s="326"/>
      <c r="AS6" s="326"/>
      <c r="AT6" s="326"/>
      <c r="AU6" s="326"/>
      <c r="AV6" s="326"/>
      <c r="AW6" s="326"/>
      <c r="AX6" s="326"/>
      <c r="AY6" s="326"/>
      <c r="AZ6" s="326"/>
      <c r="BA6" s="326"/>
      <c r="BB6" s="326"/>
      <c r="BC6" s="326"/>
      <c r="BD6" s="326"/>
      <c r="BE6" s="326"/>
    </row>
    <row r="7" spans="1:57" ht="14.25" customHeight="1" x14ac:dyDescent="0.2">
      <c r="B7" s="328" t="s">
        <v>266</v>
      </c>
      <c r="C7" s="326"/>
      <c r="F7" s="326"/>
      <c r="G7" s="326"/>
      <c r="H7" s="326"/>
      <c r="I7" s="326"/>
      <c r="J7" s="326"/>
      <c r="K7" s="326"/>
      <c r="AB7" s="324" t="s">
        <v>267</v>
      </c>
      <c r="AE7" s="324" t="s">
        <v>61</v>
      </c>
      <c r="AH7" s="324" t="s">
        <v>62</v>
      </c>
      <c r="AM7" s="326"/>
      <c r="AN7" s="326"/>
      <c r="AO7" s="326"/>
      <c r="AP7" s="326"/>
      <c r="AQ7" s="326"/>
      <c r="AR7" s="326"/>
      <c r="AS7" s="326"/>
      <c r="AT7" s="326"/>
      <c r="AU7" s="326"/>
      <c r="AV7" s="326"/>
      <c r="AW7" s="326"/>
      <c r="AX7" s="326"/>
      <c r="AY7" s="326"/>
      <c r="AZ7" s="326"/>
      <c r="BA7" s="326"/>
      <c r="BB7" s="326"/>
      <c r="BC7" s="326"/>
      <c r="BD7" s="326"/>
      <c r="BE7" s="326"/>
    </row>
    <row r="8" spans="1:57" ht="6" customHeight="1" x14ac:dyDescent="0.2">
      <c r="B8" s="328"/>
      <c r="C8" s="326"/>
      <c r="E8" s="326"/>
      <c r="F8" s="326"/>
      <c r="G8" s="326"/>
      <c r="H8" s="326"/>
      <c r="I8" s="326"/>
      <c r="J8" s="326"/>
      <c r="K8" s="326"/>
      <c r="AM8" s="326"/>
      <c r="AN8" s="326"/>
      <c r="AO8" s="326"/>
      <c r="AP8" s="326"/>
      <c r="AQ8" s="326"/>
      <c r="AR8" s="326"/>
      <c r="AS8" s="326"/>
      <c r="AT8" s="326"/>
      <c r="AU8" s="326"/>
      <c r="AV8" s="326"/>
      <c r="AW8" s="326"/>
      <c r="AX8" s="326"/>
      <c r="AY8" s="326"/>
      <c r="AZ8" s="326"/>
      <c r="BA8" s="326"/>
      <c r="BB8" s="326"/>
      <c r="BC8" s="326"/>
      <c r="BD8" s="326"/>
      <c r="BE8" s="326"/>
    </row>
    <row r="9" spans="1:57" ht="16.5" customHeight="1" x14ac:dyDescent="0.2">
      <c r="B9" s="323" t="s">
        <v>268</v>
      </c>
      <c r="H9" s="326"/>
      <c r="I9" s="326"/>
      <c r="J9" s="326"/>
      <c r="K9" s="326"/>
      <c r="Q9" s="324" t="s">
        <v>269</v>
      </c>
      <c r="AM9" s="326"/>
      <c r="AN9" s="326"/>
      <c r="AO9" s="326"/>
      <c r="AP9" s="326"/>
      <c r="AQ9" s="326"/>
      <c r="AR9" s="326"/>
      <c r="AS9" s="326"/>
      <c r="AT9" s="326"/>
      <c r="AU9" s="326"/>
      <c r="AV9" s="326"/>
      <c r="AW9" s="326"/>
      <c r="AX9" s="326"/>
      <c r="AY9" s="326"/>
      <c r="AZ9" s="326"/>
      <c r="BA9" s="326"/>
      <c r="BB9" s="326"/>
      <c r="BC9" s="326"/>
      <c r="BD9" s="326"/>
      <c r="BE9" s="326"/>
    </row>
    <row r="10" spans="1:57" ht="16.5" customHeight="1" x14ac:dyDescent="0.2">
      <c r="C10" s="326"/>
      <c r="D10" s="326"/>
      <c r="E10" s="326"/>
      <c r="F10" s="326"/>
      <c r="G10" s="326"/>
      <c r="H10" s="326"/>
      <c r="I10" s="326"/>
      <c r="J10" s="326"/>
      <c r="K10" s="326"/>
      <c r="N10" s="324" t="s">
        <v>270</v>
      </c>
      <c r="Q10" s="324" t="s">
        <v>271</v>
      </c>
      <c r="AM10" s="326"/>
      <c r="AN10" s="326"/>
      <c r="AO10" s="326"/>
      <c r="AP10" s="326"/>
      <c r="AQ10" s="326"/>
      <c r="AR10" s="326"/>
      <c r="AS10" s="326"/>
      <c r="AT10" s="326"/>
      <c r="AU10" s="326"/>
      <c r="AV10" s="326"/>
      <c r="AW10" s="326"/>
      <c r="AX10" s="326"/>
      <c r="AY10" s="326"/>
      <c r="AZ10" s="326"/>
      <c r="BA10" s="326"/>
      <c r="BB10" s="326"/>
      <c r="BC10" s="326"/>
      <c r="BD10" s="326"/>
      <c r="BE10" s="326"/>
    </row>
    <row r="11" spans="1:57" ht="16.5" customHeight="1" x14ac:dyDescent="0.2">
      <c r="C11" s="326"/>
      <c r="D11" s="326"/>
      <c r="E11" s="326"/>
      <c r="F11" s="326"/>
      <c r="G11" s="326"/>
      <c r="H11" s="326"/>
      <c r="I11" s="326"/>
      <c r="J11" s="326"/>
      <c r="K11" s="326"/>
      <c r="Q11" s="324" t="s">
        <v>67</v>
      </c>
      <c r="AM11" s="326"/>
      <c r="AN11" s="326"/>
      <c r="AO11" s="326"/>
      <c r="AP11" s="326"/>
      <c r="AQ11" s="326"/>
      <c r="AR11" s="326"/>
      <c r="AS11" s="326"/>
      <c r="AT11" s="326"/>
      <c r="AU11" s="326"/>
      <c r="AV11" s="326"/>
      <c r="AW11" s="326"/>
      <c r="AX11" s="326"/>
      <c r="AY11" s="326"/>
      <c r="AZ11" s="326"/>
      <c r="BA11" s="326"/>
      <c r="BB11" s="326"/>
      <c r="BC11" s="326"/>
      <c r="BD11" s="326"/>
      <c r="BE11" s="326"/>
    </row>
    <row r="12" spans="1:57" ht="6" customHeight="1" x14ac:dyDescent="0.2">
      <c r="C12" s="326"/>
      <c r="D12" s="326"/>
      <c r="E12" s="326"/>
      <c r="F12" s="326"/>
      <c r="G12" s="326"/>
      <c r="H12" s="326"/>
      <c r="I12" s="326"/>
      <c r="J12" s="326"/>
      <c r="K12" s="326"/>
      <c r="AM12" s="326"/>
      <c r="AN12" s="326"/>
      <c r="AO12" s="326"/>
      <c r="AP12" s="326"/>
      <c r="AQ12" s="326"/>
      <c r="AR12" s="326"/>
      <c r="AS12" s="326"/>
      <c r="AT12" s="326"/>
      <c r="AU12" s="326"/>
      <c r="AV12" s="326"/>
      <c r="AW12" s="326"/>
      <c r="AX12" s="326"/>
      <c r="AY12" s="326"/>
      <c r="AZ12" s="326"/>
      <c r="BA12" s="326"/>
      <c r="BB12" s="326"/>
      <c r="BC12" s="326"/>
      <c r="BD12" s="326"/>
      <c r="BE12" s="326"/>
    </row>
    <row r="13" spans="1:57" ht="15" customHeight="1" x14ac:dyDescent="0.2">
      <c r="A13" s="324" t="s">
        <v>349</v>
      </c>
      <c r="AM13" s="326"/>
      <c r="AN13" s="326"/>
      <c r="AO13" s="326"/>
      <c r="AP13" s="326"/>
      <c r="AQ13" s="326"/>
      <c r="AR13" s="326"/>
      <c r="AS13" s="326"/>
      <c r="AT13" s="326"/>
      <c r="AU13" s="326"/>
      <c r="AV13" s="326"/>
      <c r="AW13" s="326"/>
      <c r="AX13" s="326"/>
      <c r="AY13" s="326"/>
      <c r="AZ13" s="326"/>
      <c r="BA13" s="326"/>
      <c r="BB13" s="326"/>
      <c r="BC13" s="326"/>
      <c r="BD13" s="326"/>
      <c r="BE13" s="326"/>
    </row>
    <row r="14" spans="1:57" ht="15" customHeight="1" x14ac:dyDescent="0.2">
      <c r="AM14" s="326"/>
      <c r="AN14" s="326"/>
      <c r="AO14" s="326"/>
      <c r="AP14" s="326"/>
      <c r="AQ14" s="326"/>
      <c r="AR14" s="326"/>
      <c r="AS14" s="326"/>
      <c r="AT14" s="326"/>
      <c r="AU14" s="326"/>
      <c r="AV14" s="326"/>
      <c r="AW14" s="326"/>
      <c r="AX14" s="326"/>
      <c r="AY14" s="326"/>
      <c r="AZ14" s="326"/>
      <c r="BA14" s="326"/>
      <c r="BB14" s="326"/>
      <c r="BC14" s="326"/>
      <c r="BD14" s="326"/>
      <c r="BE14" s="326"/>
    </row>
    <row r="15" spans="1:57" ht="16.5" customHeight="1" x14ac:dyDescent="0.2">
      <c r="T15" s="712" t="s">
        <v>273</v>
      </c>
      <c r="U15" s="713"/>
      <c r="V15" s="713"/>
      <c r="W15" s="713"/>
      <c r="X15" s="713"/>
      <c r="Y15" s="713"/>
      <c r="Z15" s="713"/>
      <c r="AA15" s="713"/>
      <c r="AB15" s="713"/>
      <c r="AC15" s="712"/>
      <c r="AD15" s="713"/>
      <c r="AE15" s="713"/>
      <c r="AF15" s="713"/>
      <c r="AG15" s="713"/>
      <c r="AH15" s="714"/>
      <c r="AI15" s="326"/>
      <c r="AJ15" s="326"/>
      <c r="AM15" s="326"/>
      <c r="AN15" s="326"/>
      <c r="AO15" s="326"/>
      <c r="AP15" s="326"/>
      <c r="AQ15" s="326"/>
      <c r="AR15" s="326"/>
      <c r="AS15" s="326"/>
      <c r="AT15" s="326"/>
      <c r="AU15" s="326"/>
      <c r="AV15" s="326"/>
      <c r="AW15" s="326"/>
      <c r="AX15" s="326"/>
      <c r="AY15" s="326"/>
      <c r="AZ15" s="326"/>
      <c r="BA15" s="326"/>
      <c r="BB15" s="326"/>
      <c r="BC15" s="326"/>
      <c r="BD15" s="326"/>
      <c r="BE15" s="326"/>
    </row>
    <row r="16" spans="1:57" ht="17.25" customHeight="1" x14ac:dyDescent="0.2">
      <c r="A16" s="709" t="s">
        <v>274</v>
      </c>
      <c r="B16" s="712" t="s">
        <v>293</v>
      </c>
      <c r="C16" s="713"/>
      <c r="D16" s="713"/>
      <c r="E16" s="713"/>
      <c r="F16" s="713"/>
      <c r="G16" s="714"/>
      <c r="H16" s="715"/>
      <c r="I16" s="716"/>
      <c r="J16" s="716"/>
      <c r="K16" s="716"/>
      <c r="L16" s="716"/>
      <c r="M16" s="716"/>
      <c r="N16" s="716"/>
      <c r="O16" s="716"/>
      <c r="P16" s="716"/>
      <c r="Q16" s="716"/>
      <c r="R16" s="716"/>
      <c r="S16" s="716"/>
      <c r="T16" s="716"/>
      <c r="U16" s="716"/>
      <c r="V16" s="716"/>
      <c r="W16" s="716"/>
      <c r="X16" s="716"/>
      <c r="Y16" s="716"/>
      <c r="Z16" s="716"/>
      <c r="AA16" s="716"/>
      <c r="AB16" s="716"/>
      <c r="AC16" s="716"/>
      <c r="AD16" s="716"/>
      <c r="AE16" s="716"/>
      <c r="AF16" s="716"/>
      <c r="AG16" s="716"/>
      <c r="AH16" s="717"/>
      <c r="AI16" s="326"/>
      <c r="AJ16" s="326"/>
      <c r="AM16" s="326"/>
      <c r="AN16" s="326"/>
      <c r="AO16" s="326"/>
      <c r="AP16" s="326"/>
      <c r="AQ16" s="326"/>
      <c r="AR16" s="326"/>
      <c r="AS16" s="326"/>
      <c r="AT16" s="326"/>
      <c r="AU16" s="326"/>
      <c r="AV16" s="326"/>
      <c r="AW16" s="326"/>
      <c r="AX16" s="326"/>
      <c r="AY16" s="326"/>
      <c r="AZ16" s="326"/>
      <c r="BA16" s="326"/>
      <c r="BB16" s="326"/>
      <c r="BC16" s="326"/>
      <c r="BD16" s="326"/>
      <c r="BE16" s="326"/>
    </row>
    <row r="17" spans="1:60" ht="17.25" customHeight="1" x14ac:dyDescent="0.2">
      <c r="A17" s="710"/>
      <c r="B17" s="712" t="s">
        <v>276</v>
      </c>
      <c r="C17" s="713"/>
      <c r="D17" s="713"/>
      <c r="E17" s="713"/>
      <c r="F17" s="713"/>
      <c r="G17" s="714"/>
      <c r="H17" s="715"/>
      <c r="I17" s="716"/>
      <c r="J17" s="716"/>
      <c r="K17" s="716"/>
      <c r="L17" s="716"/>
      <c r="M17" s="716"/>
      <c r="N17" s="716"/>
      <c r="O17" s="716"/>
      <c r="P17" s="716"/>
      <c r="Q17" s="716"/>
      <c r="R17" s="716"/>
      <c r="S17" s="716"/>
      <c r="T17" s="716"/>
      <c r="U17" s="716"/>
      <c r="V17" s="716"/>
      <c r="W17" s="716"/>
      <c r="X17" s="716"/>
      <c r="Y17" s="716"/>
      <c r="Z17" s="716"/>
      <c r="AA17" s="716"/>
      <c r="AB17" s="716"/>
      <c r="AC17" s="716"/>
      <c r="AD17" s="716"/>
      <c r="AE17" s="716"/>
      <c r="AF17" s="716"/>
      <c r="AG17" s="716"/>
      <c r="AH17" s="717"/>
      <c r="AI17" s="326"/>
      <c r="AJ17" s="326"/>
      <c r="AM17" s="326"/>
      <c r="AN17" s="326"/>
      <c r="AO17" s="326"/>
      <c r="AP17" s="326"/>
      <c r="AQ17" s="326"/>
      <c r="AR17" s="326"/>
      <c r="AS17" s="326"/>
      <c r="AT17" s="326"/>
      <c r="AU17" s="326"/>
      <c r="AV17" s="326"/>
      <c r="AW17" s="326"/>
      <c r="AX17" s="326"/>
      <c r="AY17" s="326"/>
      <c r="AZ17" s="326"/>
      <c r="BA17" s="326"/>
      <c r="BB17" s="326"/>
      <c r="BC17" s="326"/>
      <c r="BD17" s="326"/>
      <c r="BE17" s="326"/>
    </row>
    <row r="18" spans="1:60" ht="17.25" customHeight="1" x14ac:dyDescent="0.2">
      <c r="A18" s="710"/>
      <c r="B18" s="718" t="s">
        <v>277</v>
      </c>
      <c r="C18" s="719"/>
      <c r="D18" s="719"/>
      <c r="E18" s="719"/>
      <c r="F18" s="719"/>
      <c r="G18" s="720"/>
      <c r="H18" s="330" t="s">
        <v>278</v>
      </c>
      <c r="I18" s="331"/>
      <c r="J18" s="331"/>
      <c r="K18" s="331"/>
      <c r="L18" s="727"/>
      <c r="M18" s="727"/>
      <c r="N18" s="727"/>
      <c r="O18" s="331" t="s">
        <v>47</v>
      </c>
      <c r="P18" s="728"/>
      <c r="Q18" s="728"/>
      <c r="R18" s="728"/>
      <c r="S18" s="728"/>
      <c r="T18" s="331" t="s">
        <v>48</v>
      </c>
      <c r="U18" s="331"/>
      <c r="V18" s="331"/>
      <c r="W18" s="331"/>
      <c r="X18" s="331"/>
      <c r="Y18" s="331"/>
      <c r="Z18" s="331"/>
      <c r="AA18" s="331"/>
      <c r="AB18" s="331"/>
      <c r="AC18" s="331"/>
      <c r="AD18" s="331"/>
      <c r="AE18" s="331"/>
      <c r="AF18" s="331"/>
      <c r="AG18" s="331"/>
      <c r="AH18" s="332"/>
      <c r="AI18" s="327"/>
      <c r="AJ18" s="327"/>
      <c r="AK18" s="326"/>
      <c r="AL18" s="326"/>
      <c r="AM18" s="327"/>
      <c r="AN18" s="327"/>
      <c r="AO18" s="327"/>
      <c r="AP18" s="327"/>
      <c r="AQ18" s="327"/>
      <c r="AR18" s="327"/>
      <c r="AS18" s="327"/>
      <c r="AT18" s="327"/>
      <c r="AU18" s="327"/>
      <c r="AV18" s="327"/>
      <c r="AW18" s="327"/>
      <c r="AX18" s="327"/>
      <c r="AY18" s="327"/>
      <c r="AZ18" s="327"/>
      <c r="BA18" s="327"/>
      <c r="BB18" s="327"/>
      <c r="BC18" s="327"/>
      <c r="BD18" s="327"/>
      <c r="BE18" s="327"/>
      <c r="BF18" s="326"/>
      <c r="BG18" s="326"/>
      <c r="BH18" s="326"/>
    </row>
    <row r="19" spans="1:60" ht="17.25" customHeight="1" x14ac:dyDescent="0.2">
      <c r="A19" s="710"/>
      <c r="B19" s="721"/>
      <c r="C19" s="722"/>
      <c r="D19" s="722"/>
      <c r="E19" s="722"/>
      <c r="F19" s="722"/>
      <c r="G19" s="723"/>
      <c r="H19" s="333"/>
      <c r="I19" s="327"/>
      <c r="J19" s="327"/>
      <c r="K19" s="327"/>
      <c r="N19" s="327"/>
      <c r="O19" s="327"/>
      <c r="P19" s="327"/>
      <c r="Q19" s="327"/>
      <c r="T19" s="327"/>
      <c r="U19" s="326"/>
      <c r="V19" s="327"/>
      <c r="W19" s="326"/>
      <c r="X19" s="327"/>
      <c r="Y19" s="327"/>
      <c r="Z19" s="327"/>
      <c r="AA19" s="327"/>
      <c r="AB19" s="326"/>
      <c r="AC19" s="327"/>
      <c r="AD19" s="327"/>
      <c r="AE19" s="327"/>
      <c r="AF19" s="327"/>
      <c r="AG19" s="327"/>
      <c r="AH19" s="334"/>
      <c r="AI19" s="327"/>
      <c r="AJ19" s="327"/>
      <c r="AK19" s="326"/>
      <c r="AL19" s="326"/>
      <c r="AM19" s="327"/>
      <c r="AN19" s="327"/>
      <c r="AO19" s="335"/>
      <c r="AP19" s="336"/>
      <c r="AQ19" s="327"/>
      <c r="AR19" s="326"/>
      <c r="AS19" s="327"/>
      <c r="AT19" s="326"/>
      <c r="AU19" s="327"/>
      <c r="AV19" s="327"/>
      <c r="AW19" s="327"/>
      <c r="AX19" s="327"/>
      <c r="AY19" s="326"/>
      <c r="AZ19" s="327"/>
      <c r="BA19" s="327"/>
      <c r="BB19" s="327"/>
      <c r="BC19" s="327"/>
      <c r="BD19" s="327"/>
      <c r="BE19" s="327"/>
      <c r="BF19" s="326"/>
      <c r="BG19" s="326"/>
      <c r="BH19" s="326"/>
    </row>
    <row r="20" spans="1:60" ht="17.25" customHeight="1" x14ac:dyDescent="0.2">
      <c r="A20" s="710"/>
      <c r="B20" s="721"/>
      <c r="C20" s="722"/>
      <c r="D20" s="722"/>
      <c r="E20" s="722"/>
      <c r="F20" s="722"/>
      <c r="G20" s="723"/>
      <c r="H20" s="729"/>
      <c r="I20" s="730"/>
      <c r="J20" s="730"/>
      <c r="K20" s="730"/>
      <c r="L20" s="336" t="s">
        <v>279</v>
      </c>
      <c r="M20" s="336" t="s">
        <v>280</v>
      </c>
      <c r="N20" s="730"/>
      <c r="O20" s="730"/>
      <c r="P20" s="730"/>
      <c r="Q20" s="730"/>
      <c r="R20" s="335" t="s">
        <v>281</v>
      </c>
      <c r="S20" s="336" t="s">
        <v>282</v>
      </c>
      <c r="T20" s="733"/>
      <c r="U20" s="733"/>
      <c r="V20" s="733"/>
      <c r="W20" s="733"/>
      <c r="X20" s="733"/>
      <c r="Y20" s="733"/>
      <c r="Z20" s="733"/>
      <c r="AA20" s="733"/>
      <c r="AB20" s="733"/>
      <c r="AC20" s="733"/>
      <c r="AD20" s="733"/>
      <c r="AE20" s="733"/>
      <c r="AF20" s="733"/>
      <c r="AG20" s="733"/>
      <c r="AH20" s="734"/>
      <c r="AI20" s="327"/>
      <c r="AJ20" s="327"/>
      <c r="AM20" s="327"/>
      <c r="AN20" s="327"/>
      <c r="AO20" s="336"/>
      <c r="AP20" s="336"/>
      <c r="AQ20" s="327"/>
      <c r="AR20" s="326"/>
      <c r="AS20" s="327"/>
      <c r="AT20" s="326"/>
      <c r="AU20" s="327"/>
      <c r="AV20" s="327"/>
      <c r="AW20" s="327"/>
      <c r="AX20" s="327"/>
      <c r="AY20" s="327"/>
      <c r="AZ20" s="327"/>
      <c r="BA20" s="327"/>
      <c r="BB20" s="327"/>
      <c r="BC20" s="327"/>
      <c r="BD20" s="327"/>
      <c r="BE20" s="327"/>
    </row>
    <row r="21" spans="1:60" ht="17.25" customHeight="1" x14ac:dyDescent="0.2">
      <c r="A21" s="710"/>
      <c r="B21" s="721"/>
      <c r="C21" s="722"/>
      <c r="D21" s="722"/>
      <c r="E21" s="722"/>
      <c r="F21" s="722"/>
      <c r="G21" s="723"/>
      <c r="H21" s="731"/>
      <c r="I21" s="732"/>
      <c r="J21" s="732"/>
      <c r="K21" s="732"/>
      <c r="L21" s="337" t="s">
        <v>283</v>
      </c>
      <c r="M21" s="337" t="s">
        <v>284</v>
      </c>
      <c r="N21" s="732"/>
      <c r="O21" s="732"/>
      <c r="P21" s="732"/>
      <c r="Q21" s="732"/>
      <c r="R21" s="337" t="s">
        <v>285</v>
      </c>
      <c r="S21" s="337"/>
      <c r="T21" s="735"/>
      <c r="U21" s="735"/>
      <c r="V21" s="735"/>
      <c r="W21" s="735"/>
      <c r="X21" s="735"/>
      <c r="Y21" s="735"/>
      <c r="Z21" s="735"/>
      <c r="AA21" s="735"/>
      <c r="AB21" s="735"/>
      <c r="AC21" s="735"/>
      <c r="AD21" s="735"/>
      <c r="AE21" s="735"/>
      <c r="AF21" s="735"/>
      <c r="AG21" s="735"/>
      <c r="AH21" s="736"/>
      <c r="AI21" s="327"/>
      <c r="AJ21" s="327"/>
      <c r="AM21" s="327"/>
      <c r="AN21" s="327"/>
      <c r="AO21" s="327"/>
      <c r="AP21" s="327"/>
      <c r="AQ21" s="327"/>
      <c r="AR21" s="327"/>
      <c r="AS21" s="327"/>
      <c r="AT21" s="327"/>
      <c r="AU21" s="327"/>
      <c r="AV21" s="327"/>
      <c r="AW21" s="327"/>
      <c r="AX21" s="327"/>
      <c r="AY21" s="327"/>
      <c r="AZ21" s="327"/>
      <c r="BA21" s="327"/>
      <c r="BB21" s="327"/>
      <c r="BC21" s="327"/>
      <c r="BD21" s="327"/>
      <c r="BE21" s="327"/>
    </row>
    <row r="22" spans="1:60" ht="17.25" customHeight="1" x14ac:dyDescent="0.2">
      <c r="A22" s="710"/>
      <c r="B22" s="724"/>
      <c r="C22" s="725"/>
      <c r="D22" s="725"/>
      <c r="E22" s="725"/>
      <c r="F22" s="725"/>
      <c r="G22" s="726"/>
      <c r="H22" s="338" t="s">
        <v>286</v>
      </c>
      <c r="I22" s="339"/>
      <c r="J22" s="339"/>
      <c r="K22" s="339"/>
      <c r="L22" s="336"/>
      <c r="M22" s="336"/>
      <c r="N22" s="737"/>
      <c r="O22" s="737"/>
      <c r="P22" s="737"/>
      <c r="Q22" s="737"/>
      <c r="R22" s="737"/>
      <c r="S22" s="737"/>
      <c r="T22" s="737"/>
      <c r="U22" s="737"/>
      <c r="V22" s="737"/>
      <c r="W22" s="737"/>
      <c r="X22" s="737"/>
      <c r="Y22" s="737"/>
      <c r="Z22" s="737"/>
      <c r="AA22" s="737"/>
      <c r="AB22" s="737"/>
      <c r="AC22" s="737"/>
      <c r="AD22" s="737"/>
      <c r="AE22" s="737"/>
      <c r="AF22" s="737"/>
      <c r="AG22" s="737"/>
      <c r="AH22" s="738"/>
      <c r="AI22" s="327"/>
      <c r="AJ22" s="327"/>
      <c r="AM22" s="327"/>
      <c r="AN22" s="327"/>
      <c r="AO22" s="327"/>
      <c r="AP22" s="327"/>
      <c r="AQ22" s="327"/>
      <c r="AR22" s="327"/>
      <c r="AS22" s="327"/>
      <c r="AT22" s="327"/>
      <c r="AU22" s="327"/>
      <c r="AV22" s="327"/>
      <c r="AW22" s="327"/>
      <c r="AX22" s="327"/>
      <c r="AY22" s="327"/>
      <c r="AZ22" s="327"/>
      <c r="BA22" s="327"/>
      <c r="BB22" s="327"/>
      <c r="BC22" s="327"/>
      <c r="BD22" s="327"/>
      <c r="BE22" s="327"/>
    </row>
    <row r="23" spans="1:60" ht="17.25" customHeight="1" x14ac:dyDescent="0.2">
      <c r="A23" s="710"/>
      <c r="B23" s="712" t="s">
        <v>287</v>
      </c>
      <c r="C23" s="713"/>
      <c r="D23" s="713"/>
      <c r="E23" s="713"/>
      <c r="F23" s="713"/>
      <c r="G23" s="714"/>
      <c r="H23" s="712" t="s">
        <v>49</v>
      </c>
      <c r="I23" s="713"/>
      <c r="J23" s="713"/>
      <c r="K23" s="714"/>
      <c r="L23" s="712"/>
      <c r="M23" s="713"/>
      <c r="N23" s="713"/>
      <c r="O23" s="713"/>
      <c r="P23" s="713"/>
      <c r="Q23" s="713"/>
      <c r="R23" s="713"/>
      <c r="S23" s="713"/>
      <c r="T23" s="714"/>
      <c r="U23" s="713" t="s">
        <v>288</v>
      </c>
      <c r="V23" s="713"/>
      <c r="W23" s="713"/>
      <c r="X23" s="714"/>
      <c r="Y23" s="712"/>
      <c r="Z23" s="713"/>
      <c r="AA23" s="713"/>
      <c r="AB23" s="713"/>
      <c r="AC23" s="713"/>
      <c r="AD23" s="713"/>
      <c r="AE23" s="713"/>
      <c r="AF23" s="713"/>
      <c r="AG23" s="713"/>
      <c r="AH23" s="714"/>
      <c r="AI23" s="326"/>
      <c r="AJ23" s="326"/>
      <c r="AM23" s="326"/>
      <c r="AN23" s="326"/>
      <c r="AO23" s="326"/>
      <c r="AP23" s="326"/>
      <c r="AQ23" s="326"/>
      <c r="AR23" s="326"/>
      <c r="AS23" s="326"/>
      <c r="AT23" s="326"/>
      <c r="AU23" s="326"/>
      <c r="AV23" s="326"/>
      <c r="AW23" s="326"/>
      <c r="AX23" s="326"/>
      <c r="AY23" s="326"/>
      <c r="AZ23" s="326"/>
      <c r="BA23" s="326"/>
      <c r="BB23" s="326"/>
      <c r="BC23" s="326"/>
      <c r="BD23" s="326"/>
      <c r="BE23" s="326"/>
    </row>
    <row r="24" spans="1:60" ht="17.25" customHeight="1" x14ac:dyDescent="0.2">
      <c r="A24" s="710"/>
      <c r="B24" s="712" t="s">
        <v>289</v>
      </c>
      <c r="C24" s="713"/>
      <c r="D24" s="713"/>
      <c r="E24" s="713"/>
      <c r="F24" s="713"/>
      <c r="G24" s="714"/>
      <c r="H24" s="739" t="s">
        <v>50</v>
      </c>
      <c r="I24" s="740"/>
      <c r="J24" s="740"/>
      <c r="K24" s="740"/>
      <c r="L24" s="740"/>
      <c r="M24" s="740"/>
      <c r="N24" s="740"/>
      <c r="O24" s="740"/>
      <c r="P24" s="740"/>
      <c r="Q24" s="740"/>
      <c r="R24" s="740"/>
      <c r="S24" s="741" t="s">
        <v>350</v>
      </c>
      <c r="T24" s="741"/>
      <c r="U24" s="741"/>
      <c r="V24" s="741"/>
      <c r="W24" s="741"/>
      <c r="X24" s="741"/>
      <c r="Y24" s="742"/>
      <c r="Z24" s="742"/>
      <c r="AA24" s="742"/>
      <c r="AB24" s="742"/>
      <c r="AC24" s="742"/>
      <c r="AD24" s="742"/>
      <c r="AE24" s="742"/>
      <c r="AF24" s="742"/>
      <c r="AG24" s="742"/>
      <c r="AH24" s="742"/>
      <c r="AI24" s="326"/>
      <c r="AJ24" s="326"/>
      <c r="AM24" s="326"/>
      <c r="AN24" s="326"/>
      <c r="AO24" s="326"/>
      <c r="AP24" s="326"/>
      <c r="AQ24" s="326"/>
      <c r="AR24" s="326"/>
      <c r="AS24" s="326"/>
      <c r="AT24" s="326"/>
      <c r="AU24" s="326"/>
      <c r="AV24" s="326"/>
      <c r="AW24" s="326"/>
      <c r="AX24" s="326"/>
      <c r="AY24" s="326"/>
      <c r="AZ24" s="326"/>
      <c r="BA24" s="326"/>
      <c r="BB24" s="326"/>
      <c r="BC24" s="326"/>
      <c r="BD24" s="326"/>
      <c r="BE24" s="326"/>
    </row>
    <row r="25" spans="1:60" ht="17.25" customHeight="1" x14ac:dyDescent="0.2">
      <c r="A25" s="710"/>
      <c r="B25" s="743" t="s">
        <v>291</v>
      </c>
      <c r="C25" s="744"/>
      <c r="D25" s="744"/>
      <c r="E25" s="744"/>
      <c r="F25" s="744"/>
      <c r="G25" s="745"/>
      <c r="H25" s="743" t="s">
        <v>292</v>
      </c>
      <c r="I25" s="744"/>
      <c r="J25" s="744"/>
      <c r="K25" s="745"/>
      <c r="L25" s="809"/>
      <c r="M25" s="809"/>
      <c r="N25" s="809"/>
      <c r="O25" s="809"/>
      <c r="P25" s="809"/>
      <c r="Q25" s="809"/>
      <c r="R25" s="810"/>
      <c r="S25" s="712" t="s">
        <v>351</v>
      </c>
      <c r="T25" s="713"/>
      <c r="U25" s="714"/>
      <c r="V25" s="759"/>
      <c r="W25" s="760"/>
      <c r="X25" s="760"/>
      <c r="Y25" s="760"/>
      <c r="Z25" s="760"/>
      <c r="AA25" s="760"/>
      <c r="AB25" s="712" t="s">
        <v>77</v>
      </c>
      <c r="AC25" s="713"/>
      <c r="AD25" s="713"/>
      <c r="AE25" s="713"/>
      <c r="AF25" s="713"/>
      <c r="AG25" s="713"/>
      <c r="AH25" s="714"/>
      <c r="AI25" s="326"/>
      <c r="AJ25" s="326"/>
      <c r="AM25" s="326"/>
      <c r="AN25" s="326"/>
      <c r="AO25" s="326"/>
      <c r="AP25" s="326"/>
      <c r="AQ25" s="340"/>
      <c r="AR25" s="340"/>
      <c r="AS25" s="326"/>
      <c r="AT25" s="326"/>
      <c r="AU25" s="326"/>
      <c r="AV25" s="326"/>
      <c r="AW25" s="326"/>
      <c r="AX25" s="326"/>
      <c r="AY25" s="326"/>
      <c r="AZ25" s="326"/>
      <c r="BA25" s="326"/>
      <c r="BB25" s="326"/>
      <c r="BC25" s="326"/>
      <c r="BD25" s="326"/>
      <c r="BE25" s="326"/>
    </row>
    <row r="26" spans="1:60" ht="17.25" customHeight="1" x14ac:dyDescent="0.2">
      <c r="A26" s="710"/>
      <c r="B26" s="749" t="s">
        <v>294</v>
      </c>
      <c r="C26" s="750"/>
      <c r="D26" s="750"/>
      <c r="E26" s="750"/>
      <c r="F26" s="750"/>
      <c r="G26" s="751"/>
      <c r="H26" s="749"/>
      <c r="I26" s="750"/>
      <c r="J26" s="750"/>
      <c r="K26" s="751"/>
      <c r="L26" s="811"/>
      <c r="M26" s="811"/>
      <c r="N26" s="811"/>
      <c r="O26" s="811"/>
      <c r="P26" s="811"/>
      <c r="Q26" s="811"/>
      <c r="R26" s="812"/>
      <c r="S26" s="712" t="s">
        <v>295</v>
      </c>
      <c r="T26" s="713"/>
      <c r="U26" s="714"/>
      <c r="V26" s="759"/>
      <c r="W26" s="760"/>
      <c r="X26" s="760"/>
      <c r="Y26" s="760"/>
      <c r="Z26" s="760"/>
      <c r="AA26" s="760"/>
      <c r="AB26" s="761" t="s">
        <v>296</v>
      </c>
      <c r="AC26" s="762"/>
      <c r="AD26" s="762"/>
      <c r="AE26" s="762"/>
      <c r="AF26" s="762"/>
      <c r="AG26" s="762"/>
      <c r="AH26" s="763"/>
      <c r="AI26" s="326"/>
      <c r="AJ26" s="326"/>
      <c r="AM26" s="326"/>
      <c r="AN26" s="326"/>
      <c r="AO26" s="326"/>
      <c r="AP26" s="326"/>
      <c r="AQ26" s="340"/>
      <c r="AR26" s="340"/>
      <c r="AS26" s="326"/>
      <c r="AT26" s="326"/>
      <c r="AU26" s="326"/>
      <c r="AV26" s="326"/>
      <c r="AW26" s="326"/>
      <c r="AX26" s="326"/>
      <c r="AY26" s="326"/>
      <c r="AZ26" s="326"/>
      <c r="BA26" s="326"/>
      <c r="BB26" s="326"/>
      <c r="BC26" s="326"/>
      <c r="BD26" s="326"/>
      <c r="BE26" s="326"/>
    </row>
    <row r="27" spans="1:60" ht="17.25" customHeight="1" x14ac:dyDescent="0.2">
      <c r="A27" s="710"/>
      <c r="B27" s="743" t="s">
        <v>297</v>
      </c>
      <c r="C27" s="744"/>
      <c r="D27" s="744"/>
      <c r="E27" s="744"/>
      <c r="F27" s="744"/>
      <c r="G27" s="745"/>
      <c r="H27" s="330" t="s">
        <v>278</v>
      </c>
      <c r="I27" s="331"/>
      <c r="J27" s="331"/>
      <c r="K27" s="331"/>
      <c r="L27" s="727" t="s">
        <v>50</v>
      </c>
      <c r="M27" s="727"/>
      <c r="N27" s="727"/>
      <c r="O27" s="331" t="s">
        <v>47</v>
      </c>
      <c r="P27" s="728"/>
      <c r="Q27" s="728"/>
      <c r="R27" s="728"/>
      <c r="S27" s="728"/>
      <c r="T27" s="331" t="s">
        <v>48</v>
      </c>
      <c r="U27" s="331"/>
      <c r="V27" s="331"/>
      <c r="W27" s="331"/>
      <c r="X27" s="331"/>
      <c r="Y27" s="331"/>
      <c r="Z27" s="331"/>
      <c r="AA27" s="331"/>
      <c r="AB27" s="331"/>
      <c r="AC27" s="331"/>
      <c r="AD27" s="331"/>
      <c r="AE27" s="331"/>
      <c r="AF27" s="331"/>
      <c r="AG27" s="331"/>
      <c r="AH27" s="332"/>
      <c r="AI27" s="327"/>
      <c r="AJ27" s="327"/>
      <c r="AM27" s="327"/>
      <c r="AN27" s="327"/>
      <c r="AO27" s="327"/>
      <c r="AP27" s="327"/>
      <c r="AQ27" s="327"/>
      <c r="AR27" s="327"/>
      <c r="AS27" s="327"/>
      <c r="AT27" s="327"/>
      <c r="AU27" s="327"/>
      <c r="AV27" s="327"/>
      <c r="AW27" s="327"/>
      <c r="AX27" s="327"/>
      <c r="AY27" s="327"/>
      <c r="AZ27" s="327"/>
      <c r="BA27" s="327"/>
      <c r="BB27" s="327"/>
      <c r="BC27" s="327"/>
      <c r="BD27" s="327"/>
      <c r="BE27" s="327"/>
    </row>
    <row r="28" spans="1:60" ht="17.25" customHeight="1" x14ac:dyDescent="0.2">
      <c r="A28" s="710"/>
      <c r="B28" s="746"/>
      <c r="C28" s="747"/>
      <c r="D28" s="747"/>
      <c r="E28" s="747"/>
      <c r="F28" s="747"/>
      <c r="G28" s="748"/>
      <c r="H28" s="333"/>
      <c r="I28" s="327"/>
      <c r="J28" s="327"/>
      <c r="K28" s="327"/>
      <c r="N28" s="327"/>
      <c r="O28" s="327"/>
      <c r="P28" s="327"/>
      <c r="Q28" s="327"/>
      <c r="T28" s="327"/>
      <c r="U28" s="326"/>
      <c r="V28" s="327"/>
      <c r="W28" s="326"/>
      <c r="X28" s="327"/>
      <c r="Y28" s="327"/>
      <c r="Z28" s="327"/>
      <c r="AA28" s="327"/>
      <c r="AB28" s="326"/>
      <c r="AC28" s="327"/>
      <c r="AD28" s="327"/>
      <c r="AE28" s="327"/>
      <c r="AF28" s="327"/>
      <c r="AG28" s="327"/>
      <c r="AH28" s="334"/>
      <c r="AI28" s="327"/>
      <c r="AJ28" s="327"/>
      <c r="AM28" s="327"/>
      <c r="AN28" s="327"/>
      <c r="AO28" s="335"/>
      <c r="AP28" s="336"/>
      <c r="AQ28" s="327"/>
      <c r="AR28" s="326"/>
      <c r="AS28" s="327"/>
      <c r="AT28" s="326"/>
      <c r="AU28" s="327"/>
      <c r="AV28" s="327"/>
      <c r="AW28" s="327"/>
      <c r="AX28" s="327"/>
      <c r="AY28" s="326"/>
      <c r="AZ28" s="327"/>
      <c r="BA28" s="327"/>
      <c r="BB28" s="327"/>
      <c r="BC28" s="327"/>
      <c r="BD28" s="327"/>
      <c r="BE28" s="327"/>
    </row>
    <row r="29" spans="1:60" ht="17.25" customHeight="1" x14ac:dyDescent="0.2">
      <c r="A29" s="710"/>
      <c r="B29" s="746"/>
      <c r="C29" s="747"/>
      <c r="D29" s="747"/>
      <c r="E29" s="747"/>
      <c r="F29" s="747"/>
      <c r="G29" s="748"/>
      <c r="H29" s="752"/>
      <c r="I29" s="753"/>
      <c r="J29" s="753"/>
      <c r="K29" s="753"/>
      <c r="L29" s="336" t="s">
        <v>279</v>
      </c>
      <c r="M29" s="336" t="s">
        <v>280</v>
      </c>
      <c r="N29" s="753"/>
      <c r="O29" s="753"/>
      <c r="P29" s="753"/>
      <c r="Q29" s="753"/>
      <c r="R29" s="335" t="s">
        <v>281</v>
      </c>
      <c r="S29" s="336" t="s">
        <v>282</v>
      </c>
      <c r="T29" s="733"/>
      <c r="U29" s="733"/>
      <c r="V29" s="733"/>
      <c r="W29" s="733"/>
      <c r="X29" s="733"/>
      <c r="Y29" s="733"/>
      <c r="Z29" s="733"/>
      <c r="AA29" s="733"/>
      <c r="AB29" s="733"/>
      <c r="AC29" s="733"/>
      <c r="AD29" s="733"/>
      <c r="AE29" s="733"/>
      <c r="AF29" s="733"/>
      <c r="AG29" s="733"/>
      <c r="AH29" s="734"/>
      <c r="AI29" s="327"/>
      <c r="AJ29" s="327"/>
      <c r="AM29" s="327"/>
      <c r="AN29" s="327"/>
      <c r="AO29" s="336"/>
      <c r="AP29" s="336"/>
      <c r="AQ29" s="327"/>
      <c r="AR29" s="326"/>
      <c r="AS29" s="327"/>
      <c r="AT29" s="326"/>
      <c r="AU29" s="327"/>
      <c r="AV29" s="327"/>
      <c r="AW29" s="327"/>
      <c r="AX29" s="327"/>
      <c r="AY29" s="327"/>
      <c r="AZ29" s="327"/>
      <c r="BA29" s="327"/>
      <c r="BB29" s="327"/>
      <c r="BC29" s="327"/>
      <c r="BD29" s="327"/>
      <c r="BE29" s="327"/>
    </row>
    <row r="30" spans="1:60" ht="17.25" customHeight="1" x14ac:dyDescent="0.2">
      <c r="A30" s="711"/>
      <c r="B30" s="749"/>
      <c r="C30" s="750"/>
      <c r="D30" s="750"/>
      <c r="E30" s="750"/>
      <c r="F30" s="750"/>
      <c r="G30" s="751"/>
      <c r="H30" s="754"/>
      <c r="I30" s="755"/>
      <c r="J30" s="755"/>
      <c r="K30" s="755"/>
      <c r="L30" s="336" t="s">
        <v>283</v>
      </c>
      <c r="M30" s="336" t="s">
        <v>284</v>
      </c>
      <c r="N30" s="755"/>
      <c r="O30" s="755"/>
      <c r="P30" s="755"/>
      <c r="Q30" s="755"/>
      <c r="R30" s="336" t="s">
        <v>285</v>
      </c>
      <c r="S30" s="336"/>
      <c r="T30" s="756"/>
      <c r="U30" s="756"/>
      <c r="V30" s="756"/>
      <c r="W30" s="756"/>
      <c r="X30" s="756"/>
      <c r="Y30" s="756"/>
      <c r="Z30" s="756"/>
      <c r="AA30" s="756"/>
      <c r="AB30" s="756"/>
      <c r="AC30" s="756"/>
      <c r="AD30" s="756"/>
      <c r="AE30" s="756"/>
      <c r="AF30" s="756"/>
      <c r="AG30" s="756"/>
      <c r="AH30" s="757"/>
      <c r="AI30" s="327"/>
      <c r="AJ30" s="327"/>
      <c r="AM30" s="327"/>
      <c r="AN30" s="327"/>
      <c r="AO30" s="327"/>
      <c r="AP30" s="327"/>
      <c r="AQ30" s="327"/>
      <c r="AR30" s="327"/>
      <c r="AS30" s="327"/>
      <c r="AT30" s="327"/>
      <c r="AU30" s="327"/>
      <c r="AV30" s="327"/>
      <c r="AW30" s="327"/>
      <c r="AX30" s="327"/>
      <c r="AY30" s="327"/>
      <c r="AZ30" s="327"/>
      <c r="BA30" s="327"/>
      <c r="BB30" s="327"/>
      <c r="BC30" s="327"/>
      <c r="BD30" s="327"/>
      <c r="BE30" s="327"/>
    </row>
    <row r="31" spans="1:60" s="341" customFormat="1" ht="17.25" customHeight="1" x14ac:dyDescent="0.2">
      <c r="A31" s="764" t="s">
        <v>298</v>
      </c>
      <c r="B31" s="766" t="s">
        <v>351</v>
      </c>
      <c r="C31" s="767"/>
      <c r="D31" s="767"/>
      <c r="E31" s="767"/>
      <c r="F31" s="767"/>
      <c r="G31" s="768"/>
      <c r="H31" s="769"/>
      <c r="I31" s="770"/>
      <c r="J31" s="770"/>
      <c r="K31" s="770"/>
      <c r="L31" s="770"/>
      <c r="M31" s="770"/>
      <c r="N31" s="770"/>
      <c r="O31" s="770"/>
      <c r="P31" s="770"/>
      <c r="Q31" s="770"/>
      <c r="R31" s="770"/>
      <c r="S31" s="770"/>
      <c r="T31" s="770"/>
      <c r="U31" s="770"/>
      <c r="V31" s="770"/>
      <c r="W31" s="770"/>
      <c r="X31" s="770"/>
      <c r="Y31" s="770"/>
      <c r="Z31" s="770"/>
      <c r="AA31" s="770"/>
      <c r="AB31" s="770"/>
      <c r="AC31" s="770"/>
      <c r="AD31" s="770"/>
      <c r="AE31" s="770"/>
      <c r="AF31" s="770"/>
      <c r="AG31" s="770"/>
      <c r="AH31" s="771"/>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row>
    <row r="32" spans="1:60" s="341" customFormat="1" ht="17.25" customHeight="1" x14ac:dyDescent="0.2">
      <c r="A32" s="765"/>
      <c r="B32" s="766" t="s">
        <v>276</v>
      </c>
      <c r="C32" s="767"/>
      <c r="D32" s="767"/>
      <c r="E32" s="767"/>
      <c r="F32" s="767"/>
      <c r="G32" s="768"/>
      <c r="H32" s="769"/>
      <c r="I32" s="770"/>
      <c r="J32" s="770"/>
      <c r="K32" s="770"/>
      <c r="L32" s="770"/>
      <c r="M32" s="770"/>
      <c r="N32" s="770"/>
      <c r="O32" s="770"/>
      <c r="P32" s="770"/>
      <c r="Q32" s="770"/>
      <c r="R32" s="770"/>
      <c r="S32" s="770"/>
      <c r="T32" s="770"/>
      <c r="U32" s="770"/>
      <c r="V32" s="770"/>
      <c r="W32" s="770"/>
      <c r="X32" s="770"/>
      <c r="Y32" s="770"/>
      <c r="Z32" s="770"/>
      <c r="AA32" s="770"/>
      <c r="AB32" s="770"/>
      <c r="AC32" s="770"/>
      <c r="AD32" s="770"/>
      <c r="AE32" s="770"/>
      <c r="AF32" s="770"/>
      <c r="AG32" s="770"/>
      <c r="AH32" s="771"/>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row>
    <row r="33" spans="1:60" ht="17.25" customHeight="1" x14ac:dyDescent="0.2">
      <c r="A33" s="765"/>
      <c r="B33" s="743" t="s">
        <v>300</v>
      </c>
      <c r="C33" s="744"/>
      <c r="D33" s="744"/>
      <c r="E33" s="744"/>
      <c r="F33" s="744"/>
      <c r="G33" s="745"/>
      <c r="H33" s="330" t="s">
        <v>278</v>
      </c>
      <c r="I33" s="331"/>
      <c r="J33" s="331"/>
      <c r="K33" s="331"/>
      <c r="L33" s="727" t="s">
        <v>50</v>
      </c>
      <c r="M33" s="727"/>
      <c r="N33" s="727"/>
      <c r="O33" s="331" t="s">
        <v>47</v>
      </c>
      <c r="P33" s="728"/>
      <c r="Q33" s="728"/>
      <c r="R33" s="728"/>
      <c r="S33" s="728"/>
      <c r="T33" s="331" t="s">
        <v>48</v>
      </c>
      <c r="U33" s="331"/>
      <c r="V33" s="331"/>
      <c r="W33" s="331"/>
      <c r="X33" s="331"/>
      <c r="Y33" s="331"/>
      <c r="Z33" s="331"/>
      <c r="AA33" s="331"/>
      <c r="AB33" s="331"/>
      <c r="AC33" s="331"/>
      <c r="AD33" s="331"/>
      <c r="AE33" s="331"/>
      <c r="AF33" s="331"/>
      <c r="AG33" s="331"/>
      <c r="AH33" s="332"/>
      <c r="AI33" s="327"/>
      <c r="AJ33" s="327"/>
      <c r="AM33" s="327"/>
      <c r="AN33" s="327"/>
      <c r="AO33" s="327"/>
      <c r="AP33" s="327"/>
      <c r="AQ33" s="327"/>
      <c r="AR33" s="327"/>
      <c r="AS33" s="327"/>
      <c r="AT33" s="327"/>
      <c r="AU33" s="327"/>
      <c r="AV33" s="327"/>
      <c r="AW33" s="327"/>
      <c r="AX33" s="327"/>
      <c r="AY33" s="327"/>
      <c r="AZ33" s="327"/>
      <c r="BA33" s="327"/>
      <c r="BB33" s="327"/>
      <c r="BC33" s="327"/>
      <c r="BD33" s="327"/>
      <c r="BE33" s="327"/>
    </row>
    <row r="34" spans="1:60" ht="17.25" customHeight="1" x14ac:dyDescent="0.2">
      <c r="A34" s="765"/>
      <c r="B34" s="746"/>
      <c r="C34" s="747"/>
      <c r="D34" s="747"/>
      <c r="E34" s="747"/>
      <c r="F34" s="747"/>
      <c r="G34" s="748"/>
      <c r="H34" s="333"/>
      <c r="I34" s="327"/>
      <c r="J34" s="327"/>
      <c r="K34" s="327"/>
      <c r="N34" s="327"/>
      <c r="O34" s="327"/>
      <c r="P34" s="327"/>
      <c r="Q34" s="327"/>
      <c r="T34" s="327"/>
      <c r="U34" s="326"/>
      <c r="V34" s="327"/>
      <c r="W34" s="326"/>
      <c r="X34" s="327"/>
      <c r="Y34" s="327"/>
      <c r="Z34" s="327"/>
      <c r="AA34" s="327"/>
      <c r="AB34" s="326"/>
      <c r="AC34" s="327"/>
      <c r="AD34" s="327"/>
      <c r="AE34" s="327"/>
      <c r="AF34" s="327"/>
      <c r="AG34" s="327"/>
      <c r="AH34" s="334"/>
      <c r="AI34" s="327"/>
      <c r="AJ34" s="327"/>
      <c r="AM34" s="327"/>
      <c r="AN34" s="327"/>
      <c r="AO34" s="335"/>
      <c r="AP34" s="336"/>
      <c r="AQ34" s="327"/>
      <c r="AR34" s="326"/>
      <c r="AS34" s="327"/>
      <c r="AT34" s="326"/>
      <c r="AU34" s="327"/>
      <c r="AV34" s="327"/>
      <c r="AW34" s="327"/>
      <c r="AX34" s="327"/>
      <c r="AY34" s="326"/>
      <c r="AZ34" s="327"/>
      <c r="BA34" s="327"/>
      <c r="BB34" s="327"/>
      <c r="BC34" s="327"/>
      <c r="BD34" s="327"/>
      <c r="BE34" s="327"/>
    </row>
    <row r="35" spans="1:60" ht="17.25" customHeight="1" x14ac:dyDescent="0.2">
      <c r="A35" s="765"/>
      <c r="B35" s="746"/>
      <c r="C35" s="747"/>
      <c r="D35" s="747"/>
      <c r="E35" s="747"/>
      <c r="F35" s="747"/>
      <c r="G35" s="748"/>
      <c r="H35" s="752"/>
      <c r="I35" s="753"/>
      <c r="J35" s="753"/>
      <c r="K35" s="753"/>
      <c r="L35" s="336" t="s">
        <v>279</v>
      </c>
      <c r="M35" s="336" t="s">
        <v>280</v>
      </c>
      <c r="N35" s="753"/>
      <c r="O35" s="753"/>
      <c r="P35" s="753"/>
      <c r="Q35" s="753"/>
      <c r="R35" s="335" t="s">
        <v>281</v>
      </c>
      <c r="S35" s="336" t="s">
        <v>282</v>
      </c>
      <c r="T35" s="733"/>
      <c r="U35" s="733"/>
      <c r="V35" s="733"/>
      <c r="W35" s="733"/>
      <c r="X35" s="733"/>
      <c r="Y35" s="733"/>
      <c r="Z35" s="733"/>
      <c r="AA35" s="733"/>
      <c r="AB35" s="733"/>
      <c r="AC35" s="733"/>
      <c r="AD35" s="733"/>
      <c r="AE35" s="733"/>
      <c r="AF35" s="733"/>
      <c r="AG35" s="733"/>
      <c r="AH35" s="734"/>
      <c r="AI35" s="327"/>
      <c r="AJ35" s="327"/>
      <c r="AM35" s="327"/>
      <c r="AN35" s="327"/>
      <c r="AO35" s="336"/>
      <c r="AP35" s="336"/>
      <c r="AQ35" s="327"/>
      <c r="AR35" s="326"/>
      <c r="AS35" s="327"/>
      <c r="AT35" s="326"/>
      <c r="AU35" s="327"/>
      <c r="AV35" s="327"/>
      <c r="AW35" s="327"/>
      <c r="AX35" s="327"/>
      <c r="AY35" s="327"/>
      <c r="AZ35" s="327"/>
      <c r="BA35" s="327"/>
      <c r="BB35" s="327"/>
      <c r="BC35" s="327"/>
      <c r="BD35" s="327"/>
      <c r="BE35" s="327"/>
    </row>
    <row r="36" spans="1:60" ht="17.25" customHeight="1" x14ac:dyDescent="0.2">
      <c r="A36" s="765"/>
      <c r="B36" s="749"/>
      <c r="C36" s="750"/>
      <c r="D36" s="750"/>
      <c r="E36" s="750"/>
      <c r="F36" s="750"/>
      <c r="G36" s="751"/>
      <c r="H36" s="754"/>
      <c r="I36" s="755"/>
      <c r="J36" s="755"/>
      <c r="K36" s="755"/>
      <c r="L36" s="336" t="s">
        <v>283</v>
      </c>
      <c r="M36" s="336" t="s">
        <v>284</v>
      </c>
      <c r="N36" s="755"/>
      <c r="O36" s="755"/>
      <c r="P36" s="755"/>
      <c r="Q36" s="755"/>
      <c r="R36" s="336" t="s">
        <v>285</v>
      </c>
      <c r="S36" s="336"/>
      <c r="T36" s="756"/>
      <c r="U36" s="756"/>
      <c r="V36" s="756"/>
      <c r="W36" s="756"/>
      <c r="X36" s="756"/>
      <c r="Y36" s="756"/>
      <c r="Z36" s="756"/>
      <c r="AA36" s="756"/>
      <c r="AB36" s="756"/>
      <c r="AC36" s="756"/>
      <c r="AD36" s="756"/>
      <c r="AE36" s="756"/>
      <c r="AF36" s="756"/>
      <c r="AG36" s="756"/>
      <c r="AH36" s="757"/>
      <c r="AI36" s="327"/>
      <c r="AJ36" s="327"/>
      <c r="AM36" s="327"/>
      <c r="AN36" s="327"/>
      <c r="AO36" s="327"/>
      <c r="AP36" s="327"/>
      <c r="AQ36" s="327"/>
      <c r="AR36" s="327"/>
      <c r="AS36" s="327"/>
      <c r="AT36" s="327"/>
      <c r="AU36" s="327"/>
      <c r="AV36" s="327"/>
      <c r="AW36" s="327"/>
      <c r="AX36" s="327"/>
      <c r="AY36" s="327"/>
      <c r="AZ36" s="327"/>
      <c r="BA36" s="327"/>
      <c r="BB36" s="327"/>
      <c r="BC36" s="327"/>
      <c r="BD36" s="327"/>
      <c r="BE36" s="327"/>
    </row>
    <row r="37" spans="1:60" s="341" customFormat="1" ht="17.25" customHeight="1" x14ac:dyDescent="0.2">
      <c r="A37" s="765"/>
      <c r="B37" s="766" t="s">
        <v>301</v>
      </c>
      <c r="C37" s="767"/>
      <c r="D37" s="767"/>
      <c r="E37" s="767"/>
      <c r="F37" s="767"/>
      <c r="G37" s="768"/>
      <c r="H37" s="766" t="s">
        <v>352</v>
      </c>
      <c r="I37" s="767"/>
      <c r="J37" s="767"/>
      <c r="K37" s="768"/>
      <c r="L37" s="766"/>
      <c r="M37" s="767"/>
      <c r="N37" s="767"/>
      <c r="O37" s="767"/>
      <c r="P37" s="767"/>
      <c r="Q37" s="767"/>
      <c r="R37" s="767"/>
      <c r="S37" s="767"/>
      <c r="T37" s="768"/>
      <c r="U37" s="713" t="s">
        <v>288</v>
      </c>
      <c r="V37" s="713"/>
      <c r="W37" s="713"/>
      <c r="X37" s="714"/>
      <c r="Y37" s="712"/>
      <c r="Z37" s="713"/>
      <c r="AA37" s="713"/>
      <c r="AB37" s="713"/>
      <c r="AC37" s="713"/>
      <c r="AD37" s="713"/>
      <c r="AE37" s="713"/>
      <c r="AF37" s="713"/>
      <c r="AG37" s="713"/>
      <c r="AH37" s="714"/>
      <c r="AI37" s="326"/>
      <c r="AJ37" s="326"/>
      <c r="AK37" s="327"/>
      <c r="AL37" s="327"/>
      <c r="AM37" s="327"/>
      <c r="AN37" s="327"/>
      <c r="AO37" s="327"/>
      <c r="AP37" s="327"/>
      <c r="AQ37" s="327"/>
      <c r="AR37" s="336"/>
      <c r="AS37" s="336"/>
      <c r="AT37" s="326"/>
      <c r="AU37" s="326"/>
      <c r="AV37" s="326"/>
      <c r="AW37" s="773"/>
      <c r="AX37" s="773"/>
      <c r="AY37" s="773"/>
      <c r="AZ37" s="773"/>
      <c r="BA37" s="773"/>
      <c r="BB37" s="773"/>
      <c r="BC37" s="773"/>
      <c r="BD37" s="773"/>
      <c r="BE37" s="773"/>
      <c r="BF37" s="327"/>
      <c r="BG37" s="327"/>
      <c r="BH37" s="327"/>
    </row>
    <row r="38" spans="1:60" s="341" customFormat="1" ht="17.25" customHeight="1" x14ac:dyDescent="0.2">
      <c r="A38" s="765"/>
      <c r="B38" s="743" t="s">
        <v>303</v>
      </c>
      <c r="C38" s="744"/>
      <c r="D38" s="744"/>
      <c r="E38" s="744"/>
      <c r="F38" s="744"/>
      <c r="G38" s="744"/>
      <c r="H38" s="744"/>
      <c r="I38" s="744"/>
      <c r="J38" s="744"/>
      <c r="K38" s="744"/>
      <c r="L38" s="744"/>
      <c r="M38" s="744"/>
      <c r="N38" s="744"/>
      <c r="O38" s="744"/>
      <c r="P38" s="744"/>
      <c r="Q38" s="744"/>
      <c r="R38" s="745"/>
      <c r="S38" s="813" t="s">
        <v>353</v>
      </c>
      <c r="T38" s="813"/>
      <c r="U38" s="813"/>
      <c r="V38" s="813"/>
      <c r="W38" s="813"/>
      <c r="X38" s="813"/>
      <c r="Y38" s="813" t="s">
        <v>354</v>
      </c>
      <c r="Z38" s="813"/>
      <c r="AA38" s="813"/>
      <c r="AB38" s="813"/>
      <c r="AC38" s="813"/>
      <c r="AD38" s="813"/>
      <c r="AE38" s="813"/>
      <c r="AF38" s="744" t="s">
        <v>307</v>
      </c>
      <c r="AG38" s="744"/>
      <c r="AH38" s="745"/>
      <c r="AI38" s="342"/>
      <c r="AJ38" s="342"/>
      <c r="AK38" s="327"/>
      <c r="AL38" s="327"/>
      <c r="AM38" s="335"/>
      <c r="AN38" s="340"/>
      <c r="AO38" s="340"/>
      <c r="AP38" s="340"/>
      <c r="AQ38" s="326"/>
      <c r="AR38" s="326"/>
      <c r="AS38" s="326"/>
      <c r="AT38" s="326"/>
      <c r="AU38" s="326"/>
      <c r="AV38" s="326"/>
      <c r="AW38" s="326"/>
      <c r="AX38" s="326"/>
      <c r="AY38" s="326"/>
      <c r="AZ38" s="326"/>
      <c r="BA38" s="326"/>
      <c r="BB38" s="326"/>
      <c r="BC38" s="747"/>
      <c r="BD38" s="747"/>
      <c r="BE38" s="747"/>
      <c r="BF38" s="324"/>
      <c r="BG38" s="324"/>
      <c r="BH38" s="324"/>
    </row>
    <row r="39" spans="1:60" ht="17.25" customHeight="1" x14ac:dyDescent="0.2">
      <c r="A39" s="765"/>
      <c r="B39" s="746"/>
      <c r="C39" s="747"/>
      <c r="D39" s="747"/>
      <c r="E39" s="747"/>
      <c r="F39" s="747"/>
      <c r="G39" s="747"/>
      <c r="H39" s="747"/>
      <c r="I39" s="747"/>
      <c r="J39" s="747"/>
      <c r="K39" s="747"/>
      <c r="L39" s="747"/>
      <c r="M39" s="747"/>
      <c r="N39" s="747"/>
      <c r="O39" s="747"/>
      <c r="P39" s="747"/>
      <c r="Q39" s="747"/>
      <c r="R39" s="748"/>
      <c r="S39" s="813"/>
      <c r="T39" s="813"/>
      <c r="U39" s="813"/>
      <c r="V39" s="813"/>
      <c r="W39" s="813"/>
      <c r="X39" s="813"/>
      <c r="Y39" s="813"/>
      <c r="Z39" s="813"/>
      <c r="AA39" s="813"/>
      <c r="AB39" s="813"/>
      <c r="AC39" s="813"/>
      <c r="AD39" s="813"/>
      <c r="AE39" s="813"/>
      <c r="AF39" s="747"/>
      <c r="AG39" s="747"/>
      <c r="AH39" s="748"/>
      <c r="AI39" s="342"/>
      <c r="AJ39" s="342"/>
      <c r="AM39" s="335"/>
      <c r="AN39" s="747"/>
      <c r="AO39" s="747"/>
      <c r="AP39" s="747"/>
      <c r="AQ39" s="326"/>
      <c r="AR39" s="326"/>
      <c r="AS39" s="326"/>
      <c r="AT39" s="326"/>
      <c r="AU39" s="326"/>
      <c r="AV39" s="326"/>
      <c r="AW39" s="326"/>
      <c r="AX39" s="326"/>
      <c r="AY39" s="326"/>
      <c r="AZ39" s="326"/>
      <c r="BA39" s="326"/>
      <c r="BB39" s="326"/>
      <c r="BC39" s="747"/>
      <c r="BD39" s="747"/>
      <c r="BE39" s="747"/>
    </row>
    <row r="40" spans="1:60" ht="17.25" customHeight="1" x14ac:dyDescent="0.2">
      <c r="A40" s="765"/>
      <c r="B40" s="749"/>
      <c r="C40" s="750"/>
      <c r="D40" s="750"/>
      <c r="E40" s="750"/>
      <c r="F40" s="750"/>
      <c r="G40" s="750"/>
      <c r="H40" s="750"/>
      <c r="I40" s="750"/>
      <c r="J40" s="750"/>
      <c r="K40" s="750"/>
      <c r="L40" s="750"/>
      <c r="M40" s="750"/>
      <c r="N40" s="750"/>
      <c r="O40" s="750"/>
      <c r="P40" s="750"/>
      <c r="Q40" s="750"/>
      <c r="R40" s="751"/>
      <c r="S40" s="813"/>
      <c r="T40" s="813"/>
      <c r="U40" s="813"/>
      <c r="V40" s="813"/>
      <c r="W40" s="813"/>
      <c r="X40" s="813"/>
      <c r="Y40" s="813"/>
      <c r="Z40" s="813"/>
      <c r="AA40" s="813"/>
      <c r="AB40" s="813"/>
      <c r="AC40" s="813"/>
      <c r="AD40" s="813"/>
      <c r="AE40" s="813"/>
      <c r="AF40" s="750"/>
      <c r="AG40" s="750"/>
      <c r="AH40" s="751"/>
      <c r="AI40" s="342"/>
      <c r="AJ40" s="342"/>
      <c r="AM40" s="335"/>
      <c r="AN40" s="340"/>
      <c r="AO40" s="340"/>
      <c r="AP40" s="340"/>
      <c r="AQ40" s="326"/>
      <c r="AR40" s="326"/>
      <c r="AS40" s="326"/>
      <c r="AT40" s="326"/>
      <c r="AU40" s="326"/>
      <c r="AV40" s="326"/>
      <c r="AW40" s="326"/>
      <c r="AX40" s="326"/>
      <c r="AY40" s="326"/>
      <c r="AZ40" s="326"/>
      <c r="BA40" s="326"/>
      <c r="BB40" s="326"/>
      <c r="BC40" s="747"/>
      <c r="BD40" s="747"/>
      <c r="BE40" s="747"/>
    </row>
    <row r="41" spans="1:60" ht="17.25" customHeight="1" x14ac:dyDescent="0.2">
      <c r="A41" s="765"/>
      <c r="B41" s="793" t="s">
        <v>308</v>
      </c>
      <c r="C41" s="793"/>
      <c r="D41" s="794" t="s">
        <v>309</v>
      </c>
      <c r="E41" s="795"/>
      <c r="F41" s="795"/>
      <c r="G41" s="795"/>
      <c r="H41" s="795"/>
      <c r="I41" s="795"/>
      <c r="J41" s="795"/>
      <c r="K41" s="795"/>
      <c r="L41" s="795"/>
      <c r="M41" s="795"/>
      <c r="N41" s="795"/>
      <c r="O41" s="795"/>
      <c r="P41" s="795"/>
      <c r="Q41" s="795"/>
      <c r="R41" s="796"/>
      <c r="S41" s="741"/>
      <c r="T41" s="741"/>
      <c r="U41" s="741"/>
      <c r="V41" s="741"/>
      <c r="W41" s="741"/>
      <c r="X41" s="741"/>
      <c r="Y41" s="741"/>
      <c r="Z41" s="741"/>
      <c r="AA41" s="741"/>
      <c r="AB41" s="741"/>
      <c r="AC41" s="741"/>
      <c r="AD41" s="741"/>
      <c r="AE41" s="741"/>
      <c r="AF41" s="762" t="s">
        <v>310</v>
      </c>
      <c r="AG41" s="762"/>
      <c r="AH41" s="763"/>
      <c r="AI41" s="342"/>
      <c r="AJ41" s="342"/>
      <c r="AM41" s="326"/>
      <c r="AN41" s="326"/>
      <c r="AO41" s="326"/>
      <c r="AP41" s="326"/>
      <c r="AQ41" s="326"/>
      <c r="AR41" s="326"/>
      <c r="AS41" s="326"/>
      <c r="AT41" s="326"/>
      <c r="AU41" s="326"/>
      <c r="AV41" s="326"/>
      <c r="AW41" s="326"/>
      <c r="AX41" s="326"/>
      <c r="AY41" s="326"/>
      <c r="AZ41" s="326"/>
      <c r="BA41" s="326"/>
      <c r="BB41" s="343"/>
      <c r="BC41" s="326"/>
      <c r="BD41" s="326"/>
      <c r="BE41" s="326"/>
    </row>
    <row r="42" spans="1:60" ht="17.25" customHeight="1" x14ac:dyDescent="0.2">
      <c r="A42" s="765"/>
      <c r="B42" s="793"/>
      <c r="C42" s="793"/>
      <c r="D42" s="794" t="s">
        <v>159</v>
      </c>
      <c r="E42" s="795"/>
      <c r="F42" s="795"/>
      <c r="G42" s="795"/>
      <c r="H42" s="795"/>
      <c r="I42" s="795"/>
      <c r="J42" s="795"/>
      <c r="K42" s="795"/>
      <c r="L42" s="795"/>
      <c r="M42" s="795"/>
      <c r="N42" s="795"/>
      <c r="O42" s="795"/>
      <c r="P42" s="795"/>
      <c r="Q42" s="795"/>
      <c r="R42" s="796"/>
      <c r="S42" s="741"/>
      <c r="T42" s="741"/>
      <c r="U42" s="741"/>
      <c r="V42" s="741"/>
      <c r="W42" s="741"/>
      <c r="X42" s="741"/>
      <c r="Y42" s="741"/>
      <c r="Z42" s="741"/>
      <c r="AA42" s="741"/>
      <c r="AB42" s="741"/>
      <c r="AC42" s="741"/>
      <c r="AD42" s="741"/>
      <c r="AE42" s="741"/>
      <c r="AF42" s="762" t="s">
        <v>311</v>
      </c>
      <c r="AG42" s="762"/>
      <c r="AH42" s="763"/>
      <c r="AI42" s="326"/>
      <c r="AJ42" s="326"/>
      <c r="AM42" s="326"/>
      <c r="AN42" s="326"/>
      <c r="AO42" s="326"/>
      <c r="AP42" s="326"/>
      <c r="AQ42" s="326"/>
      <c r="AR42" s="326"/>
      <c r="AS42" s="326"/>
      <c r="AT42" s="326"/>
      <c r="AU42" s="326"/>
      <c r="AV42" s="326"/>
      <c r="AW42" s="326"/>
      <c r="AX42" s="326"/>
      <c r="AY42" s="326"/>
      <c r="AZ42" s="326"/>
      <c r="BA42" s="326"/>
      <c r="BB42" s="326"/>
      <c r="BC42" s="326"/>
      <c r="BD42" s="326"/>
      <c r="BE42" s="326"/>
    </row>
    <row r="43" spans="1:60" ht="17.25" customHeight="1" x14ac:dyDescent="0.2">
      <c r="A43" s="765"/>
      <c r="B43" s="793"/>
      <c r="C43" s="793"/>
      <c r="D43" s="772" t="s">
        <v>312</v>
      </c>
      <c r="E43" s="772"/>
      <c r="F43" s="772"/>
      <c r="G43" s="772"/>
      <c r="H43" s="772"/>
      <c r="I43" s="772"/>
      <c r="J43" s="772"/>
      <c r="K43" s="772"/>
      <c r="L43" s="772"/>
      <c r="M43" s="772"/>
      <c r="N43" s="772"/>
      <c r="O43" s="772"/>
      <c r="P43" s="772"/>
      <c r="Q43" s="772"/>
      <c r="R43" s="772"/>
      <c r="S43" s="741"/>
      <c r="T43" s="741"/>
      <c r="U43" s="741"/>
      <c r="V43" s="741"/>
      <c r="W43" s="741"/>
      <c r="X43" s="741"/>
      <c r="Y43" s="741"/>
      <c r="Z43" s="741"/>
      <c r="AA43" s="741"/>
      <c r="AB43" s="741"/>
      <c r="AC43" s="741"/>
      <c r="AD43" s="741"/>
      <c r="AE43" s="741"/>
      <c r="AF43" s="762" t="s">
        <v>313</v>
      </c>
      <c r="AG43" s="762"/>
      <c r="AH43" s="763"/>
      <c r="AI43" s="326"/>
      <c r="AJ43" s="326"/>
      <c r="AM43" s="326"/>
      <c r="AN43" s="326"/>
      <c r="AO43" s="326"/>
      <c r="AP43" s="326"/>
      <c r="AQ43" s="326"/>
      <c r="AR43" s="326"/>
      <c r="AS43" s="326"/>
      <c r="AT43" s="326"/>
      <c r="AU43" s="326"/>
      <c r="AV43" s="326"/>
      <c r="AW43" s="326"/>
      <c r="AX43" s="326"/>
      <c r="AY43" s="326"/>
      <c r="AZ43" s="326"/>
      <c r="BA43" s="326"/>
      <c r="BB43" s="326"/>
      <c r="BC43" s="326"/>
      <c r="BD43" s="326"/>
      <c r="BE43" s="326"/>
    </row>
    <row r="44" spans="1:60" ht="17.25" customHeight="1" x14ac:dyDescent="0.2">
      <c r="A44" s="765"/>
      <c r="B44" s="793"/>
      <c r="C44" s="793"/>
      <c r="D44" s="772" t="s">
        <v>314</v>
      </c>
      <c r="E44" s="772"/>
      <c r="F44" s="772"/>
      <c r="G44" s="772"/>
      <c r="H44" s="772"/>
      <c r="I44" s="772"/>
      <c r="J44" s="772"/>
      <c r="K44" s="772"/>
      <c r="L44" s="772"/>
      <c r="M44" s="772"/>
      <c r="N44" s="772"/>
      <c r="O44" s="772"/>
      <c r="P44" s="772"/>
      <c r="Q44" s="772"/>
      <c r="R44" s="772"/>
      <c r="S44" s="741"/>
      <c r="T44" s="741"/>
      <c r="U44" s="741"/>
      <c r="V44" s="741"/>
      <c r="W44" s="741"/>
      <c r="X44" s="741"/>
      <c r="Y44" s="741"/>
      <c r="Z44" s="741"/>
      <c r="AA44" s="741"/>
      <c r="AB44" s="741"/>
      <c r="AC44" s="741"/>
      <c r="AD44" s="741"/>
      <c r="AE44" s="741"/>
      <c r="AF44" s="762" t="s">
        <v>315</v>
      </c>
      <c r="AG44" s="762"/>
      <c r="AH44" s="763"/>
      <c r="AI44" s="326"/>
      <c r="AJ44" s="326"/>
      <c r="AM44" s="326"/>
      <c r="AN44" s="326"/>
      <c r="AO44" s="326"/>
      <c r="AP44" s="326"/>
      <c r="AQ44" s="326"/>
      <c r="AR44" s="326"/>
      <c r="AS44" s="326"/>
      <c r="AT44" s="326"/>
      <c r="AU44" s="326"/>
      <c r="AV44" s="326"/>
      <c r="AW44" s="326"/>
      <c r="AX44" s="326"/>
      <c r="AY44" s="326"/>
      <c r="AZ44" s="326"/>
      <c r="BA44" s="326"/>
      <c r="BB44" s="326"/>
      <c r="BC44" s="326"/>
      <c r="BD44" s="326"/>
      <c r="BE44" s="326"/>
    </row>
    <row r="45" spans="1:60" ht="17.25" customHeight="1" x14ac:dyDescent="0.2">
      <c r="A45" s="765"/>
      <c r="B45" s="793"/>
      <c r="C45" s="793"/>
      <c r="D45" s="772" t="s">
        <v>316</v>
      </c>
      <c r="E45" s="772"/>
      <c r="F45" s="772"/>
      <c r="G45" s="772"/>
      <c r="H45" s="772"/>
      <c r="I45" s="772"/>
      <c r="J45" s="772"/>
      <c r="K45" s="772"/>
      <c r="L45" s="772"/>
      <c r="M45" s="772"/>
      <c r="N45" s="772"/>
      <c r="O45" s="772"/>
      <c r="P45" s="772"/>
      <c r="Q45" s="772"/>
      <c r="R45" s="772"/>
      <c r="S45" s="741"/>
      <c r="T45" s="741"/>
      <c r="U45" s="741"/>
      <c r="V45" s="741"/>
      <c r="W45" s="741"/>
      <c r="X45" s="741"/>
      <c r="Y45" s="741"/>
      <c r="Z45" s="741"/>
      <c r="AA45" s="741"/>
      <c r="AB45" s="741"/>
      <c r="AC45" s="741"/>
      <c r="AD45" s="741"/>
      <c r="AE45" s="741"/>
      <c r="AF45" s="762" t="s">
        <v>317</v>
      </c>
      <c r="AG45" s="762"/>
      <c r="AH45" s="763"/>
      <c r="AI45" s="326"/>
      <c r="AJ45" s="326"/>
      <c r="AM45" s="326"/>
      <c r="AN45" s="326"/>
      <c r="AO45" s="326"/>
      <c r="AP45" s="326"/>
      <c r="AQ45" s="326"/>
      <c r="AR45" s="326"/>
      <c r="AS45" s="326"/>
      <c r="AT45" s="326"/>
      <c r="AU45" s="326"/>
      <c r="AV45" s="326"/>
      <c r="AW45" s="326"/>
      <c r="AX45" s="326"/>
      <c r="AY45" s="326"/>
      <c r="AZ45" s="326"/>
      <c r="BA45" s="326"/>
      <c r="BB45" s="326"/>
      <c r="BC45" s="326"/>
      <c r="BD45" s="326"/>
      <c r="BE45" s="326"/>
    </row>
    <row r="46" spans="1:60" ht="17.25" customHeight="1" x14ac:dyDescent="0.2">
      <c r="A46" s="765"/>
      <c r="B46" s="793"/>
      <c r="C46" s="793"/>
      <c r="D46" s="772" t="s">
        <v>160</v>
      </c>
      <c r="E46" s="772"/>
      <c r="F46" s="772"/>
      <c r="G46" s="772"/>
      <c r="H46" s="772"/>
      <c r="I46" s="772"/>
      <c r="J46" s="772"/>
      <c r="K46" s="772"/>
      <c r="L46" s="772"/>
      <c r="M46" s="772"/>
      <c r="N46" s="772"/>
      <c r="O46" s="772"/>
      <c r="P46" s="772"/>
      <c r="Q46" s="772"/>
      <c r="R46" s="772"/>
      <c r="S46" s="741"/>
      <c r="T46" s="741"/>
      <c r="U46" s="741"/>
      <c r="V46" s="741"/>
      <c r="W46" s="741"/>
      <c r="X46" s="741"/>
      <c r="Y46" s="741"/>
      <c r="Z46" s="741"/>
      <c r="AA46" s="741"/>
      <c r="AB46" s="741"/>
      <c r="AC46" s="741"/>
      <c r="AD46" s="741"/>
      <c r="AE46" s="741"/>
      <c r="AF46" s="762" t="s">
        <v>318</v>
      </c>
      <c r="AG46" s="762"/>
      <c r="AH46" s="763"/>
      <c r="AI46" s="326"/>
      <c r="AJ46" s="326"/>
      <c r="AM46" s="326"/>
      <c r="AN46" s="326"/>
      <c r="AO46" s="326"/>
      <c r="AP46" s="326"/>
      <c r="AQ46" s="326"/>
      <c r="AR46" s="326"/>
      <c r="AS46" s="326"/>
      <c r="AT46" s="326"/>
      <c r="AU46" s="326"/>
      <c r="AV46" s="326"/>
      <c r="AW46" s="326"/>
      <c r="AX46" s="326"/>
      <c r="AY46" s="326"/>
      <c r="AZ46" s="326"/>
      <c r="BA46" s="326"/>
      <c r="BB46" s="326"/>
      <c r="BC46" s="326"/>
      <c r="BD46" s="326"/>
      <c r="BE46" s="326"/>
    </row>
    <row r="47" spans="1:60" ht="17.25" customHeight="1" x14ac:dyDescent="0.2">
      <c r="A47" s="765"/>
      <c r="B47" s="793"/>
      <c r="C47" s="793"/>
      <c r="D47" s="772" t="s">
        <v>319</v>
      </c>
      <c r="E47" s="772"/>
      <c r="F47" s="772"/>
      <c r="G47" s="772"/>
      <c r="H47" s="772"/>
      <c r="I47" s="772"/>
      <c r="J47" s="772"/>
      <c r="K47" s="772"/>
      <c r="L47" s="772"/>
      <c r="M47" s="772"/>
      <c r="N47" s="772"/>
      <c r="O47" s="772"/>
      <c r="P47" s="772"/>
      <c r="Q47" s="772"/>
      <c r="R47" s="772"/>
      <c r="S47" s="741"/>
      <c r="T47" s="741"/>
      <c r="U47" s="741"/>
      <c r="V47" s="741"/>
      <c r="W47" s="741"/>
      <c r="X47" s="741"/>
      <c r="Y47" s="741"/>
      <c r="Z47" s="741"/>
      <c r="AA47" s="741"/>
      <c r="AB47" s="741"/>
      <c r="AC47" s="741"/>
      <c r="AD47" s="741"/>
      <c r="AE47" s="741"/>
      <c r="AF47" s="762" t="s">
        <v>320</v>
      </c>
      <c r="AG47" s="762"/>
      <c r="AH47" s="763"/>
      <c r="AI47" s="326"/>
      <c r="AJ47" s="326"/>
      <c r="AM47" s="326"/>
      <c r="AN47" s="326"/>
      <c r="AO47" s="326"/>
      <c r="AP47" s="326"/>
      <c r="AQ47" s="326"/>
      <c r="AR47" s="326"/>
      <c r="AS47" s="326"/>
      <c r="AT47" s="326"/>
      <c r="AU47" s="326"/>
      <c r="AV47" s="326"/>
      <c r="AW47" s="326"/>
      <c r="AX47" s="326"/>
      <c r="AY47" s="326"/>
      <c r="AZ47" s="326"/>
      <c r="BA47" s="326"/>
      <c r="BB47" s="326"/>
      <c r="BC47" s="326"/>
      <c r="BD47" s="326"/>
      <c r="BE47" s="326"/>
    </row>
    <row r="48" spans="1:60" ht="17.25" customHeight="1" x14ac:dyDescent="0.2">
      <c r="A48" s="765"/>
      <c r="B48" s="793"/>
      <c r="C48" s="793"/>
      <c r="D48" s="772" t="s">
        <v>321</v>
      </c>
      <c r="E48" s="772"/>
      <c r="F48" s="772"/>
      <c r="G48" s="772"/>
      <c r="H48" s="772"/>
      <c r="I48" s="772"/>
      <c r="J48" s="772"/>
      <c r="K48" s="772"/>
      <c r="L48" s="772"/>
      <c r="M48" s="772"/>
      <c r="N48" s="772"/>
      <c r="O48" s="772"/>
      <c r="P48" s="772"/>
      <c r="Q48" s="772"/>
      <c r="R48" s="772"/>
      <c r="S48" s="741"/>
      <c r="T48" s="741"/>
      <c r="U48" s="741"/>
      <c r="V48" s="741"/>
      <c r="W48" s="741"/>
      <c r="X48" s="741"/>
      <c r="Y48" s="741"/>
      <c r="Z48" s="741"/>
      <c r="AA48" s="741"/>
      <c r="AB48" s="741"/>
      <c r="AC48" s="741"/>
      <c r="AD48" s="741"/>
      <c r="AE48" s="741"/>
      <c r="AF48" s="762" t="s">
        <v>322</v>
      </c>
      <c r="AG48" s="762"/>
      <c r="AH48" s="763"/>
      <c r="AI48" s="326"/>
      <c r="AJ48" s="326"/>
      <c r="AM48" s="326"/>
      <c r="AN48" s="326"/>
      <c r="AO48" s="326"/>
      <c r="AP48" s="326"/>
      <c r="AQ48" s="326"/>
      <c r="AR48" s="326"/>
      <c r="AS48" s="326"/>
      <c r="AT48" s="326"/>
      <c r="AU48" s="326"/>
      <c r="AV48" s="326"/>
      <c r="AW48" s="326"/>
      <c r="AX48" s="326"/>
      <c r="AY48" s="326"/>
      <c r="AZ48" s="326"/>
      <c r="BA48" s="326"/>
      <c r="BB48" s="326"/>
      <c r="BC48" s="326"/>
      <c r="BD48" s="326"/>
      <c r="BE48" s="326"/>
    </row>
    <row r="49" spans="1:57" ht="17.25" customHeight="1" x14ac:dyDescent="0.2">
      <c r="A49" s="765"/>
      <c r="B49" s="793"/>
      <c r="C49" s="793"/>
      <c r="D49" s="794" t="s">
        <v>323</v>
      </c>
      <c r="E49" s="795"/>
      <c r="F49" s="795"/>
      <c r="G49" s="795"/>
      <c r="H49" s="795"/>
      <c r="I49" s="795"/>
      <c r="J49" s="795"/>
      <c r="K49" s="795"/>
      <c r="L49" s="795"/>
      <c r="M49" s="795"/>
      <c r="N49" s="795"/>
      <c r="O49" s="795"/>
      <c r="P49" s="795"/>
      <c r="Q49" s="795"/>
      <c r="R49" s="796"/>
      <c r="S49" s="741"/>
      <c r="T49" s="741"/>
      <c r="U49" s="741"/>
      <c r="V49" s="741"/>
      <c r="W49" s="741"/>
      <c r="X49" s="741"/>
      <c r="Y49" s="741"/>
      <c r="Z49" s="741"/>
      <c r="AA49" s="741"/>
      <c r="AB49" s="741"/>
      <c r="AC49" s="741"/>
      <c r="AD49" s="741"/>
      <c r="AE49" s="741"/>
      <c r="AF49" s="762" t="s">
        <v>324</v>
      </c>
      <c r="AG49" s="762"/>
      <c r="AH49" s="763"/>
      <c r="AI49" s="326"/>
      <c r="AJ49" s="326"/>
      <c r="AM49" s="326"/>
      <c r="AN49" s="326"/>
      <c r="AO49" s="326"/>
      <c r="AP49" s="326"/>
      <c r="AQ49" s="326"/>
      <c r="AR49" s="326"/>
      <c r="AS49" s="326"/>
      <c r="AT49" s="326"/>
      <c r="AU49" s="326"/>
      <c r="AV49" s="326"/>
      <c r="AW49" s="326"/>
      <c r="AX49" s="326"/>
      <c r="AY49" s="326"/>
      <c r="AZ49" s="326"/>
      <c r="BA49" s="326"/>
      <c r="BB49" s="326"/>
      <c r="BC49" s="326"/>
      <c r="BD49" s="326"/>
      <c r="BE49" s="326"/>
    </row>
    <row r="50" spans="1:57" ht="17.25" customHeight="1" x14ac:dyDescent="0.2">
      <c r="A50" s="765"/>
      <c r="B50" s="772" t="s">
        <v>325</v>
      </c>
      <c r="C50" s="772"/>
      <c r="D50" s="772"/>
      <c r="E50" s="772"/>
      <c r="F50" s="772"/>
      <c r="G50" s="772"/>
      <c r="H50" s="772"/>
      <c r="I50" s="772"/>
      <c r="J50" s="772"/>
      <c r="K50" s="772"/>
      <c r="L50" s="772"/>
      <c r="M50" s="772"/>
      <c r="N50" s="772"/>
      <c r="O50" s="772"/>
      <c r="P50" s="772"/>
      <c r="Q50" s="772"/>
      <c r="R50" s="772"/>
      <c r="S50" s="741"/>
      <c r="T50" s="741"/>
      <c r="U50" s="741"/>
      <c r="V50" s="741"/>
      <c r="W50" s="741"/>
      <c r="X50" s="741"/>
      <c r="Y50" s="741"/>
      <c r="Z50" s="741"/>
      <c r="AA50" s="741"/>
      <c r="AB50" s="741"/>
      <c r="AC50" s="741"/>
      <c r="AD50" s="741"/>
      <c r="AE50" s="741"/>
      <c r="AF50" s="761" t="s">
        <v>326</v>
      </c>
      <c r="AG50" s="762"/>
      <c r="AH50" s="763"/>
      <c r="AI50" s="326"/>
      <c r="AJ50" s="326"/>
      <c r="AM50" s="326"/>
      <c r="AN50" s="326"/>
      <c r="AO50" s="326"/>
      <c r="AP50" s="326"/>
      <c r="AQ50" s="326"/>
      <c r="AR50" s="326"/>
      <c r="AS50" s="326"/>
      <c r="AT50" s="326"/>
      <c r="AU50" s="326"/>
      <c r="AV50" s="326"/>
      <c r="AW50" s="326"/>
      <c r="AX50" s="326"/>
      <c r="AY50" s="326"/>
      <c r="AZ50" s="326"/>
      <c r="BA50" s="326"/>
      <c r="BB50" s="326"/>
      <c r="BC50" s="326"/>
      <c r="BD50" s="326"/>
      <c r="BE50" s="326"/>
    </row>
    <row r="51" spans="1:57" ht="17.25" customHeight="1" x14ac:dyDescent="0.2">
      <c r="A51" s="765"/>
      <c r="B51" s="797" t="s">
        <v>327</v>
      </c>
      <c r="C51" s="797"/>
      <c r="D51" s="794" t="s">
        <v>328</v>
      </c>
      <c r="E51" s="795"/>
      <c r="F51" s="795"/>
      <c r="G51" s="795"/>
      <c r="H51" s="795"/>
      <c r="I51" s="795"/>
      <c r="J51" s="795"/>
      <c r="K51" s="795"/>
      <c r="L51" s="795"/>
      <c r="M51" s="795"/>
      <c r="N51" s="795"/>
      <c r="O51" s="795"/>
      <c r="P51" s="795"/>
      <c r="Q51" s="795"/>
      <c r="R51" s="796"/>
      <c r="S51" s="741"/>
      <c r="T51" s="741"/>
      <c r="U51" s="741"/>
      <c r="V51" s="741"/>
      <c r="W51" s="741"/>
      <c r="X51" s="741"/>
      <c r="Y51" s="741"/>
      <c r="Z51" s="741"/>
      <c r="AA51" s="741"/>
      <c r="AB51" s="741"/>
      <c r="AC51" s="741"/>
      <c r="AD51" s="741"/>
      <c r="AE51" s="741"/>
      <c r="AF51" s="762" t="s">
        <v>315</v>
      </c>
      <c r="AG51" s="762"/>
      <c r="AH51" s="763"/>
      <c r="AI51" s="326"/>
      <c r="AJ51" s="326"/>
      <c r="AM51" s="326"/>
      <c r="AN51" s="326"/>
      <c r="AO51" s="326"/>
      <c r="AP51" s="326"/>
      <c r="AQ51" s="326"/>
      <c r="AR51" s="326"/>
      <c r="AS51" s="326"/>
      <c r="AT51" s="326"/>
      <c r="AU51" s="326"/>
      <c r="AV51" s="326"/>
      <c r="AW51" s="326"/>
      <c r="AX51" s="326"/>
      <c r="AY51" s="326"/>
      <c r="AZ51" s="326"/>
      <c r="BA51" s="326"/>
      <c r="BB51" s="326"/>
      <c r="BC51" s="326"/>
      <c r="BD51" s="326"/>
      <c r="BE51" s="326"/>
    </row>
    <row r="52" spans="1:57" ht="17.25" customHeight="1" x14ac:dyDescent="0.2">
      <c r="A52" s="765"/>
      <c r="B52" s="797"/>
      <c r="C52" s="797"/>
      <c r="D52" s="794" t="s">
        <v>161</v>
      </c>
      <c r="E52" s="795"/>
      <c r="F52" s="795"/>
      <c r="G52" s="795"/>
      <c r="H52" s="795"/>
      <c r="I52" s="795"/>
      <c r="J52" s="795"/>
      <c r="K52" s="795"/>
      <c r="L52" s="795"/>
      <c r="M52" s="795"/>
      <c r="N52" s="795"/>
      <c r="O52" s="795"/>
      <c r="P52" s="795"/>
      <c r="Q52" s="795"/>
      <c r="R52" s="796"/>
      <c r="S52" s="741"/>
      <c r="T52" s="741"/>
      <c r="U52" s="741"/>
      <c r="V52" s="741"/>
      <c r="W52" s="741"/>
      <c r="X52" s="741"/>
      <c r="Y52" s="741"/>
      <c r="Z52" s="741"/>
      <c r="AA52" s="741"/>
      <c r="AB52" s="741"/>
      <c r="AC52" s="741"/>
      <c r="AD52" s="741"/>
      <c r="AE52" s="741"/>
      <c r="AF52" s="762" t="s">
        <v>317</v>
      </c>
      <c r="AG52" s="762"/>
      <c r="AH52" s="763"/>
      <c r="AI52" s="326"/>
      <c r="AJ52" s="326"/>
      <c r="AM52" s="326"/>
      <c r="AN52" s="326"/>
      <c r="AO52" s="326"/>
      <c r="AP52" s="326"/>
      <c r="AQ52" s="326"/>
      <c r="AR52" s="326"/>
      <c r="AS52" s="326"/>
      <c r="AT52" s="326"/>
      <c r="AU52" s="326"/>
      <c r="AV52" s="326"/>
      <c r="AW52" s="326"/>
      <c r="AX52" s="326"/>
      <c r="AY52" s="326"/>
      <c r="AZ52" s="326"/>
      <c r="BA52" s="326"/>
      <c r="BB52" s="326"/>
      <c r="BC52" s="326"/>
      <c r="BD52" s="326"/>
      <c r="BE52" s="326"/>
    </row>
    <row r="53" spans="1:57" ht="17.25" customHeight="1" x14ac:dyDescent="0.2">
      <c r="A53" s="765"/>
      <c r="B53" s="797"/>
      <c r="C53" s="797"/>
      <c r="D53" s="794" t="s">
        <v>329</v>
      </c>
      <c r="E53" s="795"/>
      <c r="F53" s="795"/>
      <c r="G53" s="795"/>
      <c r="H53" s="795"/>
      <c r="I53" s="795"/>
      <c r="J53" s="795"/>
      <c r="K53" s="795"/>
      <c r="L53" s="795"/>
      <c r="M53" s="795"/>
      <c r="N53" s="795"/>
      <c r="O53" s="795"/>
      <c r="P53" s="795"/>
      <c r="Q53" s="795"/>
      <c r="R53" s="796"/>
      <c r="S53" s="741"/>
      <c r="T53" s="741"/>
      <c r="U53" s="741"/>
      <c r="V53" s="741"/>
      <c r="W53" s="741"/>
      <c r="X53" s="741"/>
      <c r="Y53" s="741"/>
      <c r="Z53" s="741"/>
      <c r="AA53" s="741"/>
      <c r="AB53" s="741"/>
      <c r="AC53" s="741"/>
      <c r="AD53" s="741"/>
      <c r="AE53" s="741"/>
      <c r="AF53" s="762" t="s">
        <v>318</v>
      </c>
      <c r="AG53" s="762"/>
      <c r="AH53" s="763"/>
      <c r="AI53" s="326"/>
      <c r="AJ53" s="326"/>
      <c r="AM53" s="326"/>
      <c r="AN53" s="326"/>
      <c r="AO53" s="326"/>
      <c r="AP53" s="326"/>
      <c r="AQ53" s="326"/>
      <c r="AR53" s="326"/>
      <c r="AS53" s="326"/>
      <c r="AT53" s="326"/>
      <c r="AU53" s="326"/>
      <c r="AV53" s="326"/>
      <c r="AW53" s="326"/>
      <c r="AX53" s="326"/>
      <c r="AY53" s="326"/>
      <c r="AZ53" s="326"/>
      <c r="BA53" s="326"/>
      <c r="BB53" s="326"/>
      <c r="BC53" s="326"/>
      <c r="BD53" s="326"/>
      <c r="BE53" s="326"/>
    </row>
    <row r="54" spans="1:57" ht="17.25" customHeight="1" x14ac:dyDescent="0.2">
      <c r="A54" s="765"/>
      <c r="B54" s="772" t="s">
        <v>162</v>
      </c>
      <c r="C54" s="772"/>
      <c r="D54" s="772"/>
      <c r="E54" s="772"/>
      <c r="F54" s="772"/>
      <c r="G54" s="772"/>
      <c r="H54" s="772"/>
      <c r="I54" s="772"/>
      <c r="J54" s="772"/>
      <c r="K54" s="772"/>
      <c r="L54" s="772"/>
      <c r="M54" s="772"/>
      <c r="N54" s="772"/>
      <c r="O54" s="772"/>
      <c r="P54" s="772"/>
      <c r="Q54" s="772"/>
      <c r="R54" s="772"/>
      <c r="S54" s="741"/>
      <c r="T54" s="741"/>
      <c r="U54" s="741"/>
      <c r="V54" s="741"/>
      <c r="W54" s="741"/>
      <c r="X54" s="741"/>
      <c r="Y54" s="741"/>
      <c r="Z54" s="741"/>
      <c r="AA54" s="741"/>
      <c r="AB54" s="741"/>
      <c r="AC54" s="741"/>
      <c r="AD54" s="741"/>
      <c r="AE54" s="741"/>
      <c r="AF54" s="762" t="s">
        <v>330</v>
      </c>
      <c r="AG54" s="762"/>
      <c r="AH54" s="763"/>
      <c r="AI54" s="326"/>
      <c r="AJ54" s="326"/>
      <c r="AM54" s="326"/>
      <c r="AN54" s="326"/>
      <c r="AO54" s="326"/>
      <c r="AP54" s="326"/>
      <c r="AQ54" s="326"/>
      <c r="AR54" s="326"/>
      <c r="AS54" s="326"/>
      <c r="AT54" s="326"/>
      <c r="AU54" s="326"/>
      <c r="AV54" s="326"/>
      <c r="AW54" s="326"/>
      <c r="AX54" s="326"/>
      <c r="AY54" s="326"/>
      <c r="AZ54" s="326"/>
      <c r="BA54" s="326"/>
      <c r="BB54" s="326"/>
      <c r="BC54" s="326"/>
      <c r="BD54" s="326"/>
      <c r="BE54" s="326"/>
    </row>
    <row r="55" spans="1:57" ht="17.25" customHeight="1" x14ac:dyDescent="0.2">
      <c r="A55" s="803" t="s">
        <v>333</v>
      </c>
      <c r="B55" s="804"/>
      <c r="C55" s="804"/>
      <c r="D55" s="804"/>
      <c r="E55" s="804"/>
      <c r="F55" s="804"/>
      <c r="G55" s="805"/>
      <c r="H55" s="344"/>
      <c r="I55" s="345"/>
      <c r="J55" s="346"/>
      <c r="K55" s="347"/>
      <c r="L55" s="347"/>
      <c r="M55" s="347"/>
      <c r="N55" s="347"/>
      <c r="O55" s="347"/>
      <c r="P55" s="347"/>
      <c r="Q55" s="348"/>
      <c r="R55" s="806" t="s">
        <v>334</v>
      </c>
      <c r="S55" s="807"/>
      <c r="T55" s="807"/>
      <c r="U55" s="807"/>
      <c r="V55" s="807"/>
      <c r="W55" s="807"/>
      <c r="X55" s="807"/>
      <c r="Y55" s="807"/>
      <c r="Z55" s="807"/>
      <c r="AA55" s="807"/>
      <c r="AB55" s="807"/>
      <c r="AC55" s="807"/>
      <c r="AD55" s="807"/>
      <c r="AE55" s="807"/>
      <c r="AF55" s="807"/>
      <c r="AG55" s="807"/>
      <c r="AH55" s="808"/>
      <c r="AI55" s="326"/>
      <c r="AJ55" s="326"/>
      <c r="AM55" s="349"/>
      <c r="AN55" s="326"/>
      <c r="AO55" s="326"/>
      <c r="AP55" s="326"/>
      <c r="AQ55" s="326"/>
      <c r="AR55" s="326"/>
      <c r="AS55" s="326"/>
      <c r="AT55" s="326"/>
      <c r="AU55" s="326"/>
      <c r="AV55" s="326"/>
      <c r="AW55" s="326"/>
      <c r="AX55" s="326"/>
      <c r="AY55" s="326"/>
      <c r="AZ55" s="326"/>
      <c r="BA55" s="326"/>
      <c r="BB55" s="326"/>
      <c r="BC55" s="326"/>
      <c r="BD55" s="326"/>
      <c r="BE55" s="326"/>
    </row>
    <row r="56" spans="1:57" ht="7.5" customHeight="1" x14ac:dyDescent="0.2">
      <c r="A56" s="349"/>
      <c r="B56" s="349"/>
      <c r="C56" s="349"/>
      <c r="D56" s="349"/>
      <c r="E56" s="349"/>
      <c r="F56" s="349"/>
      <c r="G56" s="349"/>
      <c r="H56" s="335"/>
      <c r="I56" s="335"/>
      <c r="J56" s="326"/>
      <c r="K56" s="326"/>
      <c r="L56" s="326"/>
      <c r="M56" s="326"/>
      <c r="N56" s="326"/>
      <c r="O56" s="326"/>
      <c r="P56" s="326"/>
      <c r="Q56" s="326"/>
      <c r="R56" s="353"/>
      <c r="S56" s="354"/>
      <c r="T56" s="354"/>
      <c r="U56" s="354"/>
      <c r="V56" s="354"/>
      <c r="W56" s="354"/>
      <c r="X56" s="354"/>
      <c r="Y56" s="354"/>
      <c r="Z56" s="354"/>
      <c r="AA56" s="354"/>
      <c r="AB56" s="354"/>
      <c r="AC56" s="354"/>
      <c r="AD56" s="354"/>
      <c r="AE56" s="354"/>
      <c r="AF56" s="354"/>
      <c r="AG56" s="354"/>
      <c r="AH56" s="354"/>
      <c r="AI56" s="326"/>
      <c r="AJ56" s="326"/>
      <c r="AM56" s="349"/>
      <c r="AN56" s="326"/>
      <c r="AO56" s="326"/>
      <c r="AP56" s="326"/>
      <c r="AQ56" s="326"/>
      <c r="AR56" s="326"/>
      <c r="AS56" s="326"/>
      <c r="AT56" s="326"/>
      <c r="AU56" s="326"/>
      <c r="AV56" s="326"/>
      <c r="AW56" s="326"/>
      <c r="AX56" s="326"/>
      <c r="AY56" s="326"/>
      <c r="AZ56" s="326"/>
      <c r="BA56" s="326"/>
      <c r="BB56" s="326"/>
      <c r="BC56" s="326"/>
      <c r="BD56" s="326"/>
      <c r="BE56" s="326"/>
    </row>
    <row r="57" spans="1:57" ht="14.25" customHeight="1" x14ac:dyDescent="0.2">
      <c r="A57" s="326" t="s">
        <v>337</v>
      </c>
      <c r="B57" s="355"/>
      <c r="AI57" s="326"/>
      <c r="AJ57" s="326"/>
      <c r="AM57" s="326"/>
      <c r="AN57" s="326"/>
      <c r="AO57" s="326"/>
      <c r="AP57" s="326"/>
      <c r="AQ57" s="326"/>
      <c r="AR57" s="326"/>
      <c r="AS57" s="326"/>
      <c r="AT57" s="326"/>
      <c r="AU57" s="326"/>
      <c r="AV57" s="326"/>
      <c r="AW57" s="326"/>
      <c r="AX57" s="326"/>
      <c r="AY57" s="326"/>
      <c r="AZ57" s="326"/>
      <c r="BA57" s="326"/>
      <c r="BB57" s="326"/>
      <c r="BC57" s="326"/>
      <c r="BD57" s="326"/>
      <c r="BE57" s="326"/>
    </row>
    <row r="58" spans="1:57" ht="14.25" customHeight="1" x14ac:dyDescent="0.2">
      <c r="A58" s="326">
        <v>1</v>
      </c>
      <c r="B58" s="814" t="s">
        <v>355</v>
      </c>
      <c r="C58" s="814"/>
      <c r="D58" s="814"/>
      <c r="E58" s="814"/>
      <c r="F58" s="814"/>
      <c r="G58" s="814"/>
      <c r="H58" s="814"/>
      <c r="I58" s="814"/>
      <c r="J58" s="814"/>
      <c r="K58" s="814"/>
      <c r="L58" s="814"/>
      <c r="M58" s="814"/>
      <c r="N58" s="814"/>
      <c r="O58" s="814"/>
      <c r="P58" s="814"/>
      <c r="Q58" s="814"/>
      <c r="R58" s="814"/>
      <c r="S58" s="814"/>
      <c r="T58" s="814"/>
      <c r="U58" s="814"/>
      <c r="V58" s="814"/>
      <c r="W58" s="814"/>
      <c r="X58" s="814"/>
      <c r="Y58" s="814"/>
      <c r="Z58" s="814"/>
      <c r="AA58" s="814"/>
      <c r="AB58" s="814"/>
      <c r="AC58" s="814"/>
      <c r="AD58" s="814"/>
      <c r="AE58" s="814"/>
      <c r="AF58" s="814"/>
      <c r="AG58" s="814"/>
      <c r="AH58" s="814"/>
      <c r="AI58" s="326"/>
      <c r="AJ58" s="326"/>
      <c r="AM58" s="326"/>
      <c r="AN58" s="326"/>
      <c r="AO58" s="326"/>
      <c r="AP58" s="326"/>
      <c r="AQ58" s="326"/>
      <c r="AR58" s="326"/>
      <c r="AS58" s="326"/>
      <c r="AT58" s="326"/>
      <c r="AU58" s="326"/>
      <c r="AV58" s="326"/>
      <c r="AW58" s="326"/>
      <c r="AX58" s="326"/>
      <c r="AY58" s="326"/>
      <c r="AZ58" s="326"/>
      <c r="BA58" s="326"/>
      <c r="BB58" s="326"/>
      <c r="BC58" s="326"/>
      <c r="BD58" s="326"/>
      <c r="BE58" s="326"/>
    </row>
    <row r="59" spans="1:57" ht="14.25" customHeight="1" x14ac:dyDescent="0.2">
      <c r="A59" s="326">
        <v>2</v>
      </c>
      <c r="B59" s="814" t="s">
        <v>356</v>
      </c>
      <c r="C59" s="814"/>
      <c r="D59" s="814"/>
      <c r="E59" s="814"/>
      <c r="F59" s="814"/>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326"/>
      <c r="AJ59" s="326"/>
      <c r="AM59" s="326"/>
      <c r="AN59" s="326"/>
      <c r="AO59" s="326"/>
      <c r="AP59" s="326"/>
      <c r="AQ59" s="326"/>
      <c r="AR59" s="326"/>
      <c r="AS59" s="326"/>
      <c r="AT59" s="326"/>
      <c r="AU59" s="326"/>
      <c r="AV59" s="326"/>
      <c r="AW59" s="326"/>
      <c r="AX59" s="326"/>
      <c r="AY59" s="326"/>
      <c r="AZ59" s="326"/>
      <c r="BA59" s="326"/>
      <c r="BB59" s="326"/>
      <c r="BC59" s="326"/>
      <c r="BD59" s="326"/>
      <c r="BE59" s="326"/>
    </row>
    <row r="60" spans="1:57" ht="20.149999999999999" customHeight="1" x14ac:dyDescent="0.2">
      <c r="A60" s="326"/>
    </row>
    <row r="61" spans="1:57" ht="20.149999999999999" customHeight="1" x14ac:dyDescent="0.2">
      <c r="A61" s="326"/>
    </row>
    <row r="62" spans="1:57" ht="20.149999999999999" customHeight="1" x14ac:dyDescent="0.2">
      <c r="A62" s="326"/>
    </row>
    <row r="63" spans="1:57" ht="20.149999999999999" customHeight="1" x14ac:dyDescent="0.2">
      <c r="A63" s="326"/>
    </row>
    <row r="64" spans="1:57" ht="20.149999999999999" customHeight="1" x14ac:dyDescent="0.2">
      <c r="A64" s="326"/>
    </row>
    <row r="65" spans="1:1" ht="20.149999999999999" customHeight="1" x14ac:dyDescent="0.2">
      <c r="A65" s="326"/>
    </row>
    <row r="66" spans="1:1" ht="20.149999999999999" customHeight="1" x14ac:dyDescent="0.2">
      <c r="A66" s="326"/>
    </row>
    <row r="67" spans="1:1" ht="20.149999999999999" customHeight="1" x14ac:dyDescent="0.2">
      <c r="A67" s="326"/>
    </row>
    <row r="68" spans="1:1" ht="20.149999999999999" customHeight="1" x14ac:dyDescent="0.2">
      <c r="A68" s="326"/>
    </row>
    <row r="69" spans="1:1" ht="20.149999999999999" customHeight="1" x14ac:dyDescent="0.2">
      <c r="A69" s="326"/>
    </row>
    <row r="70" spans="1:1" ht="20.149999999999999" customHeight="1" x14ac:dyDescent="0.2">
      <c r="A70" s="326"/>
    </row>
    <row r="71" spans="1:1" ht="20.149999999999999" customHeight="1" x14ac:dyDescent="0.2">
      <c r="A71" s="326"/>
    </row>
    <row r="72" spans="1:1" ht="20.149999999999999" customHeight="1" x14ac:dyDescent="0.2">
      <c r="A72" s="326"/>
    </row>
    <row r="73" spans="1:1" ht="20.149999999999999" customHeight="1" x14ac:dyDescent="0.2">
      <c r="A73" s="326"/>
    </row>
    <row r="74" spans="1:1" ht="20.149999999999999" customHeight="1" x14ac:dyDescent="0.2">
      <c r="A74" s="326"/>
    </row>
    <row r="75" spans="1:1" ht="20.149999999999999" customHeight="1" x14ac:dyDescent="0.2">
      <c r="A75" s="326"/>
    </row>
    <row r="76" spans="1:1" ht="20.149999999999999" customHeight="1" x14ac:dyDescent="0.2">
      <c r="A76" s="326"/>
    </row>
    <row r="77" spans="1:1" ht="20.149999999999999" customHeight="1" x14ac:dyDescent="0.2">
      <c r="A77" s="326"/>
    </row>
    <row r="78" spans="1:1" ht="20.149999999999999" customHeight="1" x14ac:dyDescent="0.2">
      <c r="A78" s="326"/>
    </row>
    <row r="79" spans="1:1" ht="20.149999999999999" customHeight="1" x14ac:dyDescent="0.2">
      <c r="A79" s="326"/>
    </row>
    <row r="80" spans="1:1" ht="20.149999999999999" customHeight="1" x14ac:dyDescent="0.2">
      <c r="A80" s="326"/>
    </row>
    <row r="81" spans="1:1" ht="20.149999999999999" customHeight="1" x14ac:dyDescent="0.2">
      <c r="A81" s="326"/>
    </row>
    <row r="82" spans="1:1" ht="20.149999999999999" customHeight="1" x14ac:dyDescent="0.2">
      <c r="A82" s="326"/>
    </row>
    <row r="83" spans="1:1" ht="20.149999999999999" customHeight="1" x14ac:dyDescent="0.2">
      <c r="A83" s="326"/>
    </row>
    <row r="84" spans="1:1" ht="20.149999999999999" customHeight="1" x14ac:dyDescent="0.2">
      <c r="A84" s="326"/>
    </row>
    <row r="85" spans="1:1" ht="20.149999999999999" customHeight="1" x14ac:dyDescent="0.2">
      <c r="A85" s="326"/>
    </row>
    <row r="86" spans="1:1" ht="20.149999999999999" customHeight="1" x14ac:dyDescent="0.2">
      <c r="A86" s="326"/>
    </row>
    <row r="87" spans="1:1" ht="20.149999999999999" customHeight="1" x14ac:dyDescent="0.2">
      <c r="A87" s="326"/>
    </row>
    <row r="88" spans="1:1" ht="20.149999999999999" customHeight="1" x14ac:dyDescent="0.2">
      <c r="A88" s="326"/>
    </row>
    <row r="89" spans="1:1" ht="20.149999999999999" customHeight="1" x14ac:dyDescent="0.2">
      <c r="A89" s="326"/>
    </row>
    <row r="90" spans="1:1" ht="20.149999999999999" customHeight="1" x14ac:dyDescent="0.2">
      <c r="A90" s="326"/>
    </row>
    <row r="91" spans="1:1" ht="20.149999999999999" customHeight="1" x14ac:dyDescent="0.2">
      <c r="A91" s="326"/>
    </row>
    <row r="92" spans="1:1" ht="20.149999999999999" customHeight="1" x14ac:dyDescent="0.2">
      <c r="A92" s="326"/>
    </row>
    <row r="93" spans="1:1" ht="20.149999999999999" customHeight="1" x14ac:dyDescent="0.2">
      <c r="A93" s="326"/>
    </row>
    <row r="94" spans="1:1" ht="20.149999999999999" customHeight="1" x14ac:dyDescent="0.2">
      <c r="A94" s="326"/>
    </row>
    <row r="95" spans="1:1" ht="20.149999999999999" customHeight="1" x14ac:dyDescent="0.2">
      <c r="A95" s="326"/>
    </row>
    <row r="96" spans="1:1" ht="20.149999999999999" customHeight="1" x14ac:dyDescent="0.2">
      <c r="A96" s="326"/>
    </row>
    <row r="97" spans="1:1" ht="20.149999999999999" customHeight="1" x14ac:dyDescent="0.2">
      <c r="A97" s="326"/>
    </row>
    <row r="98" spans="1:1" ht="20.149999999999999" customHeight="1" x14ac:dyDescent="0.2">
      <c r="A98" s="326"/>
    </row>
    <row r="99" spans="1:1" ht="20.149999999999999" customHeight="1" x14ac:dyDescent="0.2">
      <c r="A99" s="326"/>
    </row>
    <row r="100" spans="1:1" ht="20.149999999999999" customHeight="1" x14ac:dyDescent="0.2">
      <c r="A100" s="326"/>
    </row>
    <row r="101" spans="1:1" ht="20.149999999999999" customHeight="1" x14ac:dyDescent="0.2">
      <c r="A101" s="326"/>
    </row>
    <row r="102" spans="1:1" ht="20.149999999999999" customHeight="1" x14ac:dyDescent="0.2">
      <c r="A102" s="326"/>
    </row>
    <row r="103" spans="1:1" ht="20.149999999999999" customHeight="1" x14ac:dyDescent="0.2">
      <c r="A103" s="326"/>
    </row>
    <row r="104" spans="1:1" ht="20.149999999999999" customHeight="1" x14ac:dyDescent="0.2">
      <c r="A104" s="326"/>
    </row>
    <row r="105" spans="1:1" ht="20.149999999999999" customHeight="1" x14ac:dyDescent="0.2">
      <c r="A105" s="326"/>
    </row>
    <row r="106" spans="1:1" ht="20.149999999999999" customHeight="1" x14ac:dyDescent="0.2">
      <c r="A106" s="326"/>
    </row>
    <row r="107" spans="1:1" ht="20.149999999999999" customHeight="1" x14ac:dyDescent="0.2">
      <c r="A107" s="326"/>
    </row>
    <row r="108" spans="1:1" ht="20.149999999999999" customHeight="1" x14ac:dyDescent="0.2">
      <c r="A108" s="326"/>
    </row>
    <row r="109" spans="1:1" ht="20.149999999999999" customHeight="1" x14ac:dyDescent="0.2">
      <c r="A109" s="326"/>
    </row>
    <row r="110" spans="1:1" ht="20.149999999999999" customHeight="1" x14ac:dyDescent="0.2">
      <c r="A110" s="326"/>
    </row>
    <row r="111" spans="1:1" ht="20.149999999999999" customHeight="1" x14ac:dyDescent="0.2">
      <c r="A111" s="326"/>
    </row>
    <row r="112" spans="1:1" ht="20.149999999999999" customHeight="1" x14ac:dyDescent="0.2">
      <c r="A112" s="326"/>
    </row>
    <row r="113" spans="1:1" ht="20.149999999999999" customHeight="1" x14ac:dyDescent="0.2">
      <c r="A113" s="326"/>
    </row>
    <row r="114" spans="1:1" ht="20.149999999999999" customHeight="1" x14ac:dyDescent="0.2">
      <c r="A114" s="326"/>
    </row>
    <row r="115" spans="1:1" ht="20.149999999999999" customHeight="1" x14ac:dyDescent="0.2">
      <c r="A115" s="326"/>
    </row>
    <row r="116" spans="1:1" ht="20.149999999999999" customHeight="1" x14ac:dyDescent="0.2">
      <c r="A116" s="326"/>
    </row>
    <row r="117" spans="1:1" ht="20.149999999999999" customHeight="1" x14ac:dyDescent="0.2">
      <c r="A117" s="326"/>
    </row>
    <row r="118" spans="1:1" ht="20.149999999999999" customHeight="1" x14ac:dyDescent="0.2">
      <c r="A118" s="326"/>
    </row>
    <row r="119" spans="1:1" ht="20.149999999999999" customHeight="1" x14ac:dyDescent="0.2">
      <c r="A119" s="326"/>
    </row>
    <row r="120" spans="1:1" ht="20.149999999999999" customHeight="1" x14ac:dyDescent="0.2">
      <c r="A120" s="326"/>
    </row>
    <row r="121" spans="1:1" ht="20.149999999999999" customHeight="1" x14ac:dyDescent="0.2">
      <c r="A121" s="326"/>
    </row>
    <row r="122" spans="1:1" ht="20.149999999999999" customHeight="1" x14ac:dyDescent="0.2">
      <c r="A122" s="326"/>
    </row>
    <row r="123" spans="1:1" ht="20.149999999999999" customHeight="1" x14ac:dyDescent="0.2">
      <c r="A123" s="326"/>
    </row>
    <row r="124" spans="1:1" ht="20.149999999999999" customHeight="1" x14ac:dyDescent="0.2">
      <c r="A124" s="326"/>
    </row>
    <row r="125" spans="1:1" ht="20.149999999999999" customHeight="1" x14ac:dyDescent="0.2">
      <c r="A125" s="326"/>
    </row>
    <row r="126" spans="1:1" ht="20.149999999999999" customHeight="1" x14ac:dyDescent="0.2">
      <c r="A126" s="326"/>
    </row>
    <row r="127" spans="1:1" ht="20.149999999999999" customHeight="1" x14ac:dyDescent="0.2">
      <c r="A127" s="326"/>
    </row>
    <row r="128" spans="1:1" ht="20.149999999999999" customHeight="1" x14ac:dyDescent="0.2">
      <c r="A128" s="326"/>
    </row>
  </sheetData>
  <mergeCells count="126">
    <mergeCell ref="A55:G55"/>
    <mergeCell ref="R55:AH55"/>
    <mergeCell ref="B58:AH58"/>
    <mergeCell ref="B59:AH59"/>
    <mergeCell ref="S53:X53"/>
    <mergeCell ref="Y53:AE53"/>
    <mergeCell ref="AF53:AH53"/>
    <mergeCell ref="B54:R54"/>
    <mergeCell ref="S54:X54"/>
    <mergeCell ref="Y54:AE54"/>
    <mergeCell ref="AF54:AH54"/>
    <mergeCell ref="B51:C53"/>
    <mergeCell ref="D51:R51"/>
    <mergeCell ref="S51:X51"/>
    <mergeCell ref="Y51:AE51"/>
    <mergeCell ref="AF51:AH51"/>
    <mergeCell ref="D52:R52"/>
    <mergeCell ref="S52:X52"/>
    <mergeCell ref="Y52:AE52"/>
    <mergeCell ref="AF52:AH52"/>
    <mergeCell ref="D53:R53"/>
    <mergeCell ref="A31:A54"/>
    <mergeCell ref="B31:G31"/>
    <mergeCell ref="H31:AH31"/>
    <mergeCell ref="B50:R50"/>
    <mergeCell ref="S50:X50"/>
    <mergeCell ref="Y50:AE50"/>
    <mergeCell ref="AF50:AH50"/>
    <mergeCell ref="D47:R47"/>
    <mergeCell ref="S47:X47"/>
    <mergeCell ref="Y47:AE47"/>
    <mergeCell ref="AF47:AH47"/>
    <mergeCell ref="D48:R48"/>
    <mergeCell ref="S48:X48"/>
    <mergeCell ref="Y48:AE48"/>
    <mergeCell ref="AF48:AH48"/>
    <mergeCell ref="B41:C49"/>
    <mergeCell ref="D41:R41"/>
    <mergeCell ref="S41:X41"/>
    <mergeCell ref="Y41:AE41"/>
    <mergeCell ref="AF41:AH41"/>
    <mergeCell ref="D42:R42"/>
    <mergeCell ref="S42:X42"/>
    <mergeCell ref="Y42:AE42"/>
    <mergeCell ref="D46:R46"/>
    <mergeCell ref="S46:X46"/>
    <mergeCell ref="Y46:AE46"/>
    <mergeCell ref="AF46:AH46"/>
    <mergeCell ref="AW37:BE37"/>
    <mergeCell ref="B38:R40"/>
    <mergeCell ref="S38:X40"/>
    <mergeCell ref="Y38:AE40"/>
    <mergeCell ref="AF38:AH40"/>
    <mergeCell ref="BC38:BE40"/>
    <mergeCell ref="AN39:AP39"/>
    <mergeCell ref="D45:R45"/>
    <mergeCell ref="S45:X45"/>
    <mergeCell ref="Y45:AE45"/>
    <mergeCell ref="AF45:AH45"/>
    <mergeCell ref="S43:X43"/>
    <mergeCell ref="Y43:AE43"/>
    <mergeCell ref="AF43:AH43"/>
    <mergeCell ref="D44:R44"/>
    <mergeCell ref="S44:X44"/>
    <mergeCell ref="Y44:AE44"/>
    <mergeCell ref="AF44:AH44"/>
    <mergeCell ref="B37:G37"/>
    <mergeCell ref="H37:K37"/>
    <mergeCell ref="L37:T37"/>
    <mergeCell ref="U37:X37"/>
    <mergeCell ref="Y37:AH37"/>
    <mergeCell ref="D49:R49"/>
    <mergeCell ref="S49:X49"/>
    <mergeCell ref="Y49:AE49"/>
    <mergeCell ref="L25:R26"/>
    <mergeCell ref="S25:U25"/>
    <mergeCell ref="V25:AA25"/>
    <mergeCell ref="AB25:AH25"/>
    <mergeCell ref="B26:G26"/>
    <mergeCell ref="S26:U26"/>
    <mergeCell ref="V26:AA26"/>
    <mergeCell ref="AB26:AH26"/>
    <mergeCell ref="T35:AH36"/>
    <mergeCell ref="B32:G32"/>
    <mergeCell ref="H32:AH32"/>
    <mergeCell ref="B33:G36"/>
    <mergeCell ref="L33:N33"/>
    <mergeCell ref="P33:S33"/>
    <mergeCell ref="H35:K36"/>
    <mergeCell ref="N35:Q36"/>
    <mergeCell ref="AF42:AH42"/>
    <mergeCell ref="D43:R43"/>
    <mergeCell ref="AF49:AH49"/>
    <mergeCell ref="X2:AA2"/>
    <mergeCell ref="AB2:AH2"/>
    <mergeCell ref="T15:AB15"/>
    <mergeCell ref="AC15:AH15"/>
    <mergeCell ref="B23:G23"/>
    <mergeCell ref="H23:K23"/>
    <mergeCell ref="L23:T23"/>
    <mergeCell ref="U23:X23"/>
    <mergeCell ref="Y23:AH23"/>
    <mergeCell ref="A16:A30"/>
    <mergeCell ref="B16:G16"/>
    <mergeCell ref="H16:AH16"/>
    <mergeCell ref="B17:G17"/>
    <mergeCell ref="H17:AH17"/>
    <mergeCell ref="B18:G22"/>
    <mergeCell ref="L18:N18"/>
    <mergeCell ref="P18:S18"/>
    <mergeCell ref="H20:K21"/>
    <mergeCell ref="N20:Q21"/>
    <mergeCell ref="T20:AH21"/>
    <mergeCell ref="N22:AH22"/>
    <mergeCell ref="B24:G24"/>
    <mergeCell ref="H24:R24"/>
    <mergeCell ref="S24:X24"/>
    <mergeCell ref="Y24:AH24"/>
    <mergeCell ref="B27:G30"/>
    <mergeCell ref="L27:N27"/>
    <mergeCell ref="P27:S27"/>
    <mergeCell ref="H29:K30"/>
    <mergeCell ref="N29:Q30"/>
    <mergeCell ref="T29:AH30"/>
    <mergeCell ref="B25:G25"/>
    <mergeCell ref="H25:K26"/>
  </mergeCells>
  <phoneticPr fontId="16"/>
  <dataValidations count="1">
    <dataValidation type="list" showInputMessage="1" showErrorMessage="1" sqref="H24">
      <formula1>"　,営利法人,社会福祉法人,医療法人,社団法人,財団法人,NPO法人,協同組合,宗教法人"</formula1>
    </dataValidation>
  </dataValidations>
  <pageMargins left="0.59055118110236227" right="0.39370078740157483" top="0.19685039370078741" bottom="0.19685039370078741" header="0.31496062992125984" footer="0.31496062992125984"/>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view="pageBreakPreview" zoomScaleNormal="100" zoomScaleSheetLayoutView="100" workbookViewId="0">
      <selection activeCell="C1" sqref="C1"/>
    </sheetView>
  </sheetViews>
  <sheetFormatPr defaultColWidth="3.5" defaultRowHeight="14" x14ac:dyDescent="0.2"/>
  <cols>
    <col min="1" max="16384" width="3.5" style="174"/>
  </cols>
  <sheetData>
    <row r="1" spans="1:26" ht="16" customHeight="1" x14ac:dyDescent="0.2">
      <c r="A1" s="50" t="s">
        <v>382</v>
      </c>
      <c r="B1" s="49"/>
      <c r="C1" s="49"/>
      <c r="D1" s="179"/>
      <c r="E1" s="50" t="s">
        <v>177</v>
      </c>
      <c r="F1" s="49"/>
      <c r="G1" s="49"/>
      <c r="H1" s="49"/>
      <c r="I1" s="49"/>
      <c r="J1" s="49"/>
      <c r="K1" s="49"/>
      <c r="L1" s="49"/>
      <c r="M1" s="49"/>
      <c r="N1" s="49"/>
      <c r="O1" s="49"/>
      <c r="P1" s="49"/>
      <c r="Q1" s="49"/>
      <c r="R1" s="49"/>
      <c r="S1" s="49"/>
      <c r="T1" s="49"/>
      <c r="U1" s="49"/>
      <c r="V1" s="49"/>
      <c r="W1" s="49"/>
      <c r="X1" s="49"/>
      <c r="Y1" s="49"/>
      <c r="Z1" s="49"/>
    </row>
    <row r="2" spans="1:26" ht="7.5" customHeight="1" thickBot="1" x14ac:dyDescent="0.25">
      <c r="A2" s="50"/>
      <c r="B2" s="49"/>
      <c r="C2" s="49"/>
      <c r="D2" s="179"/>
      <c r="E2" s="51"/>
      <c r="F2" s="49"/>
      <c r="G2" s="49"/>
      <c r="H2" s="49"/>
      <c r="I2" s="49"/>
      <c r="J2" s="49"/>
      <c r="K2" s="49"/>
      <c r="L2" s="49"/>
      <c r="M2" s="49"/>
      <c r="N2" s="49"/>
      <c r="O2" s="49"/>
      <c r="P2" s="49"/>
      <c r="Q2" s="49"/>
      <c r="R2" s="49"/>
      <c r="S2" s="49"/>
      <c r="T2" s="49"/>
      <c r="U2" s="49"/>
      <c r="V2" s="49"/>
      <c r="W2" s="49"/>
      <c r="X2" s="49"/>
      <c r="Y2" s="49"/>
      <c r="Z2" s="49"/>
    </row>
    <row r="3" spans="1:26" ht="16" customHeight="1" x14ac:dyDescent="0.2">
      <c r="A3" s="912" t="s">
        <v>68</v>
      </c>
      <c r="B3" s="55" t="s">
        <v>135</v>
      </c>
      <c r="C3" s="56"/>
      <c r="D3" s="56"/>
      <c r="E3" s="56"/>
      <c r="F3" s="136"/>
      <c r="G3" s="137"/>
      <c r="H3" s="137"/>
      <c r="I3" s="137"/>
      <c r="J3" s="137"/>
      <c r="K3" s="137"/>
      <c r="L3" s="137"/>
      <c r="M3" s="137"/>
      <c r="N3" s="137"/>
      <c r="O3" s="137"/>
      <c r="P3" s="137"/>
      <c r="Q3" s="137"/>
      <c r="R3" s="137"/>
      <c r="S3" s="137"/>
      <c r="T3" s="137"/>
      <c r="U3" s="137"/>
      <c r="V3" s="137"/>
      <c r="W3" s="137"/>
      <c r="X3" s="137"/>
      <c r="Y3" s="137"/>
      <c r="Z3" s="138"/>
    </row>
    <row r="4" spans="1:26" ht="16" customHeight="1" x14ac:dyDescent="0.2">
      <c r="A4" s="913"/>
      <c r="B4" s="182" t="s">
        <v>22</v>
      </c>
      <c r="C4" s="182"/>
      <c r="D4" s="182"/>
      <c r="E4" s="182"/>
      <c r="F4" s="139"/>
      <c r="G4" s="140"/>
      <c r="H4" s="140"/>
      <c r="I4" s="140"/>
      <c r="J4" s="140"/>
      <c r="K4" s="140"/>
      <c r="L4" s="140"/>
      <c r="M4" s="140"/>
      <c r="N4" s="140"/>
      <c r="O4" s="140"/>
      <c r="P4" s="140"/>
      <c r="Q4" s="140"/>
      <c r="R4" s="140"/>
      <c r="S4" s="140"/>
      <c r="T4" s="140"/>
      <c r="U4" s="140"/>
      <c r="V4" s="140"/>
      <c r="W4" s="140"/>
      <c r="X4" s="140"/>
      <c r="Y4" s="140"/>
      <c r="Z4" s="141"/>
    </row>
    <row r="5" spans="1:26" ht="16" customHeight="1" x14ac:dyDescent="0.2">
      <c r="A5" s="913"/>
      <c r="B5" s="915" t="s">
        <v>23</v>
      </c>
      <c r="C5" s="916"/>
      <c r="D5" s="916"/>
      <c r="E5" s="917"/>
      <c r="F5" s="59" t="s">
        <v>136</v>
      </c>
      <c r="G5" s="60"/>
      <c r="H5" s="60"/>
      <c r="I5" s="924"/>
      <c r="J5" s="924"/>
      <c r="K5" s="924"/>
      <c r="L5" s="279" t="s">
        <v>47</v>
      </c>
      <c r="M5" s="925"/>
      <c r="N5" s="925"/>
      <c r="O5" s="925"/>
      <c r="P5" s="60" t="s">
        <v>48</v>
      </c>
      <c r="Q5" s="176"/>
      <c r="R5" s="176"/>
      <c r="S5" s="176"/>
      <c r="T5" s="176"/>
      <c r="U5" s="176"/>
      <c r="V5" s="176"/>
      <c r="W5" s="176"/>
      <c r="X5" s="176"/>
      <c r="Y5" s="176"/>
      <c r="Z5" s="61"/>
    </row>
    <row r="6" spans="1:26" ht="16" customHeight="1" x14ac:dyDescent="0.2">
      <c r="A6" s="913"/>
      <c r="B6" s="918"/>
      <c r="C6" s="919"/>
      <c r="D6" s="919"/>
      <c r="E6" s="920"/>
      <c r="F6" s="178"/>
      <c r="G6" s="54"/>
      <c r="H6" s="54"/>
      <c r="I6" s="54"/>
      <c r="J6" s="62"/>
      <c r="K6" s="62"/>
      <c r="L6" s="63"/>
      <c r="M6" s="63"/>
      <c r="N6" s="63"/>
      <c r="O6" s="63"/>
      <c r="P6" s="179"/>
      <c r="Q6" s="179"/>
      <c r="R6" s="64"/>
      <c r="S6" s="54"/>
      <c r="T6" s="54"/>
      <c r="U6" s="64"/>
      <c r="V6" s="54"/>
      <c r="W6" s="54"/>
      <c r="X6" s="64"/>
      <c r="Y6" s="54"/>
      <c r="Z6" s="65"/>
    </row>
    <row r="7" spans="1:26" ht="16" customHeight="1" x14ac:dyDescent="0.2">
      <c r="A7" s="913"/>
      <c r="B7" s="918"/>
      <c r="C7" s="919"/>
      <c r="D7" s="919"/>
      <c r="E7" s="920"/>
      <c r="F7" s="178"/>
      <c r="G7" s="54"/>
      <c r="H7" s="66" t="s">
        <v>69</v>
      </c>
      <c r="I7" s="54"/>
      <c r="J7" s="66" t="s">
        <v>156</v>
      </c>
      <c r="K7" s="63"/>
      <c r="L7" s="911"/>
      <c r="M7" s="911"/>
      <c r="N7" s="911"/>
      <c r="O7" s="911"/>
      <c r="P7" s="911"/>
      <c r="Q7" s="911"/>
      <c r="R7" s="911"/>
      <c r="S7" s="911"/>
      <c r="T7" s="911"/>
      <c r="U7" s="911"/>
      <c r="V7" s="911"/>
      <c r="W7" s="911"/>
      <c r="X7" s="911"/>
      <c r="Y7" s="911"/>
      <c r="Z7" s="260"/>
    </row>
    <row r="8" spans="1:26" ht="16" customHeight="1" x14ac:dyDescent="0.2">
      <c r="A8" s="913"/>
      <c r="B8" s="921"/>
      <c r="C8" s="922"/>
      <c r="D8" s="922"/>
      <c r="E8" s="923"/>
      <c r="F8" s="181"/>
      <c r="G8" s="182"/>
      <c r="H8" s="182"/>
      <c r="I8" s="182"/>
      <c r="J8" s="182"/>
      <c r="K8" s="182"/>
      <c r="L8" s="256"/>
      <c r="M8" s="256"/>
      <c r="N8" s="256"/>
      <c r="O8" s="256"/>
      <c r="P8" s="67"/>
      <c r="Q8" s="67"/>
      <c r="R8" s="261"/>
      <c r="S8" s="261"/>
      <c r="T8" s="261"/>
      <c r="U8" s="261"/>
      <c r="V8" s="261"/>
      <c r="W8" s="261"/>
      <c r="X8" s="261"/>
      <c r="Y8" s="261"/>
      <c r="Z8" s="262"/>
    </row>
    <row r="9" spans="1:26" ht="16" customHeight="1" x14ac:dyDescent="0.2">
      <c r="A9" s="914"/>
      <c r="B9" s="70" t="s">
        <v>70</v>
      </c>
      <c r="C9" s="58"/>
      <c r="D9" s="58"/>
      <c r="E9" s="58"/>
      <c r="F9" s="71" t="s">
        <v>71</v>
      </c>
      <c r="G9" s="72"/>
      <c r="H9" s="58"/>
      <c r="I9" s="73"/>
      <c r="J9" s="880"/>
      <c r="K9" s="881"/>
      <c r="L9" s="881"/>
      <c r="M9" s="881"/>
      <c r="N9" s="881"/>
      <c r="O9" s="881"/>
      <c r="P9" s="881"/>
      <c r="Q9" s="882"/>
      <c r="R9" s="74" t="s">
        <v>24</v>
      </c>
      <c r="S9" s="182"/>
      <c r="T9" s="183"/>
      <c r="U9" s="880"/>
      <c r="V9" s="881"/>
      <c r="W9" s="881"/>
      <c r="X9" s="881"/>
      <c r="Y9" s="881"/>
      <c r="Z9" s="896"/>
    </row>
    <row r="10" spans="1:26" ht="16" customHeight="1" x14ac:dyDescent="0.2">
      <c r="A10" s="926" t="s">
        <v>72</v>
      </c>
      <c r="B10" s="74" t="s">
        <v>137</v>
      </c>
      <c r="C10" s="182"/>
      <c r="D10" s="182"/>
      <c r="E10" s="880"/>
      <c r="F10" s="881"/>
      <c r="G10" s="881"/>
      <c r="H10" s="881"/>
      <c r="I10" s="881"/>
      <c r="J10" s="881"/>
      <c r="K10" s="882"/>
      <c r="L10" s="915" t="s">
        <v>73</v>
      </c>
      <c r="M10" s="917"/>
      <c r="N10" s="75" t="s">
        <v>46</v>
      </c>
      <c r="O10" s="176"/>
      <c r="P10" s="176"/>
      <c r="Q10" s="927"/>
      <c r="R10" s="927"/>
      <c r="S10" s="176" t="s">
        <v>47</v>
      </c>
      <c r="T10" s="928"/>
      <c r="U10" s="929"/>
      <c r="V10" s="929"/>
      <c r="W10" s="76" t="s">
        <v>48</v>
      </c>
      <c r="X10" s="176"/>
      <c r="Y10" s="176"/>
      <c r="Z10" s="61"/>
    </row>
    <row r="11" spans="1:26" ht="16" customHeight="1" x14ac:dyDescent="0.2">
      <c r="A11" s="913"/>
      <c r="B11" s="57" t="s">
        <v>76</v>
      </c>
      <c r="C11" s="58"/>
      <c r="D11" s="73"/>
      <c r="E11" s="880"/>
      <c r="F11" s="881"/>
      <c r="G11" s="881"/>
      <c r="H11" s="881"/>
      <c r="I11" s="881"/>
      <c r="J11" s="881"/>
      <c r="K11" s="882"/>
      <c r="L11" s="918"/>
      <c r="M11" s="920"/>
      <c r="N11" s="890"/>
      <c r="O11" s="891"/>
      <c r="P11" s="891"/>
      <c r="Q11" s="891"/>
      <c r="R11" s="891"/>
      <c r="S11" s="891"/>
      <c r="T11" s="891"/>
      <c r="U11" s="891"/>
      <c r="V11" s="891"/>
      <c r="W11" s="891"/>
      <c r="X11" s="891"/>
      <c r="Y11" s="891"/>
      <c r="Z11" s="892"/>
    </row>
    <row r="12" spans="1:26" ht="16" customHeight="1" x14ac:dyDescent="0.2">
      <c r="A12" s="913"/>
      <c r="B12" s="74" t="s">
        <v>77</v>
      </c>
      <c r="C12" s="182"/>
      <c r="D12" s="183"/>
      <c r="E12" s="883"/>
      <c r="F12" s="884"/>
      <c r="G12" s="77" t="s">
        <v>25</v>
      </c>
      <c r="H12" s="78"/>
      <c r="I12" s="77" t="s">
        <v>26</v>
      </c>
      <c r="J12" s="78"/>
      <c r="K12" s="79" t="s">
        <v>27</v>
      </c>
      <c r="L12" s="921"/>
      <c r="M12" s="923"/>
      <c r="N12" s="893"/>
      <c r="O12" s="894"/>
      <c r="P12" s="894"/>
      <c r="Q12" s="894"/>
      <c r="R12" s="894"/>
      <c r="S12" s="894"/>
      <c r="T12" s="894"/>
      <c r="U12" s="894"/>
      <c r="V12" s="894"/>
      <c r="W12" s="894"/>
      <c r="X12" s="894"/>
      <c r="Y12" s="894"/>
      <c r="Z12" s="895"/>
    </row>
    <row r="13" spans="1:26" ht="16" customHeight="1" x14ac:dyDescent="0.2">
      <c r="A13" s="913"/>
      <c r="B13" s="905" t="s">
        <v>451</v>
      </c>
      <c r="C13" s="906"/>
      <c r="D13" s="906"/>
      <c r="E13" s="906"/>
      <c r="F13" s="906"/>
      <c r="G13" s="906"/>
      <c r="H13" s="906"/>
      <c r="I13" s="906"/>
      <c r="J13" s="906"/>
      <c r="K13" s="906"/>
      <c r="L13" s="906"/>
      <c r="M13" s="906"/>
      <c r="N13" s="906"/>
      <c r="O13" s="906"/>
      <c r="P13" s="906"/>
      <c r="Q13" s="906"/>
      <c r="R13" s="907"/>
      <c r="S13" s="880"/>
      <c r="T13" s="881"/>
      <c r="U13" s="881"/>
      <c r="V13" s="881"/>
      <c r="W13" s="881"/>
      <c r="X13" s="881"/>
      <c r="Y13" s="881"/>
      <c r="Z13" s="896"/>
    </row>
    <row r="14" spans="1:26" ht="16" customHeight="1" x14ac:dyDescent="0.2">
      <c r="A14" s="913"/>
      <c r="B14" s="59" t="s">
        <v>51</v>
      </c>
      <c r="C14" s="176"/>
      <c r="D14" s="176"/>
      <c r="E14" s="176"/>
      <c r="F14" s="176"/>
      <c r="G14" s="176"/>
      <c r="H14" s="177"/>
      <c r="I14" s="71" t="s">
        <v>79</v>
      </c>
      <c r="J14" s="58"/>
      <c r="K14" s="58"/>
      <c r="L14" s="73"/>
      <c r="M14" s="880"/>
      <c r="N14" s="881"/>
      <c r="O14" s="881"/>
      <c r="P14" s="881"/>
      <c r="Q14" s="881"/>
      <c r="R14" s="881"/>
      <c r="S14" s="881"/>
      <c r="T14" s="881"/>
      <c r="U14" s="881"/>
      <c r="V14" s="881"/>
      <c r="W14" s="881"/>
      <c r="X14" s="881"/>
      <c r="Y14" s="881"/>
      <c r="Z14" s="896"/>
    </row>
    <row r="15" spans="1:26" ht="16" customHeight="1" x14ac:dyDescent="0.2">
      <c r="A15" s="913"/>
      <c r="B15" s="178" t="s">
        <v>52</v>
      </c>
      <c r="C15" s="54"/>
      <c r="D15" s="63"/>
      <c r="E15" s="54"/>
      <c r="F15" s="54"/>
      <c r="G15" s="54"/>
      <c r="H15" s="180"/>
      <c r="I15" s="75" t="s">
        <v>53</v>
      </c>
      <c r="J15" s="176"/>
      <c r="K15" s="176"/>
      <c r="L15" s="180"/>
      <c r="M15" s="897"/>
      <c r="N15" s="898"/>
      <c r="O15" s="898"/>
      <c r="P15" s="898"/>
      <c r="Q15" s="898"/>
      <c r="R15" s="898"/>
      <c r="S15" s="898"/>
      <c r="T15" s="898"/>
      <c r="U15" s="898"/>
      <c r="V15" s="898"/>
      <c r="W15" s="898"/>
      <c r="X15" s="898"/>
      <c r="Y15" s="898"/>
      <c r="Z15" s="899"/>
    </row>
    <row r="16" spans="1:26" ht="16" customHeight="1" x14ac:dyDescent="0.2">
      <c r="A16" s="914"/>
      <c r="B16" s="74" t="s">
        <v>60</v>
      </c>
      <c r="C16" s="182"/>
      <c r="D16" s="81"/>
      <c r="E16" s="182"/>
      <c r="F16" s="182"/>
      <c r="G16" s="182"/>
      <c r="H16" s="183"/>
      <c r="I16" s="80" t="s">
        <v>54</v>
      </c>
      <c r="J16" s="182"/>
      <c r="K16" s="182"/>
      <c r="L16" s="183"/>
      <c r="M16" s="900"/>
      <c r="N16" s="901"/>
      <c r="O16" s="901"/>
      <c r="P16" s="901"/>
      <c r="Q16" s="901"/>
      <c r="R16" s="901"/>
      <c r="S16" s="901"/>
      <c r="T16" s="901"/>
      <c r="U16" s="901"/>
      <c r="V16" s="901"/>
      <c r="W16" s="901"/>
      <c r="X16" s="901"/>
      <c r="Y16" s="901"/>
      <c r="Z16" s="902"/>
    </row>
    <row r="17" spans="1:26" ht="16" customHeight="1" x14ac:dyDescent="0.2">
      <c r="A17" s="908" t="s">
        <v>152</v>
      </c>
      <c r="B17" s="909"/>
      <c r="C17" s="909"/>
      <c r="D17" s="909"/>
      <c r="E17" s="909"/>
      <c r="F17" s="910"/>
      <c r="G17" s="88"/>
      <c r="H17" s="197"/>
      <c r="I17" s="930" t="s">
        <v>28</v>
      </c>
      <c r="J17" s="931"/>
      <c r="K17" s="932" t="s">
        <v>153</v>
      </c>
      <c r="L17" s="933"/>
      <c r="M17" s="933"/>
      <c r="N17" s="933"/>
      <c r="O17" s="933"/>
      <c r="P17" s="933"/>
      <c r="Q17" s="933"/>
      <c r="R17" s="933"/>
      <c r="S17" s="933"/>
      <c r="T17" s="933"/>
      <c r="U17" s="933"/>
      <c r="V17" s="933"/>
      <c r="W17" s="934"/>
      <c r="X17" s="903"/>
      <c r="Y17" s="904"/>
      <c r="Z17" s="198" t="s">
        <v>29</v>
      </c>
    </row>
    <row r="18" spans="1:26" ht="16" customHeight="1" x14ac:dyDescent="0.2">
      <c r="A18" s="908" t="s">
        <v>452</v>
      </c>
      <c r="B18" s="909"/>
      <c r="C18" s="909"/>
      <c r="D18" s="909"/>
      <c r="E18" s="909"/>
      <c r="F18" s="909"/>
      <c r="G18" s="909"/>
      <c r="H18" s="909"/>
      <c r="I18" s="909"/>
      <c r="J18" s="909"/>
      <c r="K18" s="909"/>
      <c r="L18" s="909"/>
      <c r="M18" s="909"/>
      <c r="N18" s="909"/>
      <c r="O18" s="909"/>
      <c r="P18" s="909"/>
      <c r="Q18" s="909"/>
      <c r="R18" s="909"/>
      <c r="S18" s="909"/>
      <c r="T18" s="909"/>
      <c r="U18" s="910"/>
      <c r="V18" s="888"/>
      <c r="W18" s="889"/>
      <c r="X18" s="889"/>
      <c r="Y18" s="889"/>
      <c r="Z18" s="199" t="s">
        <v>138</v>
      </c>
    </row>
    <row r="19" spans="1:26" x14ac:dyDescent="0.2">
      <c r="A19" s="885" t="s">
        <v>139</v>
      </c>
      <c r="B19" s="886"/>
      <c r="C19" s="886"/>
      <c r="D19" s="886"/>
      <c r="E19" s="886"/>
      <c r="F19" s="886"/>
      <c r="G19" s="886"/>
      <c r="H19" s="886"/>
      <c r="I19" s="886"/>
      <c r="J19" s="886"/>
      <c r="K19" s="886"/>
      <c r="L19" s="886"/>
      <c r="M19" s="886"/>
      <c r="N19" s="886"/>
      <c r="O19" s="886"/>
      <c r="P19" s="886"/>
      <c r="Q19" s="886"/>
      <c r="R19" s="886"/>
      <c r="S19" s="886"/>
      <c r="T19" s="886"/>
      <c r="U19" s="887"/>
      <c r="V19" s="888"/>
      <c r="W19" s="889"/>
      <c r="X19" s="889"/>
      <c r="Y19" s="889"/>
      <c r="Z19" s="200" t="s">
        <v>29</v>
      </c>
    </row>
    <row r="20" spans="1:26" ht="16" customHeight="1" thickBot="1" x14ac:dyDescent="0.25">
      <c r="A20" s="861" t="s">
        <v>133</v>
      </c>
      <c r="B20" s="862"/>
      <c r="C20" s="862"/>
      <c r="D20" s="862"/>
      <c r="E20" s="862"/>
      <c r="F20" s="862"/>
      <c r="G20" s="862"/>
      <c r="H20" s="862"/>
      <c r="I20" s="862"/>
      <c r="J20" s="862"/>
      <c r="K20" s="862"/>
      <c r="L20" s="862"/>
      <c r="M20" s="862"/>
      <c r="N20" s="862"/>
      <c r="O20" s="862"/>
      <c r="P20" s="863"/>
      <c r="Q20" s="864"/>
      <c r="R20" s="865"/>
      <c r="S20" s="865"/>
      <c r="T20" s="865"/>
      <c r="U20" s="865"/>
      <c r="V20" s="865"/>
      <c r="W20" s="865"/>
      <c r="X20" s="865"/>
      <c r="Y20" s="865"/>
      <c r="Z20" s="866"/>
    </row>
    <row r="21" spans="1:26" ht="16" customHeight="1" thickBot="1" x14ac:dyDescent="0.25">
      <c r="A21" s="201"/>
      <c r="B21" s="201"/>
      <c r="C21" s="201"/>
      <c r="D21" s="201"/>
      <c r="E21" s="201"/>
      <c r="F21" s="201"/>
      <c r="G21" s="201"/>
      <c r="H21" s="201"/>
      <c r="I21" s="201"/>
      <c r="J21" s="201"/>
      <c r="K21" s="201"/>
      <c r="L21" s="201"/>
      <c r="M21" s="201"/>
      <c r="N21" s="201"/>
      <c r="O21" s="201"/>
      <c r="P21" s="201"/>
      <c r="Q21" s="202"/>
      <c r="R21" s="202"/>
      <c r="S21" s="202"/>
      <c r="T21" s="202"/>
      <c r="U21" s="202"/>
      <c r="V21" s="202"/>
      <c r="W21" s="202"/>
      <c r="X21" s="202"/>
      <c r="Y21" s="202"/>
      <c r="Z21" s="202"/>
    </row>
    <row r="22" spans="1:26" ht="16" customHeight="1" x14ac:dyDescent="0.2">
      <c r="A22" s="815" t="s">
        <v>453</v>
      </c>
      <c r="B22" s="816"/>
      <c r="C22" s="816"/>
      <c r="D22" s="816"/>
      <c r="E22" s="816"/>
      <c r="F22" s="816"/>
      <c r="G22" s="816"/>
      <c r="H22" s="816"/>
      <c r="I22" s="816"/>
      <c r="J22" s="816"/>
      <c r="K22" s="816"/>
      <c r="L22" s="816"/>
      <c r="M22" s="816"/>
      <c r="N22" s="816"/>
      <c r="O22" s="816"/>
      <c r="P22" s="816"/>
      <c r="Q22" s="816"/>
      <c r="R22" s="817"/>
      <c r="S22" s="935"/>
      <c r="T22" s="936"/>
      <c r="U22" s="936"/>
      <c r="V22" s="183" t="s">
        <v>29</v>
      </c>
      <c r="W22" s="935"/>
      <c r="X22" s="936"/>
      <c r="Y22" s="936"/>
      <c r="Z22" s="69" t="s">
        <v>138</v>
      </c>
    </row>
    <row r="23" spans="1:26" ht="16" customHeight="1" x14ac:dyDescent="0.2">
      <c r="A23" s="867" t="s">
        <v>140</v>
      </c>
      <c r="B23" s="870" t="s">
        <v>141</v>
      </c>
      <c r="C23" s="84"/>
      <c r="D23" s="84"/>
      <c r="E23" s="84"/>
      <c r="F23" s="84"/>
      <c r="G23" s="873" t="s">
        <v>31</v>
      </c>
      <c r="H23" s="874"/>
      <c r="I23" s="874"/>
      <c r="J23" s="860"/>
      <c r="K23" s="873" t="s">
        <v>32</v>
      </c>
      <c r="L23" s="874"/>
      <c r="M23" s="874"/>
      <c r="N23" s="860"/>
      <c r="O23" s="873" t="s">
        <v>33</v>
      </c>
      <c r="P23" s="874"/>
      <c r="Q23" s="874"/>
      <c r="R23" s="860"/>
      <c r="S23" s="875" t="s">
        <v>34</v>
      </c>
      <c r="T23" s="876"/>
      <c r="U23" s="876"/>
      <c r="V23" s="877"/>
      <c r="W23" s="878" t="s">
        <v>131</v>
      </c>
      <c r="X23" s="878"/>
      <c r="Y23" s="878"/>
      <c r="Z23" s="879"/>
    </row>
    <row r="24" spans="1:26" ht="16" customHeight="1" x14ac:dyDescent="0.2">
      <c r="A24" s="868"/>
      <c r="B24" s="871"/>
      <c r="C24" s="84"/>
      <c r="D24" s="84"/>
      <c r="E24" s="84"/>
      <c r="F24" s="84"/>
      <c r="G24" s="873" t="s">
        <v>80</v>
      </c>
      <c r="H24" s="860"/>
      <c r="I24" s="873" t="s">
        <v>81</v>
      </c>
      <c r="J24" s="860"/>
      <c r="K24" s="873" t="s">
        <v>80</v>
      </c>
      <c r="L24" s="860"/>
      <c r="M24" s="873" t="s">
        <v>81</v>
      </c>
      <c r="N24" s="860"/>
      <c r="O24" s="873" t="s">
        <v>80</v>
      </c>
      <c r="P24" s="860"/>
      <c r="Q24" s="873" t="s">
        <v>81</v>
      </c>
      <c r="R24" s="860"/>
      <c r="S24" s="873" t="s">
        <v>80</v>
      </c>
      <c r="T24" s="860"/>
      <c r="U24" s="873" t="s">
        <v>81</v>
      </c>
      <c r="V24" s="860"/>
      <c r="W24" s="878"/>
      <c r="X24" s="878"/>
      <c r="Y24" s="878"/>
      <c r="Z24" s="879"/>
    </row>
    <row r="25" spans="1:26" ht="16" customHeight="1" x14ac:dyDescent="0.2">
      <c r="A25" s="868"/>
      <c r="B25" s="871"/>
      <c r="C25" s="82" t="s">
        <v>35</v>
      </c>
      <c r="D25" s="72"/>
      <c r="E25" s="72"/>
      <c r="F25" s="72"/>
      <c r="G25" s="838" t="s">
        <v>50</v>
      </c>
      <c r="H25" s="839"/>
      <c r="I25" s="838" t="s">
        <v>50</v>
      </c>
      <c r="J25" s="839"/>
      <c r="K25" s="838" t="s">
        <v>50</v>
      </c>
      <c r="L25" s="839"/>
      <c r="M25" s="838" t="s">
        <v>50</v>
      </c>
      <c r="N25" s="839"/>
      <c r="O25" s="838" t="s">
        <v>50</v>
      </c>
      <c r="P25" s="839"/>
      <c r="Q25" s="838" t="s">
        <v>50</v>
      </c>
      <c r="R25" s="839"/>
      <c r="S25" s="838" t="s">
        <v>50</v>
      </c>
      <c r="T25" s="839"/>
      <c r="U25" s="838" t="s">
        <v>50</v>
      </c>
      <c r="V25" s="839"/>
      <c r="W25" s="878"/>
      <c r="X25" s="878"/>
      <c r="Y25" s="878"/>
      <c r="Z25" s="879"/>
    </row>
    <row r="26" spans="1:26" ht="16" customHeight="1" x14ac:dyDescent="0.2">
      <c r="A26" s="868"/>
      <c r="B26" s="872"/>
      <c r="C26" s="86" t="s">
        <v>36</v>
      </c>
      <c r="D26" s="68"/>
      <c r="E26" s="72"/>
      <c r="F26" s="68"/>
      <c r="G26" s="838" t="s">
        <v>50</v>
      </c>
      <c r="H26" s="839"/>
      <c r="I26" s="838" t="s">
        <v>50</v>
      </c>
      <c r="J26" s="839"/>
      <c r="K26" s="838" t="s">
        <v>50</v>
      </c>
      <c r="L26" s="839"/>
      <c r="M26" s="838" t="s">
        <v>50</v>
      </c>
      <c r="N26" s="839"/>
      <c r="O26" s="838" t="s">
        <v>50</v>
      </c>
      <c r="P26" s="839"/>
      <c r="Q26" s="838" t="s">
        <v>50</v>
      </c>
      <c r="R26" s="839"/>
      <c r="S26" s="838" t="s">
        <v>50</v>
      </c>
      <c r="T26" s="839"/>
      <c r="U26" s="838" t="s">
        <v>50</v>
      </c>
      <c r="V26" s="839"/>
      <c r="W26" s="945" t="s">
        <v>132</v>
      </c>
      <c r="X26" s="946"/>
      <c r="Y26" s="946"/>
      <c r="Z26" s="947"/>
    </row>
    <row r="27" spans="1:26" ht="16" customHeight="1" x14ac:dyDescent="0.2">
      <c r="A27" s="868"/>
      <c r="B27" s="849" t="s">
        <v>82</v>
      </c>
      <c r="C27" s="112" t="s">
        <v>37</v>
      </c>
      <c r="D27" s="88"/>
      <c r="E27" s="88"/>
      <c r="F27" s="89"/>
      <c r="G27" s="937"/>
      <c r="H27" s="938"/>
      <c r="I27" s="938"/>
      <c r="J27" s="938"/>
      <c r="K27" s="89" t="s">
        <v>29</v>
      </c>
      <c r="L27" s="850"/>
      <c r="M27" s="851"/>
      <c r="N27" s="851"/>
      <c r="O27" s="851"/>
      <c r="P27" s="851"/>
      <c r="Q27" s="851"/>
      <c r="R27" s="851"/>
      <c r="S27" s="851"/>
      <c r="T27" s="851"/>
      <c r="U27" s="851"/>
      <c r="V27" s="851"/>
      <c r="W27" s="851"/>
      <c r="X27" s="851"/>
      <c r="Y27" s="851"/>
      <c r="Z27" s="852"/>
    </row>
    <row r="28" spans="1:26" ht="16" customHeight="1" x14ac:dyDescent="0.2">
      <c r="A28" s="868"/>
      <c r="B28" s="849"/>
      <c r="C28" s="822" t="s">
        <v>83</v>
      </c>
      <c r="D28" s="822"/>
      <c r="E28" s="822"/>
      <c r="F28" s="823"/>
      <c r="G28" s="11" t="s">
        <v>84</v>
      </c>
      <c r="H28" s="11" t="s">
        <v>85</v>
      </c>
      <c r="I28" s="11" t="s">
        <v>86</v>
      </c>
      <c r="J28" s="11" t="s">
        <v>87</v>
      </c>
      <c r="K28" s="11" t="s">
        <v>88</v>
      </c>
      <c r="L28" s="11" t="s">
        <v>89</v>
      </c>
      <c r="M28" s="11" t="s">
        <v>90</v>
      </c>
      <c r="N28" s="11" t="s">
        <v>91</v>
      </c>
      <c r="O28" s="90" t="s">
        <v>92</v>
      </c>
      <c r="P28" s="189"/>
      <c r="Q28" s="189"/>
      <c r="R28" s="189"/>
      <c r="S28" s="939"/>
      <c r="T28" s="940"/>
      <c r="U28" s="940"/>
      <c r="V28" s="940"/>
      <c r="W28" s="940"/>
      <c r="X28" s="940"/>
      <c r="Y28" s="940"/>
      <c r="Z28" s="941"/>
    </row>
    <row r="29" spans="1:26" ht="16" customHeight="1" x14ac:dyDescent="0.2">
      <c r="A29" s="868"/>
      <c r="B29" s="849"/>
      <c r="C29" s="825"/>
      <c r="D29" s="825"/>
      <c r="E29" s="825"/>
      <c r="F29" s="826"/>
      <c r="G29" s="91"/>
      <c r="H29" s="91"/>
      <c r="I29" s="91"/>
      <c r="J29" s="91"/>
      <c r="K29" s="91"/>
      <c r="L29" s="91"/>
      <c r="M29" s="91"/>
      <c r="N29" s="91"/>
      <c r="O29" s="92" t="s">
        <v>38</v>
      </c>
      <c r="P29" s="192"/>
      <c r="Q29" s="192"/>
      <c r="R29" s="192"/>
      <c r="S29" s="942"/>
      <c r="T29" s="943"/>
      <c r="U29" s="943"/>
      <c r="V29" s="943"/>
      <c r="W29" s="943"/>
      <c r="X29" s="943"/>
      <c r="Y29" s="943"/>
      <c r="Z29" s="944"/>
    </row>
    <row r="30" spans="1:26" ht="16" customHeight="1" x14ac:dyDescent="0.2">
      <c r="A30" s="868"/>
      <c r="B30" s="849"/>
      <c r="C30" s="853" t="s">
        <v>55</v>
      </c>
      <c r="D30" s="853"/>
      <c r="E30" s="853"/>
      <c r="F30" s="854"/>
      <c r="G30" s="859" t="s">
        <v>93</v>
      </c>
      <c r="H30" s="860"/>
      <c r="I30" s="845" t="s">
        <v>142</v>
      </c>
      <c r="J30" s="846"/>
      <c r="K30" s="846"/>
      <c r="L30" s="846"/>
      <c r="M30" s="848"/>
      <c r="N30" s="859" t="s">
        <v>94</v>
      </c>
      <c r="O30" s="860"/>
      <c r="P30" s="845" t="s">
        <v>143</v>
      </c>
      <c r="Q30" s="846"/>
      <c r="R30" s="846"/>
      <c r="S30" s="846"/>
      <c r="T30" s="848"/>
      <c r="U30" s="842" t="s">
        <v>39</v>
      </c>
      <c r="V30" s="843"/>
      <c r="W30" s="845" t="s">
        <v>143</v>
      </c>
      <c r="X30" s="846"/>
      <c r="Y30" s="846"/>
      <c r="Z30" s="847"/>
    </row>
    <row r="31" spans="1:26" ht="16" customHeight="1" x14ac:dyDescent="0.2">
      <c r="A31" s="868"/>
      <c r="B31" s="849"/>
      <c r="C31" s="855"/>
      <c r="D31" s="855"/>
      <c r="E31" s="855"/>
      <c r="F31" s="856"/>
      <c r="G31" s="194" t="s">
        <v>40</v>
      </c>
      <c r="H31" s="184"/>
      <c r="I31" s="2"/>
      <c r="J31" s="2"/>
      <c r="K31" s="94"/>
      <c r="L31" s="835"/>
      <c r="M31" s="836"/>
      <c r="N31" s="836"/>
      <c r="O31" s="836"/>
      <c r="P31" s="836"/>
      <c r="Q31" s="836"/>
      <c r="R31" s="836"/>
      <c r="S31" s="836"/>
      <c r="T31" s="836"/>
      <c r="U31" s="836"/>
      <c r="V31" s="836"/>
      <c r="W31" s="836"/>
      <c r="X31" s="836"/>
      <c r="Y31" s="836"/>
      <c r="Z31" s="837"/>
    </row>
    <row r="32" spans="1:26" ht="16" customHeight="1" x14ac:dyDescent="0.2">
      <c r="A32" s="869"/>
      <c r="B32" s="849"/>
      <c r="C32" s="857"/>
      <c r="D32" s="857"/>
      <c r="E32" s="857"/>
      <c r="F32" s="858"/>
      <c r="G32" s="194" t="s">
        <v>95</v>
      </c>
      <c r="H32" s="95"/>
      <c r="I32" s="2"/>
      <c r="J32" s="2"/>
      <c r="K32" s="94"/>
      <c r="L32" s="835"/>
      <c r="M32" s="836"/>
      <c r="N32" s="836"/>
      <c r="O32" s="836"/>
      <c r="P32" s="836"/>
      <c r="Q32" s="836"/>
      <c r="R32" s="836"/>
      <c r="S32" s="836"/>
      <c r="T32" s="836"/>
      <c r="U32" s="836"/>
      <c r="V32" s="836"/>
      <c r="W32" s="836"/>
      <c r="X32" s="836"/>
      <c r="Y32" s="836"/>
      <c r="Z32" s="837"/>
    </row>
    <row r="33" spans="1:26" ht="16" customHeight="1" x14ac:dyDescent="0.2">
      <c r="A33" s="818" t="s">
        <v>82</v>
      </c>
      <c r="B33" s="821" t="s">
        <v>96</v>
      </c>
      <c r="C33" s="822"/>
      <c r="D33" s="822"/>
      <c r="E33" s="822"/>
      <c r="F33" s="823"/>
      <c r="G33" s="8" t="s">
        <v>144</v>
      </c>
      <c r="H33" s="6"/>
      <c r="I33" s="2"/>
      <c r="J33" s="2"/>
      <c r="K33" s="175"/>
      <c r="L33" s="827" t="s">
        <v>447</v>
      </c>
      <c r="M33" s="828"/>
      <c r="N33" s="828"/>
      <c r="O33" s="828"/>
      <c r="P33" s="828"/>
      <c r="Q33" s="828"/>
      <c r="R33" s="828"/>
      <c r="S33" s="828"/>
      <c r="T33" s="828"/>
      <c r="U33" s="828"/>
      <c r="V33" s="828"/>
      <c r="W33" s="828"/>
      <c r="X33" s="828"/>
      <c r="Y33" s="828"/>
      <c r="Z33" s="829"/>
    </row>
    <row r="34" spans="1:26" ht="16" customHeight="1" x14ac:dyDescent="0.2">
      <c r="A34" s="819"/>
      <c r="B34" s="824"/>
      <c r="C34" s="825"/>
      <c r="D34" s="825"/>
      <c r="E34" s="825"/>
      <c r="F34" s="826"/>
      <c r="G34" s="8" t="s">
        <v>56</v>
      </c>
      <c r="H34" s="6"/>
      <c r="I34" s="2"/>
      <c r="J34" s="2"/>
      <c r="K34" s="2"/>
      <c r="L34" s="830" t="s">
        <v>134</v>
      </c>
      <c r="M34" s="831"/>
      <c r="N34" s="831"/>
      <c r="O34" s="831"/>
      <c r="P34" s="831"/>
      <c r="Q34" s="831"/>
      <c r="R34" s="831"/>
      <c r="S34" s="831"/>
      <c r="T34" s="831"/>
      <c r="U34" s="831"/>
      <c r="V34" s="831"/>
      <c r="W34" s="831"/>
      <c r="X34" s="831"/>
      <c r="Y34" s="831"/>
      <c r="Z34" s="832"/>
    </row>
    <row r="35" spans="1:26" ht="16" customHeight="1" x14ac:dyDescent="0.2">
      <c r="A35" s="819"/>
      <c r="B35" s="4" t="s">
        <v>57</v>
      </c>
      <c r="C35" s="5"/>
      <c r="D35" s="5"/>
      <c r="E35" s="5"/>
      <c r="F35" s="5"/>
      <c r="G35" s="835"/>
      <c r="H35" s="836"/>
      <c r="I35" s="836"/>
      <c r="J35" s="836"/>
      <c r="K35" s="836"/>
      <c r="L35" s="836"/>
      <c r="M35" s="836"/>
      <c r="N35" s="836"/>
      <c r="O35" s="836"/>
      <c r="P35" s="836"/>
      <c r="Q35" s="836"/>
      <c r="R35" s="836"/>
      <c r="S35" s="836"/>
      <c r="T35" s="836"/>
      <c r="U35" s="836"/>
      <c r="V35" s="836"/>
      <c r="W35" s="836"/>
      <c r="X35" s="836"/>
      <c r="Y35" s="836"/>
      <c r="Z35" s="837"/>
    </row>
    <row r="36" spans="1:26" ht="16" customHeight="1" x14ac:dyDescent="0.2">
      <c r="A36" s="819"/>
      <c r="B36" s="185" t="s">
        <v>145</v>
      </c>
      <c r="C36" s="96"/>
      <c r="D36" s="96"/>
      <c r="E36" s="189"/>
      <c r="F36" s="190"/>
      <c r="G36" s="268" t="s">
        <v>176</v>
      </c>
      <c r="H36" s="269"/>
      <c r="I36" s="269"/>
      <c r="J36" s="269"/>
      <c r="K36" s="272"/>
      <c r="L36" s="833"/>
      <c r="M36" s="834"/>
      <c r="N36" s="834"/>
      <c r="O36" s="272"/>
      <c r="P36" s="833"/>
      <c r="Q36" s="834"/>
      <c r="R36" s="834"/>
      <c r="S36" s="272"/>
      <c r="T36" s="833"/>
      <c r="U36" s="833"/>
      <c r="V36" s="833"/>
      <c r="W36" s="272"/>
      <c r="X36" s="833"/>
      <c r="Y36" s="834"/>
      <c r="Z36" s="273"/>
    </row>
    <row r="37" spans="1:26" ht="16" customHeight="1" x14ac:dyDescent="0.2">
      <c r="A37" s="820"/>
      <c r="B37" s="187" t="s">
        <v>41</v>
      </c>
      <c r="C37" s="97"/>
      <c r="D37" s="97"/>
      <c r="E37" s="10"/>
      <c r="F37" s="193"/>
      <c r="G37" s="3" t="s">
        <v>95</v>
      </c>
      <c r="H37" s="9"/>
      <c r="I37" s="844"/>
      <c r="J37" s="831"/>
      <c r="K37" s="831"/>
      <c r="L37" s="831"/>
      <c r="M37" s="831"/>
      <c r="N37" s="831"/>
      <c r="O37" s="831"/>
      <c r="P37" s="831"/>
      <c r="Q37" s="831"/>
      <c r="R37" s="831"/>
      <c r="S37" s="831"/>
      <c r="T37" s="831"/>
      <c r="U37" s="831"/>
      <c r="V37" s="831"/>
      <c r="W37" s="831"/>
      <c r="X37" s="831"/>
      <c r="Y37" s="831"/>
      <c r="Z37" s="832"/>
    </row>
    <row r="38" spans="1:26" ht="16" customHeight="1" thickBot="1" x14ac:dyDescent="0.25">
      <c r="A38" s="98" t="s">
        <v>58</v>
      </c>
      <c r="B38" s="99"/>
      <c r="C38" s="99"/>
      <c r="D38" s="99"/>
      <c r="E38" s="99"/>
      <c r="F38" s="100"/>
      <c r="G38" s="101" t="s">
        <v>59</v>
      </c>
      <c r="H38" s="102"/>
      <c r="I38" s="102"/>
      <c r="J38" s="102"/>
      <c r="K38" s="102"/>
      <c r="L38" s="102"/>
      <c r="M38" s="102"/>
      <c r="N38" s="102"/>
      <c r="O38" s="102"/>
      <c r="P38" s="103"/>
      <c r="Q38" s="102"/>
      <c r="R38" s="102"/>
      <c r="S38" s="102"/>
      <c r="T38" s="102"/>
      <c r="U38" s="102"/>
      <c r="V38" s="102"/>
      <c r="W38" s="102"/>
      <c r="X38" s="102"/>
      <c r="Y38" s="102"/>
      <c r="Z38" s="104"/>
    </row>
    <row r="39" spans="1:26" ht="16" customHeight="1" x14ac:dyDescent="0.2">
      <c r="A39" s="84" t="s">
        <v>146</v>
      </c>
      <c r="B39" s="84"/>
      <c r="C39" s="84">
        <v>1</v>
      </c>
      <c r="D39" s="7" t="s">
        <v>42</v>
      </c>
      <c r="E39" s="84"/>
      <c r="F39" s="84"/>
      <c r="G39" s="84"/>
      <c r="H39" s="84"/>
      <c r="I39" s="84"/>
      <c r="J39" s="84"/>
      <c r="K39" s="84"/>
      <c r="L39" s="84"/>
      <c r="M39" s="84"/>
      <c r="N39" s="84"/>
      <c r="O39" s="84"/>
      <c r="P39" s="84"/>
      <c r="Q39" s="84"/>
      <c r="R39" s="84"/>
      <c r="S39" s="84"/>
      <c r="T39" s="84"/>
      <c r="U39" s="84"/>
      <c r="V39" s="84"/>
      <c r="W39" s="84"/>
      <c r="X39" s="84"/>
      <c r="Y39" s="84"/>
      <c r="Z39" s="84"/>
    </row>
    <row r="40" spans="1:26" ht="16" customHeight="1" x14ac:dyDescent="0.2">
      <c r="A40" s="105"/>
      <c r="B40" s="7"/>
      <c r="C40" s="7">
        <v>2</v>
      </c>
      <c r="D40" s="7" t="s">
        <v>43</v>
      </c>
      <c r="E40" s="7"/>
      <c r="F40" s="7"/>
      <c r="G40" s="7"/>
      <c r="H40" s="7"/>
      <c r="I40" s="7"/>
      <c r="J40" s="7"/>
      <c r="K40" s="7"/>
      <c r="L40" s="7"/>
      <c r="M40" s="7"/>
      <c r="N40" s="7"/>
      <c r="O40" s="7"/>
      <c r="P40" s="7"/>
      <c r="Q40" s="7"/>
      <c r="R40" s="7"/>
      <c r="S40" s="7"/>
      <c r="T40" s="7"/>
      <c r="U40" s="7"/>
      <c r="V40" s="7"/>
      <c r="W40" s="7"/>
      <c r="X40" s="7"/>
      <c r="Y40" s="7"/>
      <c r="Z40" s="7"/>
    </row>
    <row r="41" spans="1:26" ht="16" customHeight="1" x14ac:dyDescent="0.2">
      <c r="A41" s="105"/>
      <c r="B41" s="85"/>
      <c r="C41" s="7">
        <v>3</v>
      </c>
      <c r="D41" s="106" t="s">
        <v>44</v>
      </c>
      <c r="E41" s="7"/>
      <c r="F41" s="7"/>
      <c r="G41" s="7"/>
      <c r="H41" s="7"/>
      <c r="I41" s="7"/>
      <c r="J41" s="7"/>
      <c r="K41" s="7"/>
      <c r="L41" s="7"/>
      <c r="M41" s="7"/>
      <c r="N41" s="7"/>
      <c r="O41" s="7"/>
      <c r="P41" s="7"/>
      <c r="Q41" s="7"/>
      <c r="R41" s="7"/>
      <c r="S41" s="7"/>
      <c r="T41" s="7"/>
      <c r="U41" s="7"/>
      <c r="V41" s="7"/>
      <c r="W41" s="7"/>
      <c r="X41" s="7"/>
      <c r="Y41" s="7"/>
      <c r="Z41" s="7"/>
    </row>
    <row r="42" spans="1:26" ht="16" customHeight="1" x14ac:dyDescent="0.2">
      <c r="A42" s="106"/>
      <c r="B42" s="106"/>
      <c r="C42" s="106"/>
      <c r="D42" s="85" t="s">
        <v>454</v>
      </c>
      <c r="E42" s="106"/>
      <c r="F42" s="106"/>
      <c r="G42" s="106"/>
      <c r="H42" s="106"/>
      <c r="I42" s="106"/>
      <c r="J42" s="106"/>
      <c r="K42" s="106"/>
      <c r="L42" s="106"/>
      <c r="M42" s="106"/>
      <c r="N42" s="106"/>
      <c r="O42" s="106"/>
      <c r="P42" s="106"/>
      <c r="Q42" s="106"/>
      <c r="R42" s="106"/>
      <c r="S42" s="106"/>
      <c r="T42" s="106"/>
      <c r="U42" s="106"/>
      <c r="V42" s="106"/>
      <c r="W42" s="106"/>
      <c r="X42" s="106"/>
      <c r="Y42" s="106"/>
      <c r="Z42" s="106"/>
    </row>
    <row r="43" spans="1:26" ht="16" customHeight="1" x14ac:dyDescent="0.2">
      <c r="A43" s="85"/>
      <c r="B43" s="85"/>
      <c r="C43" s="106">
        <v>4</v>
      </c>
      <c r="D43" s="85" t="s">
        <v>45</v>
      </c>
      <c r="E43" s="85"/>
      <c r="F43" s="85"/>
      <c r="G43" s="85"/>
      <c r="H43" s="85"/>
      <c r="I43" s="85"/>
      <c r="J43" s="85"/>
      <c r="K43" s="85"/>
      <c r="L43" s="85"/>
      <c r="M43" s="85"/>
      <c r="N43" s="85"/>
      <c r="O43" s="85"/>
      <c r="P43" s="85"/>
      <c r="Q43" s="85"/>
      <c r="R43" s="85"/>
      <c r="S43" s="85"/>
      <c r="T43" s="85"/>
      <c r="U43" s="85"/>
      <c r="V43" s="85"/>
      <c r="W43" s="85"/>
      <c r="X43" s="85"/>
      <c r="Y43" s="85"/>
      <c r="Z43" s="85"/>
    </row>
    <row r="44" spans="1:26" ht="16" customHeight="1" x14ac:dyDescent="0.2">
      <c r="A44" s="85"/>
      <c r="B44" s="85"/>
      <c r="C44" s="85">
        <v>5</v>
      </c>
      <c r="D44" s="7" t="s">
        <v>459</v>
      </c>
      <c r="E44" s="85"/>
      <c r="F44" s="85"/>
      <c r="G44" s="85"/>
      <c r="H44" s="85"/>
      <c r="I44" s="85"/>
      <c r="J44" s="85"/>
      <c r="K44" s="85"/>
      <c r="L44" s="85"/>
      <c r="M44" s="85"/>
      <c r="N44" s="85"/>
      <c r="O44" s="85"/>
      <c r="P44" s="85"/>
      <c r="Q44" s="85"/>
      <c r="R44" s="85"/>
      <c r="S44" s="85"/>
      <c r="T44" s="85"/>
      <c r="U44" s="85"/>
      <c r="V44" s="85"/>
      <c r="W44" s="85"/>
      <c r="X44" s="85"/>
      <c r="Y44" s="85"/>
      <c r="Z44" s="85"/>
    </row>
    <row r="45" spans="1:26" ht="16" customHeight="1" x14ac:dyDescent="0.2">
      <c r="A45" s="85"/>
      <c r="B45" s="85"/>
      <c r="C45" s="85"/>
      <c r="D45" s="107" t="s">
        <v>458</v>
      </c>
      <c r="E45" s="85"/>
      <c r="F45" s="85"/>
      <c r="G45" s="85"/>
      <c r="H45" s="85"/>
      <c r="I45" s="85"/>
      <c r="J45" s="85"/>
      <c r="K45" s="85"/>
      <c r="L45" s="85"/>
      <c r="M45" s="85"/>
      <c r="N45" s="85"/>
      <c r="O45" s="85"/>
      <c r="P45" s="85"/>
      <c r="Q45" s="85"/>
      <c r="R45" s="85"/>
      <c r="S45" s="85"/>
      <c r="T45" s="85"/>
      <c r="U45" s="85"/>
      <c r="V45" s="85"/>
      <c r="W45" s="85"/>
      <c r="X45" s="85"/>
      <c r="Y45" s="85"/>
      <c r="Z45" s="85"/>
    </row>
    <row r="46" spans="1:26" x14ac:dyDescent="0.2">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row>
    <row r="47" spans="1:26" x14ac:dyDescent="0.2">
      <c r="A47" s="179"/>
      <c r="B47" s="179"/>
      <c r="C47" s="179"/>
      <c r="D47" s="179"/>
      <c r="E47" s="179"/>
      <c r="F47" s="179"/>
      <c r="G47" s="179"/>
      <c r="H47" s="179"/>
      <c r="I47" s="179"/>
      <c r="J47" s="179"/>
      <c r="K47" s="179"/>
      <c r="L47" s="179"/>
      <c r="M47" s="179"/>
      <c r="N47" s="179"/>
      <c r="O47" s="179"/>
      <c r="P47" s="179"/>
      <c r="Q47" s="179"/>
      <c r="R47" s="179"/>
      <c r="S47" s="179"/>
      <c r="T47" s="179"/>
      <c r="U47" s="179"/>
      <c r="V47" s="840"/>
      <c r="W47" s="841"/>
      <c r="X47" s="841"/>
      <c r="Y47" s="841"/>
      <c r="Z47" s="841"/>
    </row>
    <row r="48" spans="1:26" x14ac:dyDescent="0.2">
      <c r="A48" s="179"/>
      <c r="B48" s="179"/>
      <c r="C48" s="179"/>
      <c r="D48" s="179"/>
      <c r="E48" s="179"/>
      <c r="F48" s="179"/>
      <c r="G48" s="179"/>
      <c r="H48" s="179"/>
      <c r="I48" s="179"/>
      <c r="J48" s="179"/>
      <c r="K48" s="179"/>
      <c r="L48" s="179"/>
      <c r="M48" s="179"/>
      <c r="N48" s="179"/>
      <c r="O48" s="179"/>
      <c r="P48" s="179"/>
      <c r="Q48" s="179"/>
      <c r="R48" s="179"/>
      <c r="S48" s="179"/>
      <c r="T48" s="179"/>
      <c r="U48" s="179"/>
      <c r="V48" s="195"/>
      <c r="W48" s="196"/>
      <c r="X48" s="196"/>
      <c r="Y48" s="196"/>
      <c r="Z48" s="196"/>
    </row>
  </sheetData>
  <mergeCells count="89">
    <mergeCell ref="S22:U22"/>
    <mergeCell ref="W22:Y22"/>
    <mergeCell ref="G27:J27"/>
    <mergeCell ref="S28:Z29"/>
    <mergeCell ref="G25:H25"/>
    <mergeCell ref="U25:V25"/>
    <mergeCell ref="S25:T25"/>
    <mergeCell ref="I25:J25"/>
    <mergeCell ref="K25:L25"/>
    <mergeCell ref="M25:N25"/>
    <mergeCell ref="O25:P25"/>
    <mergeCell ref="Q25:R25"/>
    <mergeCell ref="M26:N26"/>
    <mergeCell ref="O26:P26"/>
    <mergeCell ref="Q24:R24"/>
    <mergeCell ref="W26:Z26"/>
    <mergeCell ref="J9:Q9"/>
    <mergeCell ref="U9:Z9"/>
    <mergeCell ref="L7:Y7"/>
    <mergeCell ref="V18:Y18"/>
    <mergeCell ref="A3:A9"/>
    <mergeCell ref="B5:E8"/>
    <mergeCell ref="I5:K5"/>
    <mergeCell ref="M5:O5"/>
    <mergeCell ref="A10:A16"/>
    <mergeCell ref="L10:M12"/>
    <mergeCell ref="Q10:R10"/>
    <mergeCell ref="T10:V10"/>
    <mergeCell ref="A17:F17"/>
    <mergeCell ref="I17:J17"/>
    <mergeCell ref="K17:W17"/>
    <mergeCell ref="E10:K10"/>
    <mergeCell ref="E11:K11"/>
    <mergeCell ref="E12:F12"/>
    <mergeCell ref="A19:U19"/>
    <mergeCell ref="V19:Y19"/>
    <mergeCell ref="N11:Z12"/>
    <mergeCell ref="M14:Z14"/>
    <mergeCell ref="S13:Z13"/>
    <mergeCell ref="M15:Z16"/>
    <mergeCell ref="X17:Y17"/>
    <mergeCell ref="B13:R13"/>
    <mergeCell ref="A18:U18"/>
    <mergeCell ref="A20:P20"/>
    <mergeCell ref="Q20:Z20"/>
    <mergeCell ref="A23:A32"/>
    <mergeCell ref="B23:B26"/>
    <mergeCell ref="G23:J23"/>
    <mergeCell ref="K23:N23"/>
    <mergeCell ref="O23:R23"/>
    <mergeCell ref="S23:V23"/>
    <mergeCell ref="W23:Z25"/>
    <mergeCell ref="G24:H24"/>
    <mergeCell ref="I24:J24"/>
    <mergeCell ref="K24:L24"/>
    <mergeCell ref="M24:N24"/>
    <mergeCell ref="O24:P24"/>
    <mergeCell ref="S24:T24"/>
    <mergeCell ref="U24:V24"/>
    <mergeCell ref="B27:B32"/>
    <mergeCell ref="L27:Z27"/>
    <mergeCell ref="C28:F29"/>
    <mergeCell ref="C30:F32"/>
    <mergeCell ref="G30:H30"/>
    <mergeCell ref="N30:O30"/>
    <mergeCell ref="V47:Z47"/>
    <mergeCell ref="U30:V30"/>
    <mergeCell ref="L31:Z31"/>
    <mergeCell ref="L32:Z32"/>
    <mergeCell ref="I37:Z37"/>
    <mergeCell ref="W30:Z30"/>
    <mergeCell ref="P30:T30"/>
    <mergeCell ref="I30:M30"/>
    <mergeCell ref="A22:R22"/>
    <mergeCell ref="A33:A37"/>
    <mergeCell ref="B33:F34"/>
    <mergeCell ref="L33:Z33"/>
    <mergeCell ref="L34:Z34"/>
    <mergeCell ref="L36:N36"/>
    <mergeCell ref="P36:R36"/>
    <mergeCell ref="T36:V36"/>
    <mergeCell ref="X36:Y36"/>
    <mergeCell ref="G35:Z35"/>
    <mergeCell ref="Q26:R26"/>
    <mergeCell ref="S26:T26"/>
    <mergeCell ref="U26:V26"/>
    <mergeCell ref="G26:H26"/>
    <mergeCell ref="I26:J26"/>
    <mergeCell ref="K26:L26"/>
  </mergeCells>
  <phoneticPr fontId="16"/>
  <pageMargins left="0.55118110236220474" right="0.19685039370078741" top="0.59055118110236227" bottom="0.98425196850393704" header="0.51181102362204722" footer="0.51181102362204722"/>
  <pageSetup paperSize="9" scale="98" orientation="portrait" horizont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39"/>
  <sheetViews>
    <sheetView zoomScaleNormal="100" workbookViewId="0">
      <selection activeCell="F1" sqref="F1"/>
    </sheetView>
  </sheetViews>
  <sheetFormatPr defaultColWidth="3.08203125" defaultRowHeight="20.149999999999999" customHeight="1" x14ac:dyDescent="0.2"/>
  <cols>
    <col min="1" max="1" width="3" style="179" customWidth="1"/>
    <col min="2" max="25" width="3.08203125" style="179"/>
    <col min="26" max="26" width="3.5" style="179" customWidth="1"/>
    <col min="27" max="27" width="3.08203125" style="179"/>
    <col min="28" max="28" width="3.83203125" style="179" customWidth="1"/>
    <col min="29" max="16384" width="3.08203125" style="179"/>
  </cols>
  <sheetData>
    <row r="1" spans="2:28" s="49" customFormat="1" ht="18" customHeight="1" x14ac:dyDescent="0.2">
      <c r="B1" s="108" t="s">
        <v>383</v>
      </c>
      <c r="E1" s="179"/>
      <c r="F1" s="51"/>
      <c r="G1" s="142" t="s">
        <v>157</v>
      </c>
      <c r="H1" s="51"/>
    </row>
    <row r="2" spans="2:28" ht="9" customHeight="1" thickBot="1" x14ac:dyDescent="0.25">
      <c r="R2" s="53"/>
      <c r="S2" s="52"/>
      <c r="T2" s="52"/>
      <c r="U2" s="52"/>
      <c r="V2" s="52"/>
      <c r="W2" s="52"/>
      <c r="X2" s="52"/>
      <c r="Y2" s="52"/>
      <c r="Z2" s="52"/>
      <c r="AA2" s="52"/>
      <c r="AB2" s="52"/>
    </row>
    <row r="3" spans="2:28" ht="25.15" customHeight="1" x14ac:dyDescent="0.2">
      <c r="B3" s="1002" t="s">
        <v>109</v>
      </c>
      <c r="C3" s="1004" t="s">
        <v>64</v>
      </c>
      <c r="D3" s="1005"/>
      <c r="E3" s="1005"/>
      <c r="F3" s="1005"/>
      <c r="G3" s="1006"/>
      <c r="H3" s="996"/>
      <c r="I3" s="997"/>
      <c r="J3" s="997"/>
      <c r="K3" s="997"/>
      <c r="L3" s="997"/>
      <c r="M3" s="997"/>
      <c r="N3" s="997"/>
      <c r="O3" s="997"/>
      <c r="P3" s="997"/>
      <c r="Q3" s="997"/>
      <c r="R3" s="997"/>
      <c r="S3" s="997"/>
      <c r="T3" s="997"/>
      <c r="U3" s="997"/>
      <c r="V3" s="997"/>
      <c r="W3" s="997"/>
      <c r="X3" s="997"/>
      <c r="Y3" s="997"/>
      <c r="Z3" s="997"/>
      <c r="AA3" s="997"/>
      <c r="AB3" s="998"/>
    </row>
    <row r="4" spans="2:28" ht="25.15" customHeight="1" thickBot="1" x14ac:dyDescent="0.25">
      <c r="B4" s="1003"/>
      <c r="C4" s="1007" t="s">
        <v>147</v>
      </c>
      <c r="D4" s="1008"/>
      <c r="E4" s="1008"/>
      <c r="F4" s="1008"/>
      <c r="G4" s="1009"/>
      <c r="H4" s="999"/>
      <c r="I4" s="1000"/>
      <c r="J4" s="1000"/>
      <c r="K4" s="1000"/>
      <c r="L4" s="1000"/>
      <c r="M4" s="1000"/>
      <c r="N4" s="1000"/>
      <c r="O4" s="1000"/>
      <c r="P4" s="1000"/>
      <c r="Q4" s="1000"/>
      <c r="R4" s="1000"/>
      <c r="S4" s="1000"/>
      <c r="T4" s="1000"/>
      <c r="U4" s="1000"/>
      <c r="V4" s="1000"/>
      <c r="W4" s="1000"/>
      <c r="X4" s="1000"/>
      <c r="Y4" s="1000"/>
      <c r="Z4" s="1000"/>
      <c r="AA4" s="1000"/>
      <c r="AB4" s="1001"/>
    </row>
    <row r="5" spans="2:28" ht="18" customHeight="1" thickTop="1" x14ac:dyDescent="0.2">
      <c r="B5" s="1010" t="s">
        <v>532</v>
      </c>
      <c r="C5" s="948" t="s">
        <v>450</v>
      </c>
      <c r="D5" s="949"/>
      <c r="E5" s="949"/>
      <c r="F5" s="949"/>
      <c r="G5" s="949"/>
      <c r="H5" s="949"/>
      <c r="I5" s="949"/>
      <c r="J5" s="949"/>
      <c r="K5" s="949"/>
      <c r="L5" s="949"/>
      <c r="M5" s="949"/>
      <c r="N5" s="949"/>
      <c r="O5" s="949"/>
      <c r="P5" s="949"/>
      <c r="Q5" s="949"/>
      <c r="R5" s="949"/>
      <c r="S5" s="949"/>
      <c r="T5" s="950"/>
      <c r="U5" s="935"/>
      <c r="V5" s="936"/>
      <c r="W5" s="936"/>
      <c r="X5" s="183" t="s">
        <v>117</v>
      </c>
      <c r="Y5" s="935"/>
      <c r="Z5" s="936"/>
      <c r="AA5" s="936"/>
      <c r="AB5" s="69" t="s">
        <v>30</v>
      </c>
    </row>
    <row r="6" spans="2:28" ht="18" customHeight="1" x14ac:dyDescent="0.2">
      <c r="B6" s="976"/>
      <c r="C6" s="978" t="s">
        <v>2</v>
      </c>
      <c r="D6" s="76"/>
      <c r="E6" s="76"/>
      <c r="F6" s="76"/>
      <c r="G6" s="76"/>
      <c r="H6" s="76"/>
      <c r="I6" s="873" t="s">
        <v>110</v>
      </c>
      <c r="J6" s="874"/>
      <c r="K6" s="874"/>
      <c r="L6" s="860"/>
      <c r="M6" s="873" t="s">
        <v>111</v>
      </c>
      <c r="N6" s="874"/>
      <c r="O6" s="874"/>
      <c r="P6" s="860"/>
      <c r="Q6" s="873" t="s">
        <v>112</v>
      </c>
      <c r="R6" s="874"/>
      <c r="S6" s="874"/>
      <c r="T6" s="860"/>
      <c r="U6" s="875" t="s">
        <v>113</v>
      </c>
      <c r="V6" s="951"/>
      <c r="W6" s="951"/>
      <c r="X6" s="952"/>
      <c r="Y6" s="878" t="s">
        <v>131</v>
      </c>
      <c r="Z6" s="878"/>
      <c r="AA6" s="878"/>
      <c r="AB6" s="879"/>
    </row>
    <row r="7" spans="2:28" ht="18" customHeight="1" x14ac:dyDescent="0.2">
      <c r="B7" s="976"/>
      <c r="C7" s="979"/>
      <c r="D7" s="84"/>
      <c r="E7" s="84"/>
      <c r="F7" s="84"/>
      <c r="G7" s="84"/>
      <c r="H7" s="84"/>
      <c r="I7" s="873" t="s">
        <v>3</v>
      </c>
      <c r="J7" s="860"/>
      <c r="K7" s="873" t="s">
        <v>4</v>
      </c>
      <c r="L7" s="860"/>
      <c r="M7" s="873" t="s">
        <v>3</v>
      </c>
      <c r="N7" s="860"/>
      <c r="O7" s="873" t="s">
        <v>4</v>
      </c>
      <c r="P7" s="860"/>
      <c r="Q7" s="873" t="s">
        <v>3</v>
      </c>
      <c r="R7" s="860"/>
      <c r="S7" s="873" t="s">
        <v>4</v>
      </c>
      <c r="T7" s="860"/>
      <c r="U7" s="873" t="s">
        <v>3</v>
      </c>
      <c r="V7" s="860"/>
      <c r="W7" s="873" t="s">
        <v>4</v>
      </c>
      <c r="X7" s="860"/>
      <c r="Y7" s="878"/>
      <c r="Z7" s="878"/>
      <c r="AA7" s="878"/>
      <c r="AB7" s="879"/>
    </row>
    <row r="8" spans="2:28" ht="18" customHeight="1" x14ac:dyDescent="0.2">
      <c r="B8" s="976"/>
      <c r="C8" s="979"/>
      <c r="D8" s="109" t="s">
        <v>114</v>
      </c>
      <c r="E8" s="83"/>
      <c r="F8" s="83"/>
      <c r="G8" s="83"/>
      <c r="H8" s="83"/>
      <c r="I8" s="110"/>
      <c r="J8" s="82" t="s">
        <v>50</v>
      </c>
      <c r="K8" s="72" t="s">
        <v>50</v>
      </c>
      <c r="L8" s="82"/>
      <c r="M8" s="110"/>
      <c r="N8" s="82" t="s">
        <v>50</v>
      </c>
      <c r="O8" s="72" t="s">
        <v>50</v>
      </c>
      <c r="P8" s="82"/>
      <c r="Q8" s="110"/>
      <c r="R8" s="82" t="s">
        <v>50</v>
      </c>
      <c r="S8" s="72" t="s">
        <v>50</v>
      </c>
      <c r="T8" s="82"/>
      <c r="U8" s="110"/>
      <c r="V8" s="82" t="s">
        <v>50</v>
      </c>
      <c r="W8" s="72" t="s">
        <v>50</v>
      </c>
      <c r="X8" s="82"/>
      <c r="Y8" s="878"/>
      <c r="Z8" s="878"/>
      <c r="AA8" s="878"/>
      <c r="AB8" s="879"/>
    </row>
    <row r="9" spans="2:28" ht="18" customHeight="1" x14ac:dyDescent="0.2">
      <c r="B9" s="976"/>
      <c r="C9" s="980"/>
      <c r="D9" s="111" t="s">
        <v>115</v>
      </c>
      <c r="E9" s="81"/>
      <c r="F9" s="81"/>
      <c r="G9" s="83"/>
      <c r="H9" s="81"/>
      <c r="I9" s="110"/>
      <c r="J9" s="86"/>
      <c r="K9" s="68"/>
      <c r="L9" s="86"/>
      <c r="M9" s="80"/>
      <c r="N9" s="86"/>
      <c r="O9" s="68"/>
      <c r="P9" s="86"/>
      <c r="Q9" s="80"/>
      <c r="R9" s="86"/>
      <c r="S9" s="68"/>
      <c r="T9" s="86"/>
      <c r="U9" s="80"/>
      <c r="V9" s="86"/>
      <c r="W9" s="68"/>
      <c r="X9" s="86"/>
      <c r="Y9" s="945" t="s">
        <v>132</v>
      </c>
      <c r="Z9" s="946"/>
      <c r="AA9" s="946"/>
      <c r="AB9" s="947"/>
    </row>
    <row r="10" spans="2:28" ht="18" customHeight="1" x14ac:dyDescent="0.2">
      <c r="B10" s="976"/>
      <c r="C10" s="953" t="s">
        <v>116</v>
      </c>
      <c r="D10" s="87" t="s">
        <v>5</v>
      </c>
      <c r="E10" s="112"/>
      <c r="F10" s="112"/>
      <c r="G10" s="113"/>
      <c r="H10" s="937"/>
      <c r="I10" s="938"/>
      <c r="J10" s="938"/>
      <c r="K10" s="938"/>
      <c r="L10" s="89" t="s">
        <v>117</v>
      </c>
      <c r="M10" s="850"/>
      <c r="N10" s="956"/>
      <c r="O10" s="956"/>
      <c r="P10" s="956"/>
      <c r="Q10" s="956"/>
      <c r="R10" s="956"/>
      <c r="S10" s="956"/>
      <c r="T10" s="956"/>
      <c r="U10" s="956"/>
      <c r="V10" s="956"/>
      <c r="W10" s="956"/>
      <c r="X10" s="956"/>
      <c r="Y10" s="956"/>
      <c r="Z10" s="956"/>
      <c r="AA10" s="956"/>
      <c r="AB10" s="957"/>
    </row>
    <row r="11" spans="2:28" ht="18" customHeight="1" x14ac:dyDescent="0.2">
      <c r="B11" s="976"/>
      <c r="C11" s="954"/>
      <c r="D11" s="821" t="s">
        <v>118</v>
      </c>
      <c r="E11" s="822"/>
      <c r="F11" s="822"/>
      <c r="G11" s="823"/>
      <c r="H11" s="11" t="s">
        <v>62</v>
      </c>
      <c r="I11" s="11" t="s">
        <v>61</v>
      </c>
      <c r="J11" s="11" t="s">
        <v>119</v>
      </c>
      <c r="K11" s="11" t="s">
        <v>120</v>
      </c>
      <c r="L11" s="11" t="s">
        <v>121</v>
      </c>
      <c r="M11" s="11" t="s">
        <v>122</v>
      </c>
      <c r="N11" s="11" t="s">
        <v>123</v>
      </c>
      <c r="O11" s="11" t="s">
        <v>124</v>
      </c>
      <c r="P11" s="186" t="s">
        <v>125</v>
      </c>
      <c r="Q11" s="186"/>
      <c r="R11" s="186"/>
      <c r="S11" s="186"/>
      <c r="T11" s="981"/>
      <c r="U11" s="982"/>
      <c r="V11" s="982"/>
      <c r="W11" s="982"/>
      <c r="X11" s="982"/>
      <c r="Y11" s="982"/>
      <c r="Z11" s="982"/>
      <c r="AA11" s="982"/>
      <c r="AB11" s="983"/>
    </row>
    <row r="12" spans="2:28" ht="18" customHeight="1" x14ac:dyDescent="0.2">
      <c r="B12" s="976"/>
      <c r="C12" s="954"/>
      <c r="D12" s="824"/>
      <c r="E12" s="825"/>
      <c r="F12" s="825"/>
      <c r="G12" s="826"/>
      <c r="H12" s="91"/>
      <c r="I12" s="91"/>
      <c r="J12" s="91"/>
      <c r="K12" s="91"/>
      <c r="L12" s="91"/>
      <c r="M12" s="91"/>
      <c r="N12" s="91"/>
      <c r="O12" s="91"/>
      <c r="P12" s="187" t="s">
        <v>38</v>
      </c>
      <c r="Q12" s="188"/>
      <c r="R12" s="188"/>
      <c r="S12" s="188"/>
      <c r="T12" s="984"/>
      <c r="U12" s="985"/>
      <c r="V12" s="985"/>
      <c r="W12" s="985"/>
      <c r="X12" s="985"/>
      <c r="Y12" s="985"/>
      <c r="Z12" s="985"/>
      <c r="AA12" s="985"/>
      <c r="AB12" s="986"/>
    </row>
    <row r="13" spans="2:28" ht="18" customHeight="1" x14ac:dyDescent="0.2">
      <c r="B13" s="976"/>
      <c r="C13" s="954"/>
      <c r="D13" s="821" t="s">
        <v>55</v>
      </c>
      <c r="E13" s="958"/>
      <c r="F13" s="958"/>
      <c r="G13" s="959"/>
      <c r="H13" s="859" t="s">
        <v>148</v>
      </c>
      <c r="I13" s="966"/>
      <c r="J13" s="845" t="s">
        <v>149</v>
      </c>
      <c r="K13" s="846"/>
      <c r="L13" s="846"/>
      <c r="M13" s="846"/>
      <c r="N13" s="848"/>
      <c r="O13" s="859" t="s">
        <v>150</v>
      </c>
      <c r="P13" s="966"/>
      <c r="Q13" s="845" t="s">
        <v>149</v>
      </c>
      <c r="R13" s="846"/>
      <c r="S13" s="846"/>
      <c r="T13" s="846"/>
      <c r="U13" s="848"/>
      <c r="V13" s="842" t="s">
        <v>151</v>
      </c>
      <c r="W13" s="967"/>
      <c r="X13" s="845" t="s">
        <v>149</v>
      </c>
      <c r="Y13" s="846"/>
      <c r="Z13" s="846"/>
      <c r="AA13" s="846"/>
      <c r="AB13" s="847"/>
    </row>
    <row r="14" spans="2:28" ht="18" customHeight="1" x14ac:dyDescent="0.2">
      <c r="B14" s="976"/>
      <c r="C14" s="954"/>
      <c r="D14" s="960"/>
      <c r="E14" s="972"/>
      <c r="F14" s="972"/>
      <c r="G14" s="962"/>
      <c r="H14" s="143" t="s">
        <v>40</v>
      </c>
      <c r="I14" s="144"/>
      <c r="J14" s="189"/>
      <c r="K14" s="191"/>
      <c r="L14" s="114"/>
      <c r="M14" s="835"/>
      <c r="N14" s="836"/>
      <c r="O14" s="836"/>
      <c r="P14" s="836"/>
      <c r="Q14" s="836"/>
      <c r="R14" s="836"/>
      <c r="S14" s="836"/>
      <c r="T14" s="836"/>
      <c r="U14" s="836"/>
      <c r="V14" s="836"/>
      <c r="W14" s="836"/>
      <c r="X14" s="836"/>
      <c r="Y14" s="836"/>
      <c r="Z14" s="836"/>
      <c r="AA14" s="836"/>
      <c r="AB14" s="837"/>
    </row>
    <row r="15" spans="2:28" ht="18" customHeight="1" thickBot="1" x14ac:dyDescent="0.25">
      <c r="B15" s="992"/>
      <c r="C15" s="971"/>
      <c r="D15" s="973"/>
      <c r="E15" s="974"/>
      <c r="F15" s="974"/>
      <c r="G15" s="975"/>
      <c r="H15" s="145" t="s">
        <v>6</v>
      </c>
      <c r="I15" s="146"/>
      <c r="J15" s="147"/>
      <c r="K15" s="147"/>
      <c r="L15" s="148"/>
      <c r="M15" s="993"/>
      <c r="N15" s="994"/>
      <c r="O15" s="994"/>
      <c r="P15" s="994"/>
      <c r="Q15" s="994"/>
      <c r="R15" s="994"/>
      <c r="S15" s="994"/>
      <c r="T15" s="994"/>
      <c r="U15" s="994"/>
      <c r="V15" s="994"/>
      <c r="W15" s="994"/>
      <c r="X15" s="994"/>
      <c r="Y15" s="994"/>
      <c r="Z15" s="994"/>
      <c r="AA15" s="994"/>
      <c r="AB15" s="995"/>
    </row>
    <row r="16" spans="2:28" ht="18" customHeight="1" thickTop="1" x14ac:dyDescent="0.2">
      <c r="B16" s="976"/>
      <c r="C16" s="948" t="s">
        <v>450</v>
      </c>
      <c r="D16" s="949"/>
      <c r="E16" s="949"/>
      <c r="F16" s="949"/>
      <c r="G16" s="949"/>
      <c r="H16" s="949"/>
      <c r="I16" s="949"/>
      <c r="J16" s="949"/>
      <c r="K16" s="949"/>
      <c r="L16" s="949"/>
      <c r="M16" s="949"/>
      <c r="N16" s="949"/>
      <c r="O16" s="949"/>
      <c r="P16" s="949"/>
      <c r="Q16" s="949"/>
      <c r="R16" s="949"/>
      <c r="S16" s="949"/>
      <c r="T16" s="950"/>
      <c r="U16" s="935"/>
      <c r="V16" s="936"/>
      <c r="W16" s="936"/>
      <c r="X16" s="249" t="s">
        <v>117</v>
      </c>
      <c r="Y16" s="935"/>
      <c r="Z16" s="936"/>
      <c r="AA16" s="936"/>
      <c r="AB16" s="69" t="s">
        <v>30</v>
      </c>
    </row>
    <row r="17" spans="2:28" ht="18" customHeight="1" x14ac:dyDescent="0.2">
      <c r="B17" s="976"/>
      <c r="C17" s="978" t="s">
        <v>2</v>
      </c>
      <c r="D17" s="76"/>
      <c r="E17" s="76"/>
      <c r="F17" s="76"/>
      <c r="G17" s="76"/>
      <c r="H17" s="76"/>
      <c r="I17" s="873" t="s">
        <v>110</v>
      </c>
      <c r="J17" s="874"/>
      <c r="K17" s="874"/>
      <c r="L17" s="860"/>
      <c r="M17" s="873" t="s">
        <v>111</v>
      </c>
      <c r="N17" s="874"/>
      <c r="O17" s="874"/>
      <c r="P17" s="860"/>
      <c r="Q17" s="873" t="s">
        <v>112</v>
      </c>
      <c r="R17" s="874"/>
      <c r="S17" s="874"/>
      <c r="T17" s="860"/>
      <c r="U17" s="875" t="s">
        <v>113</v>
      </c>
      <c r="V17" s="951"/>
      <c r="W17" s="951"/>
      <c r="X17" s="952"/>
      <c r="Y17" s="878" t="s">
        <v>131</v>
      </c>
      <c r="Z17" s="878"/>
      <c r="AA17" s="878"/>
      <c r="AB17" s="879"/>
    </row>
    <row r="18" spans="2:28" ht="18" customHeight="1" x14ac:dyDescent="0.2">
      <c r="B18" s="976"/>
      <c r="C18" s="979"/>
      <c r="D18" s="84"/>
      <c r="E18" s="84"/>
      <c r="F18" s="84"/>
      <c r="G18" s="84"/>
      <c r="H18" s="84"/>
      <c r="I18" s="873" t="s">
        <v>3</v>
      </c>
      <c r="J18" s="860"/>
      <c r="K18" s="873" t="s">
        <v>4</v>
      </c>
      <c r="L18" s="860"/>
      <c r="M18" s="873" t="s">
        <v>3</v>
      </c>
      <c r="N18" s="860"/>
      <c r="O18" s="873" t="s">
        <v>4</v>
      </c>
      <c r="P18" s="860"/>
      <c r="Q18" s="873" t="s">
        <v>3</v>
      </c>
      <c r="R18" s="860"/>
      <c r="S18" s="873" t="s">
        <v>4</v>
      </c>
      <c r="T18" s="860"/>
      <c r="U18" s="873" t="s">
        <v>3</v>
      </c>
      <c r="V18" s="860"/>
      <c r="W18" s="873" t="s">
        <v>4</v>
      </c>
      <c r="X18" s="860"/>
      <c r="Y18" s="878"/>
      <c r="Z18" s="878"/>
      <c r="AA18" s="878"/>
      <c r="AB18" s="879"/>
    </row>
    <row r="19" spans="2:28" ht="18" customHeight="1" x14ac:dyDescent="0.2">
      <c r="B19" s="976"/>
      <c r="C19" s="979"/>
      <c r="D19" s="109" t="s">
        <v>114</v>
      </c>
      <c r="E19" s="83"/>
      <c r="F19" s="83"/>
      <c r="G19" s="83"/>
      <c r="H19" s="83"/>
      <c r="I19" s="110"/>
      <c r="J19" s="82" t="s">
        <v>50</v>
      </c>
      <c r="K19" s="72" t="s">
        <v>50</v>
      </c>
      <c r="L19" s="82"/>
      <c r="M19" s="110"/>
      <c r="N19" s="82" t="s">
        <v>50</v>
      </c>
      <c r="O19" s="72" t="s">
        <v>50</v>
      </c>
      <c r="P19" s="82"/>
      <c r="Q19" s="110"/>
      <c r="R19" s="82" t="s">
        <v>50</v>
      </c>
      <c r="S19" s="72" t="s">
        <v>50</v>
      </c>
      <c r="T19" s="82"/>
      <c r="U19" s="110"/>
      <c r="V19" s="82" t="s">
        <v>50</v>
      </c>
      <c r="W19" s="72" t="s">
        <v>50</v>
      </c>
      <c r="X19" s="82"/>
      <c r="Y19" s="878"/>
      <c r="Z19" s="878"/>
      <c r="AA19" s="878"/>
      <c r="AB19" s="879"/>
    </row>
    <row r="20" spans="2:28" ht="18" customHeight="1" x14ac:dyDescent="0.2">
      <c r="B20" s="976"/>
      <c r="C20" s="980"/>
      <c r="D20" s="111" t="s">
        <v>115</v>
      </c>
      <c r="E20" s="81"/>
      <c r="F20" s="81"/>
      <c r="G20" s="83"/>
      <c r="H20" s="81"/>
      <c r="I20" s="110"/>
      <c r="J20" s="86"/>
      <c r="K20" s="68"/>
      <c r="L20" s="86"/>
      <c r="M20" s="80"/>
      <c r="N20" s="86"/>
      <c r="O20" s="68"/>
      <c r="P20" s="86"/>
      <c r="Q20" s="80"/>
      <c r="R20" s="86"/>
      <c r="S20" s="68"/>
      <c r="T20" s="86"/>
      <c r="U20" s="80"/>
      <c r="V20" s="86"/>
      <c r="W20" s="68"/>
      <c r="X20" s="86"/>
      <c r="Y20" s="945" t="s">
        <v>132</v>
      </c>
      <c r="Z20" s="946"/>
      <c r="AA20" s="946"/>
      <c r="AB20" s="947"/>
    </row>
    <row r="21" spans="2:28" ht="18" customHeight="1" x14ac:dyDescent="0.2">
      <c r="B21" s="976"/>
      <c r="C21" s="953" t="s">
        <v>116</v>
      </c>
      <c r="D21" s="87" t="s">
        <v>5</v>
      </c>
      <c r="E21" s="112"/>
      <c r="F21" s="112"/>
      <c r="G21" s="113"/>
      <c r="H21" s="937"/>
      <c r="I21" s="938"/>
      <c r="J21" s="938"/>
      <c r="K21" s="938"/>
      <c r="L21" s="89" t="s">
        <v>117</v>
      </c>
      <c r="M21" s="850"/>
      <c r="N21" s="956"/>
      <c r="O21" s="956"/>
      <c r="P21" s="956"/>
      <c r="Q21" s="956"/>
      <c r="R21" s="956"/>
      <c r="S21" s="956"/>
      <c r="T21" s="956"/>
      <c r="U21" s="956"/>
      <c r="V21" s="956"/>
      <c r="W21" s="956"/>
      <c r="X21" s="956"/>
      <c r="Y21" s="956"/>
      <c r="Z21" s="956"/>
      <c r="AA21" s="956"/>
      <c r="AB21" s="957"/>
    </row>
    <row r="22" spans="2:28" ht="18" customHeight="1" x14ac:dyDescent="0.2">
      <c r="B22" s="976"/>
      <c r="C22" s="954"/>
      <c r="D22" s="821" t="s">
        <v>118</v>
      </c>
      <c r="E22" s="822"/>
      <c r="F22" s="822"/>
      <c r="G22" s="823"/>
      <c r="H22" s="11" t="s">
        <v>62</v>
      </c>
      <c r="I22" s="11" t="s">
        <v>61</v>
      </c>
      <c r="J22" s="11" t="s">
        <v>119</v>
      </c>
      <c r="K22" s="11" t="s">
        <v>120</v>
      </c>
      <c r="L22" s="11" t="s">
        <v>121</v>
      </c>
      <c r="M22" s="11" t="s">
        <v>122</v>
      </c>
      <c r="N22" s="11" t="s">
        <v>123</v>
      </c>
      <c r="O22" s="11" t="s">
        <v>124</v>
      </c>
      <c r="P22" s="250" t="s">
        <v>125</v>
      </c>
      <c r="Q22" s="250"/>
      <c r="R22" s="250"/>
      <c r="S22" s="250"/>
      <c r="T22" s="981"/>
      <c r="U22" s="982"/>
      <c r="V22" s="982"/>
      <c r="W22" s="982"/>
      <c r="X22" s="982"/>
      <c r="Y22" s="982"/>
      <c r="Z22" s="982"/>
      <c r="AA22" s="982"/>
      <c r="AB22" s="983"/>
    </row>
    <row r="23" spans="2:28" ht="18" customHeight="1" x14ac:dyDescent="0.2">
      <c r="B23" s="976"/>
      <c r="C23" s="954"/>
      <c r="D23" s="824"/>
      <c r="E23" s="825"/>
      <c r="F23" s="825"/>
      <c r="G23" s="826"/>
      <c r="H23" s="91"/>
      <c r="I23" s="91"/>
      <c r="J23" s="91"/>
      <c r="K23" s="91"/>
      <c r="L23" s="91"/>
      <c r="M23" s="91"/>
      <c r="N23" s="91"/>
      <c r="O23" s="91"/>
      <c r="P23" s="254" t="s">
        <v>38</v>
      </c>
      <c r="Q23" s="251"/>
      <c r="R23" s="251"/>
      <c r="S23" s="251"/>
      <c r="T23" s="984"/>
      <c r="U23" s="985"/>
      <c r="V23" s="985"/>
      <c r="W23" s="985"/>
      <c r="X23" s="985"/>
      <c r="Y23" s="985"/>
      <c r="Z23" s="985"/>
      <c r="AA23" s="985"/>
      <c r="AB23" s="986"/>
    </row>
    <row r="24" spans="2:28" ht="18" customHeight="1" x14ac:dyDescent="0.2">
      <c r="B24" s="976"/>
      <c r="C24" s="954"/>
      <c r="D24" s="821" t="s">
        <v>55</v>
      </c>
      <c r="E24" s="958"/>
      <c r="F24" s="958"/>
      <c r="G24" s="959"/>
      <c r="H24" s="859" t="s">
        <v>148</v>
      </c>
      <c r="I24" s="966"/>
      <c r="J24" s="987"/>
      <c r="K24" s="988"/>
      <c r="L24" s="93" t="s">
        <v>149</v>
      </c>
      <c r="M24" s="989"/>
      <c r="N24" s="990"/>
      <c r="O24" s="859" t="s">
        <v>150</v>
      </c>
      <c r="P24" s="966"/>
      <c r="Q24" s="987"/>
      <c r="R24" s="988"/>
      <c r="S24" s="93" t="s">
        <v>149</v>
      </c>
      <c r="T24" s="989"/>
      <c r="U24" s="990"/>
      <c r="V24" s="842" t="s">
        <v>151</v>
      </c>
      <c r="W24" s="967"/>
      <c r="X24" s="987"/>
      <c r="Y24" s="988"/>
      <c r="Z24" s="93" t="s">
        <v>149</v>
      </c>
      <c r="AA24" s="989"/>
      <c r="AB24" s="991"/>
    </row>
    <row r="25" spans="2:28" ht="18" customHeight="1" x14ac:dyDescent="0.2">
      <c r="B25" s="976"/>
      <c r="C25" s="954"/>
      <c r="D25" s="960"/>
      <c r="E25" s="972"/>
      <c r="F25" s="972"/>
      <c r="G25" s="962"/>
      <c r="H25" s="143" t="s">
        <v>40</v>
      </c>
      <c r="I25" s="144"/>
      <c r="J25" s="252"/>
      <c r="K25" s="253"/>
      <c r="L25" s="114"/>
      <c r="M25" s="835"/>
      <c r="N25" s="836"/>
      <c r="O25" s="836"/>
      <c r="P25" s="836"/>
      <c r="Q25" s="836"/>
      <c r="R25" s="836"/>
      <c r="S25" s="836"/>
      <c r="T25" s="836"/>
      <c r="U25" s="836"/>
      <c r="V25" s="836"/>
      <c r="W25" s="836"/>
      <c r="X25" s="836"/>
      <c r="Y25" s="836"/>
      <c r="Z25" s="836"/>
      <c r="AA25" s="836"/>
      <c r="AB25" s="837"/>
    </row>
    <row r="26" spans="2:28" ht="18" customHeight="1" thickBot="1" x14ac:dyDescent="0.25">
      <c r="B26" s="992"/>
      <c r="C26" s="971"/>
      <c r="D26" s="973"/>
      <c r="E26" s="974"/>
      <c r="F26" s="974"/>
      <c r="G26" s="975"/>
      <c r="H26" s="145" t="s">
        <v>6</v>
      </c>
      <c r="I26" s="146"/>
      <c r="J26" s="147"/>
      <c r="K26" s="147"/>
      <c r="L26" s="148"/>
      <c r="M26" s="993"/>
      <c r="N26" s="994"/>
      <c r="O26" s="994"/>
      <c r="P26" s="994"/>
      <c r="Q26" s="994"/>
      <c r="R26" s="994"/>
      <c r="S26" s="994"/>
      <c r="T26" s="994"/>
      <c r="U26" s="994"/>
      <c r="V26" s="994"/>
      <c r="W26" s="994"/>
      <c r="X26" s="994"/>
      <c r="Y26" s="994"/>
      <c r="Z26" s="994"/>
      <c r="AA26" s="994"/>
      <c r="AB26" s="995"/>
    </row>
    <row r="27" spans="2:28" ht="18" customHeight="1" thickTop="1" x14ac:dyDescent="0.2">
      <c r="B27" s="976"/>
      <c r="C27" s="948" t="s">
        <v>450</v>
      </c>
      <c r="D27" s="949"/>
      <c r="E27" s="949"/>
      <c r="F27" s="949"/>
      <c r="G27" s="949"/>
      <c r="H27" s="949"/>
      <c r="I27" s="949"/>
      <c r="J27" s="949"/>
      <c r="K27" s="949"/>
      <c r="L27" s="949"/>
      <c r="M27" s="949"/>
      <c r="N27" s="949"/>
      <c r="O27" s="949"/>
      <c r="P27" s="949"/>
      <c r="Q27" s="949"/>
      <c r="R27" s="949"/>
      <c r="S27" s="949"/>
      <c r="T27" s="950"/>
      <c r="U27" s="935"/>
      <c r="V27" s="936"/>
      <c r="W27" s="936"/>
      <c r="X27" s="249" t="s">
        <v>117</v>
      </c>
      <c r="Y27" s="935"/>
      <c r="Z27" s="936"/>
      <c r="AA27" s="936"/>
      <c r="AB27" s="69" t="s">
        <v>30</v>
      </c>
    </row>
    <row r="28" spans="2:28" ht="18" customHeight="1" x14ac:dyDescent="0.2">
      <c r="B28" s="976"/>
      <c r="C28" s="978" t="s">
        <v>2</v>
      </c>
      <c r="D28" s="76"/>
      <c r="E28" s="76"/>
      <c r="F28" s="76"/>
      <c r="G28" s="76"/>
      <c r="H28" s="76"/>
      <c r="I28" s="873" t="s">
        <v>110</v>
      </c>
      <c r="J28" s="874"/>
      <c r="K28" s="874"/>
      <c r="L28" s="860"/>
      <c r="M28" s="873" t="s">
        <v>111</v>
      </c>
      <c r="N28" s="874"/>
      <c r="O28" s="874"/>
      <c r="P28" s="860"/>
      <c r="Q28" s="873" t="s">
        <v>112</v>
      </c>
      <c r="R28" s="874"/>
      <c r="S28" s="874"/>
      <c r="T28" s="860"/>
      <c r="U28" s="875" t="s">
        <v>113</v>
      </c>
      <c r="V28" s="951"/>
      <c r="W28" s="951"/>
      <c r="X28" s="952"/>
      <c r="Y28" s="878" t="s">
        <v>131</v>
      </c>
      <c r="Z28" s="878"/>
      <c r="AA28" s="878"/>
      <c r="AB28" s="879"/>
    </row>
    <row r="29" spans="2:28" ht="18" customHeight="1" x14ac:dyDescent="0.2">
      <c r="B29" s="976"/>
      <c r="C29" s="979"/>
      <c r="D29" s="84"/>
      <c r="E29" s="84"/>
      <c r="F29" s="84"/>
      <c r="G29" s="84"/>
      <c r="H29" s="84"/>
      <c r="I29" s="873" t="s">
        <v>3</v>
      </c>
      <c r="J29" s="860"/>
      <c r="K29" s="873" t="s">
        <v>4</v>
      </c>
      <c r="L29" s="860"/>
      <c r="M29" s="873" t="s">
        <v>3</v>
      </c>
      <c r="N29" s="860"/>
      <c r="O29" s="873" t="s">
        <v>4</v>
      </c>
      <c r="P29" s="860"/>
      <c r="Q29" s="873" t="s">
        <v>3</v>
      </c>
      <c r="R29" s="860"/>
      <c r="S29" s="873" t="s">
        <v>4</v>
      </c>
      <c r="T29" s="860"/>
      <c r="U29" s="873" t="s">
        <v>3</v>
      </c>
      <c r="V29" s="860"/>
      <c r="W29" s="873" t="s">
        <v>4</v>
      </c>
      <c r="X29" s="860"/>
      <c r="Y29" s="878"/>
      <c r="Z29" s="878"/>
      <c r="AA29" s="878"/>
      <c r="AB29" s="879"/>
    </row>
    <row r="30" spans="2:28" ht="18" customHeight="1" x14ac:dyDescent="0.2">
      <c r="B30" s="976"/>
      <c r="C30" s="979"/>
      <c r="D30" s="109" t="s">
        <v>114</v>
      </c>
      <c r="E30" s="83"/>
      <c r="F30" s="83"/>
      <c r="G30" s="83"/>
      <c r="H30" s="83"/>
      <c r="I30" s="110"/>
      <c r="J30" s="82" t="s">
        <v>50</v>
      </c>
      <c r="K30" s="72" t="s">
        <v>50</v>
      </c>
      <c r="L30" s="82"/>
      <c r="M30" s="110"/>
      <c r="N30" s="82" t="s">
        <v>50</v>
      </c>
      <c r="O30" s="72" t="s">
        <v>50</v>
      </c>
      <c r="P30" s="82"/>
      <c r="Q30" s="110"/>
      <c r="R30" s="82" t="s">
        <v>50</v>
      </c>
      <c r="S30" s="72" t="s">
        <v>50</v>
      </c>
      <c r="T30" s="82"/>
      <c r="U30" s="110"/>
      <c r="V30" s="82" t="s">
        <v>50</v>
      </c>
      <c r="W30" s="72" t="s">
        <v>50</v>
      </c>
      <c r="X30" s="82"/>
      <c r="Y30" s="878"/>
      <c r="Z30" s="878"/>
      <c r="AA30" s="878"/>
      <c r="AB30" s="879"/>
    </row>
    <row r="31" spans="2:28" ht="18" customHeight="1" x14ac:dyDescent="0.2">
      <c r="B31" s="976"/>
      <c r="C31" s="980"/>
      <c r="D31" s="111" t="s">
        <v>115</v>
      </c>
      <c r="E31" s="81"/>
      <c r="F31" s="81"/>
      <c r="G31" s="83"/>
      <c r="H31" s="81"/>
      <c r="I31" s="110"/>
      <c r="J31" s="86"/>
      <c r="K31" s="68"/>
      <c r="L31" s="86"/>
      <c r="M31" s="80"/>
      <c r="N31" s="86"/>
      <c r="O31" s="68"/>
      <c r="P31" s="86"/>
      <c r="Q31" s="80"/>
      <c r="R31" s="86"/>
      <c r="S31" s="68"/>
      <c r="T31" s="86"/>
      <c r="U31" s="80"/>
      <c r="V31" s="86"/>
      <c r="W31" s="68"/>
      <c r="X31" s="86"/>
      <c r="Y31" s="945" t="s">
        <v>132</v>
      </c>
      <c r="Z31" s="946"/>
      <c r="AA31" s="946"/>
      <c r="AB31" s="947"/>
    </row>
    <row r="32" spans="2:28" ht="18" customHeight="1" x14ac:dyDescent="0.2">
      <c r="B32" s="976"/>
      <c r="C32" s="953" t="s">
        <v>116</v>
      </c>
      <c r="D32" s="87" t="s">
        <v>5</v>
      </c>
      <c r="E32" s="112"/>
      <c r="F32" s="112"/>
      <c r="G32" s="113"/>
      <c r="H32" s="937"/>
      <c r="I32" s="938"/>
      <c r="J32" s="938"/>
      <c r="K32" s="938"/>
      <c r="L32" s="89" t="s">
        <v>117</v>
      </c>
      <c r="M32" s="850"/>
      <c r="N32" s="956"/>
      <c r="O32" s="956"/>
      <c r="P32" s="956"/>
      <c r="Q32" s="956"/>
      <c r="R32" s="956"/>
      <c r="S32" s="956"/>
      <c r="T32" s="956"/>
      <c r="U32" s="956"/>
      <c r="V32" s="956"/>
      <c r="W32" s="956"/>
      <c r="X32" s="956"/>
      <c r="Y32" s="956"/>
      <c r="Z32" s="956"/>
      <c r="AA32" s="956"/>
      <c r="AB32" s="957"/>
    </row>
    <row r="33" spans="2:53" ht="18" customHeight="1" x14ac:dyDescent="0.2">
      <c r="B33" s="976"/>
      <c r="C33" s="954"/>
      <c r="D33" s="821" t="s">
        <v>118</v>
      </c>
      <c r="E33" s="822"/>
      <c r="F33" s="822"/>
      <c r="G33" s="823"/>
      <c r="H33" s="11" t="s">
        <v>62</v>
      </c>
      <c r="I33" s="11" t="s">
        <v>61</v>
      </c>
      <c r="J33" s="11" t="s">
        <v>119</v>
      </c>
      <c r="K33" s="11" t="s">
        <v>120</v>
      </c>
      <c r="L33" s="11" t="s">
        <v>121</v>
      </c>
      <c r="M33" s="11" t="s">
        <v>122</v>
      </c>
      <c r="N33" s="11" t="s">
        <v>123</v>
      </c>
      <c r="O33" s="11" t="s">
        <v>124</v>
      </c>
      <c r="P33" s="250" t="s">
        <v>125</v>
      </c>
      <c r="Q33" s="250"/>
      <c r="R33" s="250"/>
      <c r="S33" s="250"/>
      <c r="T33" s="981"/>
      <c r="U33" s="982"/>
      <c r="V33" s="982"/>
      <c r="W33" s="982"/>
      <c r="X33" s="982"/>
      <c r="Y33" s="982"/>
      <c r="Z33" s="982"/>
      <c r="AA33" s="982"/>
      <c r="AB33" s="983"/>
    </row>
    <row r="34" spans="2:53" ht="18" customHeight="1" x14ac:dyDescent="0.2">
      <c r="B34" s="976"/>
      <c r="C34" s="954"/>
      <c r="D34" s="824"/>
      <c r="E34" s="825"/>
      <c r="F34" s="825"/>
      <c r="G34" s="826"/>
      <c r="H34" s="91"/>
      <c r="I34" s="91"/>
      <c r="J34" s="91"/>
      <c r="K34" s="91"/>
      <c r="L34" s="91"/>
      <c r="M34" s="91"/>
      <c r="N34" s="91"/>
      <c r="O34" s="91"/>
      <c r="P34" s="254" t="s">
        <v>38</v>
      </c>
      <c r="Q34" s="251"/>
      <c r="R34" s="251"/>
      <c r="S34" s="251"/>
      <c r="T34" s="984"/>
      <c r="U34" s="985"/>
      <c r="V34" s="985"/>
      <c r="W34" s="985"/>
      <c r="X34" s="985"/>
      <c r="Y34" s="985"/>
      <c r="Z34" s="985"/>
      <c r="AA34" s="985"/>
      <c r="AB34" s="986"/>
    </row>
    <row r="35" spans="2:53" ht="18" customHeight="1" x14ac:dyDescent="0.2">
      <c r="B35" s="976"/>
      <c r="C35" s="954"/>
      <c r="D35" s="821" t="s">
        <v>55</v>
      </c>
      <c r="E35" s="958"/>
      <c r="F35" s="958"/>
      <c r="G35" s="959"/>
      <c r="H35" s="859" t="s">
        <v>148</v>
      </c>
      <c r="I35" s="966"/>
      <c r="J35" s="987"/>
      <c r="K35" s="988"/>
      <c r="L35" s="93" t="s">
        <v>149</v>
      </c>
      <c r="M35" s="989"/>
      <c r="N35" s="990"/>
      <c r="O35" s="859" t="s">
        <v>150</v>
      </c>
      <c r="P35" s="966"/>
      <c r="Q35" s="987"/>
      <c r="R35" s="988"/>
      <c r="S35" s="93" t="s">
        <v>149</v>
      </c>
      <c r="T35" s="989"/>
      <c r="U35" s="990"/>
      <c r="V35" s="842" t="s">
        <v>151</v>
      </c>
      <c r="W35" s="967"/>
      <c r="X35" s="987"/>
      <c r="Y35" s="988"/>
      <c r="Z35" s="93" t="s">
        <v>149</v>
      </c>
      <c r="AA35" s="989"/>
      <c r="AB35" s="991"/>
    </row>
    <row r="36" spans="2:53" ht="18" customHeight="1" x14ac:dyDescent="0.2">
      <c r="B36" s="976"/>
      <c r="C36" s="954"/>
      <c r="D36" s="960"/>
      <c r="E36" s="961"/>
      <c r="F36" s="961"/>
      <c r="G36" s="962"/>
      <c r="H36" s="143" t="s">
        <v>40</v>
      </c>
      <c r="I36" s="144"/>
      <c r="J36" s="252"/>
      <c r="K36" s="253"/>
      <c r="L36" s="114"/>
      <c r="M36" s="835"/>
      <c r="N36" s="836"/>
      <c r="O36" s="836"/>
      <c r="P36" s="836"/>
      <c r="Q36" s="836"/>
      <c r="R36" s="836"/>
      <c r="S36" s="836"/>
      <c r="T36" s="836"/>
      <c r="U36" s="836"/>
      <c r="V36" s="836"/>
      <c r="W36" s="836"/>
      <c r="X36" s="836"/>
      <c r="Y36" s="836"/>
      <c r="Z36" s="836"/>
      <c r="AA36" s="836"/>
      <c r="AB36" s="837"/>
    </row>
    <row r="37" spans="2:53" ht="18" customHeight="1" thickBot="1" x14ac:dyDescent="0.25">
      <c r="B37" s="977"/>
      <c r="C37" s="955"/>
      <c r="D37" s="963"/>
      <c r="E37" s="964"/>
      <c r="F37" s="964"/>
      <c r="G37" s="965"/>
      <c r="H37" s="149" t="s">
        <v>6</v>
      </c>
      <c r="I37" s="150"/>
      <c r="J37" s="151"/>
      <c r="K37" s="151"/>
      <c r="L37" s="152"/>
      <c r="M37" s="968"/>
      <c r="N37" s="969"/>
      <c r="O37" s="969"/>
      <c r="P37" s="969"/>
      <c r="Q37" s="969"/>
      <c r="R37" s="969"/>
      <c r="S37" s="969"/>
      <c r="T37" s="969"/>
      <c r="U37" s="969"/>
      <c r="V37" s="969"/>
      <c r="W37" s="969"/>
      <c r="X37" s="969"/>
      <c r="Y37" s="969"/>
      <c r="Z37" s="969"/>
      <c r="AA37" s="969"/>
      <c r="AB37" s="970"/>
    </row>
    <row r="38" spans="2:53" ht="16.5" customHeight="1" x14ac:dyDescent="0.2">
      <c r="J38" s="54"/>
      <c r="U38" s="85"/>
      <c r="W38" s="85"/>
      <c r="AF38" s="54"/>
      <c r="AG38" s="54"/>
      <c r="AH38" s="54"/>
      <c r="AI38" s="54"/>
      <c r="AJ38" s="54"/>
      <c r="AK38" s="54"/>
      <c r="AL38" s="54"/>
      <c r="AM38" s="54"/>
      <c r="AN38" s="54"/>
      <c r="AO38" s="54"/>
      <c r="AP38" s="54"/>
      <c r="AQ38" s="54"/>
      <c r="AR38" s="54"/>
      <c r="AS38" s="54"/>
      <c r="AT38" s="54"/>
      <c r="AU38" s="54"/>
      <c r="AV38" s="54"/>
      <c r="AW38" s="54"/>
      <c r="AX38" s="54"/>
      <c r="AY38" s="54"/>
      <c r="AZ38" s="54"/>
      <c r="BA38" s="54"/>
    </row>
    <row r="39" spans="2:53" ht="16.5" customHeight="1" x14ac:dyDescent="0.2"/>
  </sheetData>
  <mergeCells count="110">
    <mergeCell ref="U16:W16"/>
    <mergeCell ref="Y16:AA16"/>
    <mergeCell ref="H3:AB3"/>
    <mergeCell ref="H4:AB4"/>
    <mergeCell ref="U5:W5"/>
    <mergeCell ref="Y5:AA5"/>
    <mergeCell ref="B3:B4"/>
    <mergeCell ref="C3:G3"/>
    <mergeCell ref="C4:G4"/>
    <mergeCell ref="B5:B15"/>
    <mergeCell ref="C6:C9"/>
    <mergeCell ref="M6:P6"/>
    <mergeCell ref="Q6:T6"/>
    <mergeCell ref="U6:X6"/>
    <mergeCell ref="Y6:AB8"/>
    <mergeCell ref="I7:J7"/>
    <mergeCell ref="K7:L7"/>
    <mergeCell ref="M7:N7"/>
    <mergeCell ref="O7:P7"/>
    <mergeCell ref="Q7:R7"/>
    <mergeCell ref="S7:T7"/>
    <mergeCell ref="I6:L6"/>
    <mergeCell ref="U7:V7"/>
    <mergeCell ref="W7:X7"/>
    <mergeCell ref="C10:C15"/>
    <mergeCell ref="M10:AB10"/>
    <mergeCell ref="D11:G12"/>
    <mergeCell ref="D13:G15"/>
    <mergeCell ref="H13:I13"/>
    <mergeCell ref="O13:P13"/>
    <mergeCell ref="V13:W13"/>
    <mergeCell ref="H10:K10"/>
    <mergeCell ref="T11:AB12"/>
    <mergeCell ref="M14:AB14"/>
    <mergeCell ref="M15:AB15"/>
    <mergeCell ref="J13:N13"/>
    <mergeCell ref="Q13:U13"/>
    <mergeCell ref="X13:AB13"/>
    <mergeCell ref="B16:B26"/>
    <mergeCell ref="C17:C20"/>
    <mergeCell ref="I17:L17"/>
    <mergeCell ref="M17:P17"/>
    <mergeCell ref="Q17:T17"/>
    <mergeCell ref="H21:K21"/>
    <mergeCell ref="T22:AB23"/>
    <mergeCell ref="J24:K24"/>
    <mergeCell ref="M24:N24"/>
    <mergeCell ref="Q24:R24"/>
    <mergeCell ref="T24:U24"/>
    <mergeCell ref="X24:Y24"/>
    <mergeCell ref="AA24:AB24"/>
    <mergeCell ref="M25:AB25"/>
    <mergeCell ref="M26:AB26"/>
    <mergeCell ref="Y17:AB19"/>
    <mergeCell ref="I18:J18"/>
    <mergeCell ref="K18:L18"/>
    <mergeCell ref="M18:N18"/>
    <mergeCell ref="O18:P18"/>
    <mergeCell ref="Q18:R18"/>
    <mergeCell ref="S18:T18"/>
    <mergeCell ref="U18:V18"/>
    <mergeCell ref="W18:X18"/>
    <mergeCell ref="B27:B37"/>
    <mergeCell ref="C28:C31"/>
    <mergeCell ref="I28:L28"/>
    <mergeCell ref="M28:P28"/>
    <mergeCell ref="Q28:T28"/>
    <mergeCell ref="U27:W27"/>
    <mergeCell ref="Y27:AA27"/>
    <mergeCell ref="H32:K32"/>
    <mergeCell ref="T33:AB34"/>
    <mergeCell ref="J35:K35"/>
    <mergeCell ref="M35:N35"/>
    <mergeCell ref="Q35:R35"/>
    <mergeCell ref="T35:U35"/>
    <mergeCell ref="X35:Y35"/>
    <mergeCell ref="AA35:AB35"/>
    <mergeCell ref="Y28:AB30"/>
    <mergeCell ref="I29:J29"/>
    <mergeCell ref="K29:L29"/>
    <mergeCell ref="M29:N29"/>
    <mergeCell ref="O29:P29"/>
    <mergeCell ref="Q29:R29"/>
    <mergeCell ref="S29:T29"/>
    <mergeCell ref="U29:V29"/>
    <mergeCell ref="W29:X29"/>
    <mergeCell ref="C5:T5"/>
    <mergeCell ref="C16:T16"/>
    <mergeCell ref="C27:T27"/>
    <mergeCell ref="U28:X28"/>
    <mergeCell ref="Y31:AB31"/>
    <mergeCell ref="C32:C37"/>
    <mergeCell ref="M32:AB32"/>
    <mergeCell ref="D33:G34"/>
    <mergeCell ref="D35:G37"/>
    <mergeCell ref="H35:I35"/>
    <mergeCell ref="O35:P35"/>
    <mergeCell ref="V35:W35"/>
    <mergeCell ref="M36:AB36"/>
    <mergeCell ref="M37:AB37"/>
    <mergeCell ref="U17:X17"/>
    <mergeCell ref="Y20:AB20"/>
    <mergeCell ref="C21:C26"/>
    <mergeCell ref="M21:AB21"/>
    <mergeCell ref="D22:G23"/>
    <mergeCell ref="D24:G26"/>
    <mergeCell ref="H24:I24"/>
    <mergeCell ref="O24:P24"/>
    <mergeCell ref="V24:W24"/>
    <mergeCell ref="Y9:AB9"/>
  </mergeCells>
  <phoneticPr fontId="16"/>
  <pageMargins left="0.59055118110236227" right="0" top="0.59055118110236227" bottom="0" header="0.51181102362204722" footer="0.51181102362204722"/>
  <pageSetup paperSize="9" orientation="portrait" horizont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zoomScaleNormal="100" zoomScaleSheetLayoutView="100" workbookViewId="0">
      <selection activeCell="V1" sqref="V1"/>
    </sheetView>
  </sheetViews>
  <sheetFormatPr defaultColWidth="3.5" defaultRowHeight="14" x14ac:dyDescent="0.2"/>
  <cols>
    <col min="1" max="16384" width="3.5" style="174"/>
  </cols>
  <sheetData>
    <row r="1" spans="1:26" ht="16" customHeight="1" x14ac:dyDescent="0.2">
      <c r="A1" s="50" t="s">
        <v>442</v>
      </c>
      <c r="B1" s="49"/>
      <c r="C1" s="49"/>
      <c r="D1" s="388"/>
      <c r="E1" s="50" t="s">
        <v>443</v>
      </c>
      <c r="F1" s="49"/>
      <c r="G1" s="49"/>
      <c r="H1" s="49"/>
      <c r="I1" s="49"/>
      <c r="J1" s="49"/>
      <c r="K1" s="49"/>
      <c r="L1" s="49"/>
      <c r="M1" s="49"/>
      <c r="N1" s="49"/>
      <c r="O1" s="49"/>
      <c r="P1" s="49"/>
      <c r="Q1" s="49"/>
      <c r="R1" s="49"/>
      <c r="S1" s="49"/>
      <c r="T1" s="49"/>
      <c r="U1" s="49"/>
      <c r="V1" s="49"/>
      <c r="W1" s="49"/>
      <c r="X1" s="49"/>
      <c r="Y1" s="49"/>
      <c r="Z1" s="49"/>
    </row>
    <row r="2" spans="1:26" ht="7.5" customHeight="1" thickBot="1" x14ac:dyDescent="0.25">
      <c r="A2" s="50"/>
      <c r="B2" s="49"/>
      <c r="C2" s="49"/>
      <c r="D2" s="388"/>
      <c r="E2" s="51"/>
      <c r="F2" s="49"/>
      <c r="G2" s="49"/>
      <c r="H2" s="49"/>
      <c r="I2" s="49"/>
      <c r="J2" s="49"/>
      <c r="K2" s="49"/>
      <c r="L2" s="49"/>
      <c r="M2" s="49"/>
      <c r="N2" s="49"/>
      <c r="O2" s="49"/>
      <c r="P2" s="49"/>
      <c r="Q2" s="49"/>
      <c r="R2" s="49"/>
      <c r="S2" s="49"/>
      <c r="T2" s="49"/>
      <c r="U2" s="49"/>
      <c r="V2" s="49"/>
      <c r="W2" s="49"/>
      <c r="X2" s="49"/>
      <c r="Y2" s="49"/>
      <c r="Z2" s="49"/>
    </row>
    <row r="3" spans="1:26" ht="16" customHeight="1" x14ac:dyDescent="0.2">
      <c r="A3" s="912" t="s">
        <v>68</v>
      </c>
      <c r="B3" s="55" t="s">
        <v>135</v>
      </c>
      <c r="C3" s="56"/>
      <c r="D3" s="56"/>
      <c r="E3" s="56"/>
      <c r="F3" s="136"/>
      <c r="G3" s="137"/>
      <c r="H3" s="137"/>
      <c r="I3" s="137"/>
      <c r="J3" s="137"/>
      <c r="K3" s="137"/>
      <c r="L3" s="137"/>
      <c r="M3" s="137"/>
      <c r="N3" s="137"/>
      <c r="O3" s="137"/>
      <c r="P3" s="137"/>
      <c r="Q3" s="137"/>
      <c r="R3" s="137"/>
      <c r="S3" s="137"/>
      <c r="T3" s="137"/>
      <c r="U3" s="137"/>
      <c r="V3" s="137"/>
      <c r="W3" s="137"/>
      <c r="X3" s="137"/>
      <c r="Y3" s="137"/>
      <c r="Z3" s="138"/>
    </row>
    <row r="4" spans="1:26" ht="16" customHeight="1" x14ac:dyDescent="0.2">
      <c r="A4" s="913"/>
      <c r="B4" s="391" t="s">
        <v>22</v>
      </c>
      <c r="C4" s="391"/>
      <c r="D4" s="391"/>
      <c r="E4" s="391"/>
      <c r="F4" s="139"/>
      <c r="G4" s="140"/>
      <c r="H4" s="140"/>
      <c r="I4" s="140"/>
      <c r="J4" s="140"/>
      <c r="K4" s="140"/>
      <c r="L4" s="140"/>
      <c r="M4" s="140"/>
      <c r="N4" s="140"/>
      <c r="O4" s="140"/>
      <c r="P4" s="140"/>
      <c r="Q4" s="140"/>
      <c r="R4" s="140"/>
      <c r="S4" s="140"/>
      <c r="T4" s="140"/>
      <c r="U4" s="140"/>
      <c r="V4" s="140"/>
      <c r="W4" s="140"/>
      <c r="X4" s="140"/>
      <c r="Y4" s="140"/>
      <c r="Z4" s="141"/>
    </row>
    <row r="5" spans="1:26" ht="16" customHeight="1" x14ac:dyDescent="0.2">
      <c r="A5" s="913"/>
      <c r="B5" s="915" t="s">
        <v>23</v>
      </c>
      <c r="C5" s="916"/>
      <c r="D5" s="916"/>
      <c r="E5" s="917"/>
      <c r="F5" s="59" t="s">
        <v>136</v>
      </c>
      <c r="G5" s="60"/>
      <c r="H5" s="60"/>
      <c r="I5" s="924"/>
      <c r="J5" s="924"/>
      <c r="K5" s="924"/>
      <c r="L5" s="279" t="s">
        <v>47</v>
      </c>
      <c r="M5" s="925"/>
      <c r="N5" s="925"/>
      <c r="O5" s="925"/>
      <c r="P5" s="60" t="s">
        <v>48</v>
      </c>
      <c r="Q5" s="385"/>
      <c r="R5" s="385"/>
      <c r="S5" s="385"/>
      <c r="T5" s="385"/>
      <c r="U5" s="385"/>
      <c r="V5" s="385"/>
      <c r="W5" s="385"/>
      <c r="X5" s="385"/>
      <c r="Y5" s="385"/>
      <c r="Z5" s="61"/>
    </row>
    <row r="6" spans="1:26" ht="16" customHeight="1" x14ac:dyDescent="0.2">
      <c r="A6" s="913"/>
      <c r="B6" s="918"/>
      <c r="C6" s="919"/>
      <c r="D6" s="919"/>
      <c r="E6" s="920"/>
      <c r="F6" s="387"/>
      <c r="G6" s="54"/>
      <c r="H6" s="54"/>
      <c r="I6" s="54"/>
      <c r="J6" s="62"/>
      <c r="K6" s="62"/>
      <c r="L6" s="63"/>
      <c r="M6" s="63"/>
      <c r="N6" s="63"/>
      <c r="O6" s="63"/>
      <c r="P6" s="388"/>
      <c r="Q6" s="388"/>
      <c r="R6" s="64"/>
      <c r="S6" s="54"/>
      <c r="T6" s="54"/>
      <c r="U6" s="64"/>
      <c r="V6" s="54"/>
      <c r="W6" s="54"/>
      <c r="X6" s="64"/>
      <c r="Y6" s="54"/>
      <c r="Z6" s="65"/>
    </row>
    <row r="7" spans="1:26" ht="16" customHeight="1" x14ac:dyDescent="0.2">
      <c r="A7" s="913"/>
      <c r="B7" s="918"/>
      <c r="C7" s="919"/>
      <c r="D7" s="919"/>
      <c r="E7" s="920"/>
      <c r="F7" s="387"/>
      <c r="G7" s="54"/>
      <c r="H7" s="66" t="s">
        <v>69</v>
      </c>
      <c r="I7" s="54"/>
      <c r="J7" s="66" t="s">
        <v>156</v>
      </c>
      <c r="K7" s="63"/>
      <c r="L7" s="911"/>
      <c r="M7" s="911"/>
      <c r="N7" s="911"/>
      <c r="O7" s="911"/>
      <c r="P7" s="911"/>
      <c r="Q7" s="911"/>
      <c r="R7" s="911"/>
      <c r="S7" s="911"/>
      <c r="T7" s="911"/>
      <c r="U7" s="911"/>
      <c r="V7" s="911"/>
      <c r="W7" s="911"/>
      <c r="X7" s="911"/>
      <c r="Y7" s="911"/>
      <c r="Z7" s="260"/>
    </row>
    <row r="8" spans="1:26" ht="16" customHeight="1" x14ac:dyDescent="0.2">
      <c r="A8" s="913"/>
      <c r="B8" s="921"/>
      <c r="C8" s="922"/>
      <c r="D8" s="922"/>
      <c r="E8" s="923"/>
      <c r="F8" s="390"/>
      <c r="G8" s="391"/>
      <c r="H8" s="391"/>
      <c r="I8" s="391"/>
      <c r="J8" s="391"/>
      <c r="K8" s="391"/>
      <c r="L8" s="391"/>
      <c r="M8" s="391"/>
      <c r="N8" s="391"/>
      <c r="O8" s="391"/>
      <c r="P8" s="67"/>
      <c r="Q8" s="67"/>
      <c r="R8" s="261"/>
      <c r="S8" s="261"/>
      <c r="T8" s="261"/>
      <c r="U8" s="261"/>
      <c r="V8" s="261"/>
      <c r="W8" s="261"/>
      <c r="X8" s="261"/>
      <c r="Y8" s="261"/>
      <c r="Z8" s="262"/>
    </row>
    <row r="9" spans="1:26" ht="16" customHeight="1" x14ac:dyDescent="0.2">
      <c r="A9" s="914"/>
      <c r="B9" s="70" t="s">
        <v>70</v>
      </c>
      <c r="C9" s="58"/>
      <c r="D9" s="58"/>
      <c r="E9" s="58"/>
      <c r="F9" s="71" t="s">
        <v>71</v>
      </c>
      <c r="G9" s="72"/>
      <c r="H9" s="58"/>
      <c r="I9" s="73"/>
      <c r="J9" s="880"/>
      <c r="K9" s="881"/>
      <c r="L9" s="881"/>
      <c r="M9" s="881"/>
      <c r="N9" s="881"/>
      <c r="O9" s="881"/>
      <c r="P9" s="881"/>
      <c r="Q9" s="882"/>
      <c r="R9" s="74" t="s">
        <v>24</v>
      </c>
      <c r="S9" s="391"/>
      <c r="T9" s="392"/>
      <c r="U9" s="880"/>
      <c r="V9" s="881"/>
      <c r="W9" s="881"/>
      <c r="X9" s="881"/>
      <c r="Y9" s="881"/>
      <c r="Z9" s="896"/>
    </row>
    <row r="10" spans="1:26" ht="16" customHeight="1" x14ac:dyDescent="0.2">
      <c r="A10" s="926" t="s">
        <v>72</v>
      </c>
      <c r="B10" s="74" t="s">
        <v>137</v>
      </c>
      <c r="C10" s="391"/>
      <c r="D10" s="391"/>
      <c r="E10" s="880"/>
      <c r="F10" s="881"/>
      <c r="G10" s="881"/>
      <c r="H10" s="881"/>
      <c r="I10" s="881"/>
      <c r="J10" s="881"/>
      <c r="K10" s="882"/>
      <c r="L10" s="915" t="s">
        <v>73</v>
      </c>
      <c r="M10" s="917"/>
      <c r="N10" s="75" t="s">
        <v>46</v>
      </c>
      <c r="O10" s="385"/>
      <c r="P10" s="385"/>
      <c r="Q10" s="927"/>
      <c r="R10" s="927"/>
      <c r="S10" s="385" t="s">
        <v>47</v>
      </c>
      <c r="T10" s="928"/>
      <c r="U10" s="929"/>
      <c r="V10" s="929"/>
      <c r="W10" s="76" t="s">
        <v>48</v>
      </c>
      <c r="X10" s="385"/>
      <c r="Y10" s="385"/>
      <c r="Z10" s="61"/>
    </row>
    <row r="11" spans="1:26" ht="16" customHeight="1" x14ac:dyDescent="0.2">
      <c r="A11" s="913"/>
      <c r="B11" s="57" t="s">
        <v>76</v>
      </c>
      <c r="C11" s="58"/>
      <c r="D11" s="73"/>
      <c r="E11" s="880"/>
      <c r="F11" s="881"/>
      <c r="G11" s="881"/>
      <c r="H11" s="881"/>
      <c r="I11" s="881"/>
      <c r="J11" s="881"/>
      <c r="K11" s="882"/>
      <c r="L11" s="918"/>
      <c r="M11" s="920"/>
      <c r="N11" s="890"/>
      <c r="O11" s="891"/>
      <c r="P11" s="891"/>
      <c r="Q11" s="891"/>
      <c r="R11" s="891"/>
      <c r="S11" s="891"/>
      <c r="T11" s="891"/>
      <c r="U11" s="891"/>
      <c r="V11" s="891"/>
      <c r="W11" s="891"/>
      <c r="X11" s="891"/>
      <c r="Y11" s="891"/>
      <c r="Z11" s="892"/>
    </row>
    <row r="12" spans="1:26" ht="16" customHeight="1" x14ac:dyDescent="0.2">
      <c r="A12" s="913"/>
      <c r="B12" s="74" t="s">
        <v>77</v>
      </c>
      <c r="C12" s="391"/>
      <c r="D12" s="392"/>
      <c r="E12" s="883"/>
      <c r="F12" s="884"/>
      <c r="G12" s="77" t="s">
        <v>25</v>
      </c>
      <c r="H12" s="78"/>
      <c r="I12" s="77" t="s">
        <v>26</v>
      </c>
      <c r="J12" s="78"/>
      <c r="K12" s="79" t="s">
        <v>27</v>
      </c>
      <c r="L12" s="921"/>
      <c r="M12" s="923"/>
      <c r="N12" s="893"/>
      <c r="O12" s="894"/>
      <c r="P12" s="894"/>
      <c r="Q12" s="894"/>
      <c r="R12" s="894"/>
      <c r="S12" s="894"/>
      <c r="T12" s="894"/>
      <c r="U12" s="894"/>
      <c r="V12" s="894"/>
      <c r="W12" s="894"/>
      <c r="X12" s="894"/>
      <c r="Y12" s="894"/>
      <c r="Z12" s="895"/>
    </row>
    <row r="13" spans="1:26" ht="16" customHeight="1" x14ac:dyDescent="0.2">
      <c r="A13" s="913"/>
      <c r="B13" s="905" t="s">
        <v>451</v>
      </c>
      <c r="C13" s="906"/>
      <c r="D13" s="906"/>
      <c r="E13" s="906"/>
      <c r="F13" s="906"/>
      <c r="G13" s="906"/>
      <c r="H13" s="906"/>
      <c r="I13" s="906"/>
      <c r="J13" s="906"/>
      <c r="K13" s="906"/>
      <c r="L13" s="906"/>
      <c r="M13" s="906"/>
      <c r="N13" s="906"/>
      <c r="O13" s="906"/>
      <c r="P13" s="906"/>
      <c r="Q13" s="906"/>
      <c r="R13" s="907"/>
      <c r="S13" s="880"/>
      <c r="T13" s="881"/>
      <c r="U13" s="881"/>
      <c r="V13" s="881"/>
      <c r="W13" s="881"/>
      <c r="X13" s="881"/>
      <c r="Y13" s="881"/>
      <c r="Z13" s="896"/>
    </row>
    <row r="14" spans="1:26" ht="16" customHeight="1" x14ac:dyDescent="0.2">
      <c r="A14" s="913"/>
      <c r="B14" s="59" t="s">
        <v>51</v>
      </c>
      <c r="C14" s="385"/>
      <c r="D14" s="385"/>
      <c r="E14" s="385"/>
      <c r="F14" s="385"/>
      <c r="G14" s="385"/>
      <c r="H14" s="386"/>
      <c r="I14" s="71" t="s">
        <v>79</v>
      </c>
      <c r="J14" s="58"/>
      <c r="K14" s="58"/>
      <c r="L14" s="73"/>
      <c r="M14" s="880"/>
      <c r="N14" s="881"/>
      <c r="O14" s="881"/>
      <c r="P14" s="881"/>
      <c r="Q14" s="881"/>
      <c r="R14" s="881"/>
      <c r="S14" s="881"/>
      <c r="T14" s="881"/>
      <c r="U14" s="881"/>
      <c r="V14" s="881"/>
      <c r="W14" s="881"/>
      <c r="X14" s="881"/>
      <c r="Y14" s="881"/>
      <c r="Z14" s="896"/>
    </row>
    <row r="15" spans="1:26" ht="16" customHeight="1" x14ac:dyDescent="0.2">
      <c r="A15" s="913"/>
      <c r="B15" s="387" t="s">
        <v>52</v>
      </c>
      <c r="C15" s="54"/>
      <c r="D15" s="63"/>
      <c r="E15" s="54"/>
      <c r="F15" s="54"/>
      <c r="G15" s="54"/>
      <c r="H15" s="389"/>
      <c r="I15" s="75" t="s">
        <v>53</v>
      </c>
      <c r="J15" s="385"/>
      <c r="K15" s="385"/>
      <c r="L15" s="389"/>
      <c r="M15" s="897"/>
      <c r="N15" s="898"/>
      <c r="O15" s="898"/>
      <c r="P15" s="898"/>
      <c r="Q15" s="898"/>
      <c r="R15" s="898"/>
      <c r="S15" s="898"/>
      <c r="T15" s="898"/>
      <c r="U15" s="898"/>
      <c r="V15" s="898"/>
      <c r="W15" s="898"/>
      <c r="X15" s="898"/>
      <c r="Y15" s="898"/>
      <c r="Z15" s="899"/>
    </row>
    <row r="16" spans="1:26" ht="16" customHeight="1" x14ac:dyDescent="0.2">
      <c r="A16" s="914"/>
      <c r="B16" s="74" t="s">
        <v>60</v>
      </c>
      <c r="C16" s="391"/>
      <c r="D16" s="81"/>
      <c r="E16" s="391"/>
      <c r="F16" s="391"/>
      <c r="G16" s="391"/>
      <c r="H16" s="392"/>
      <c r="I16" s="80" t="s">
        <v>54</v>
      </c>
      <c r="J16" s="391"/>
      <c r="K16" s="391"/>
      <c r="L16" s="392"/>
      <c r="M16" s="900"/>
      <c r="N16" s="901"/>
      <c r="O16" s="901"/>
      <c r="P16" s="901"/>
      <c r="Q16" s="901"/>
      <c r="R16" s="901"/>
      <c r="S16" s="901"/>
      <c r="T16" s="901"/>
      <c r="U16" s="901"/>
      <c r="V16" s="901"/>
      <c r="W16" s="901"/>
      <c r="X16" s="901"/>
      <c r="Y16" s="901"/>
      <c r="Z16" s="902"/>
    </row>
    <row r="17" spans="1:26" ht="16" customHeight="1" x14ac:dyDescent="0.2">
      <c r="A17" s="908" t="s">
        <v>152</v>
      </c>
      <c r="B17" s="909"/>
      <c r="C17" s="909"/>
      <c r="D17" s="909"/>
      <c r="E17" s="909"/>
      <c r="F17" s="910"/>
      <c r="G17" s="88"/>
      <c r="H17" s="197"/>
      <c r="I17" s="930" t="s">
        <v>28</v>
      </c>
      <c r="J17" s="931"/>
      <c r="K17" s="932" t="s">
        <v>153</v>
      </c>
      <c r="L17" s="933"/>
      <c r="M17" s="933"/>
      <c r="N17" s="933"/>
      <c r="O17" s="933"/>
      <c r="P17" s="933"/>
      <c r="Q17" s="933"/>
      <c r="R17" s="933"/>
      <c r="S17" s="933"/>
      <c r="T17" s="933"/>
      <c r="U17" s="933"/>
      <c r="V17" s="933"/>
      <c r="W17" s="934"/>
      <c r="X17" s="903"/>
      <c r="Y17" s="904"/>
      <c r="Z17" s="198" t="s">
        <v>29</v>
      </c>
    </row>
    <row r="18" spans="1:26" ht="16" customHeight="1" x14ac:dyDescent="0.2">
      <c r="A18" s="908" t="s">
        <v>452</v>
      </c>
      <c r="B18" s="909"/>
      <c r="C18" s="909"/>
      <c r="D18" s="909"/>
      <c r="E18" s="909"/>
      <c r="F18" s="909"/>
      <c r="G18" s="909"/>
      <c r="H18" s="909"/>
      <c r="I18" s="909"/>
      <c r="J18" s="909"/>
      <c r="K18" s="909"/>
      <c r="L18" s="909"/>
      <c r="M18" s="909"/>
      <c r="N18" s="909"/>
      <c r="O18" s="909"/>
      <c r="P18" s="909"/>
      <c r="Q18" s="909"/>
      <c r="R18" s="909"/>
      <c r="S18" s="909"/>
      <c r="T18" s="909"/>
      <c r="U18" s="910"/>
      <c r="V18" s="888"/>
      <c r="W18" s="889"/>
      <c r="X18" s="889"/>
      <c r="Y18" s="889"/>
      <c r="Z18" s="199" t="s">
        <v>138</v>
      </c>
    </row>
    <row r="19" spans="1:26" x14ac:dyDescent="0.2">
      <c r="A19" s="885" t="s">
        <v>139</v>
      </c>
      <c r="B19" s="886"/>
      <c r="C19" s="886"/>
      <c r="D19" s="886"/>
      <c r="E19" s="886"/>
      <c r="F19" s="886"/>
      <c r="G19" s="886"/>
      <c r="H19" s="886"/>
      <c r="I19" s="886"/>
      <c r="J19" s="886"/>
      <c r="K19" s="886"/>
      <c r="L19" s="886"/>
      <c r="M19" s="886"/>
      <c r="N19" s="886"/>
      <c r="O19" s="886"/>
      <c r="P19" s="886"/>
      <c r="Q19" s="886"/>
      <c r="R19" s="886"/>
      <c r="S19" s="886"/>
      <c r="T19" s="886"/>
      <c r="U19" s="887"/>
      <c r="V19" s="888"/>
      <c r="W19" s="889"/>
      <c r="X19" s="889"/>
      <c r="Y19" s="889"/>
      <c r="Z19" s="200" t="s">
        <v>29</v>
      </c>
    </row>
    <row r="20" spans="1:26" ht="16" customHeight="1" thickBot="1" x14ac:dyDescent="0.25">
      <c r="A20" s="861" t="s">
        <v>133</v>
      </c>
      <c r="B20" s="862"/>
      <c r="C20" s="862"/>
      <c r="D20" s="862"/>
      <c r="E20" s="862"/>
      <c r="F20" s="862"/>
      <c r="G20" s="862"/>
      <c r="H20" s="862"/>
      <c r="I20" s="862"/>
      <c r="J20" s="862"/>
      <c r="K20" s="862"/>
      <c r="L20" s="862"/>
      <c r="M20" s="862"/>
      <c r="N20" s="862"/>
      <c r="O20" s="862"/>
      <c r="P20" s="863"/>
      <c r="Q20" s="864"/>
      <c r="R20" s="865"/>
      <c r="S20" s="865"/>
      <c r="T20" s="865"/>
      <c r="U20" s="865"/>
      <c r="V20" s="865"/>
      <c r="W20" s="865"/>
      <c r="X20" s="865"/>
      <c r="Y20" s="865"/>
      <c r="Z20" s="866"/>
    </row>
    <row r="21" spans="1:26" ht="16" customHeight="1" thickBot="1" x14ac:dyDescent="0.25">
      <c r="A21" s="201"/>
      <c r="B21" s="201"/>
      <c r="C21" s="201"/>
      <c r="D21" s="201"/>
      <c r="E21" s="201"/>
      <c r="F21" s="201"/>
      <c r="G21" s="201"/>
      <c r="H21" s="201"/>
      <c r="I21" s="201"/>
      <c r="J21" s="201"/>
      <c r="K21" s="201"/>
      <c r="L21" s="201"/>
      <c r="M21" s="201"/>
      <c r="N21" s="201"/>
      <c r="O21" s="201"/>
      <c r="P21" s="201"/>
      <c r="Q21" s="202"/>
      <c r="R21" s="202"/>
      <c r="S21" s="202"/>
      <c r="T21" s="202"/>
      <c r="U21" s="202"/>
      <c r="V21" s="202"/>
      <c r="W21" s="202"/>
      <c r="X21" s="202"/>
      <c r="Y21" s="202"/>
      <c r="Z21" s="202"/>
    </row>
    <row r="22" spans="1:26" ht="16" customHeight="1" x14ac:dyDescent="0.2">
      <c r="A22" s="815" t="s">
        <v>453</v>
      </c>
      <c r="B22" s="816"/>
      <c r="C22" s="816"/>
      <c r="D22" s="816"/>
      <c r="E22" s="816"/>
      <c r="F22" s="816"/>
      <c r="G22" s="816"/>
      <c r="H22" s="816"/>
      <c r="I22" s="816"/>
      <c r="J22" s="816"/>
      <c r="K22" s="816"/>
      <c r="L22" s="816"/>
      <c r="M22" s="816"/>
      <c r="N22" s="816"/>
      <c r="O22" s="816"/>
      <c r="P22" s="816"/>
      <c r="Q22" s="816"/>
      <c r="R22" s="817"/>
      <c r="S22" s="935"/>
      <c r="T22" s="936"/>
      <c r="U22" s="936"/>
      <c r="V22" s="392" t="s">
        <v>29</v>
      </c>
      <c r="W22" s="935"/>
      <c r="X22" s="936"/>
      <c r="Y22" s="936"/>
      <c r="Z22" s="69" t="s">
        <v>138</v>
      </c>
    </row>
    <row r="23" spans="1:26" ht="16" customHeight="1" x14ac:dyDescent="0.2">
      <c r="A23" s="1016" t="s">
        <v>140</v>
      </c>
      <c r="B23" s="870" t="s">
        <v>141</v>
      </c>
      <c r="C23" s="84"/>
      <c r="D23" s="84"/>
      <c r="E23" s="84"/>
      <c r="F23" s="84"/>
      <c r="G23" s="873" t="s">
        <v>31</v>
      </c>
      <c r="H23" s="874"/>
      <c r="I23" s="874"/>
      <c r="J23" s="860"/>
      <c r="K23" s="873" t="s">
        <v>32</v>
      </c>
      <c r="L23" s="874"/>
      <c r="M23" s="874"/>
      <c r="N23" s="860"/>
      <c r="O23" s="873" t="s">
        <v>33</v>
      </c>
      <c r="P23" s="874"/>
      <c r="Q23" s="874"/>
      <c r="R23" s="860"/>
      <c r="S23" s="875" t="s">
        <v>34</v>
      </c>
      <c r="T23" s="876"/>
      <c r="U23" s="876"/>
      <c r="V23" s="877"/>
      <c r="W23" s="838" t="s">
        <v>444</v>
      </c>
      <c r="X23" s="1011"/>
      <c r="Y23" s="1011"/>
      <c r="Z23" s="1012"/>
    </row>
    <row r="24" spans="1:26" ht="16" customHeight="1" x14ac:dyDescent="0.2">
      <c r="A24" s="868"/>
      <c r="B24" s="871"/>
      <c r="C24" s="84"/>
      <c r="D24" s="84"/>
      <c r="E24" s="84"/>
      <c r="F24" s="84"/>
      <c r="G24" s="873" t="s">
        <v>80</v>
      </c>
      <c r="H24" s="860"/>
      <c r="I24" s="873" t="s">
        <v>81</v>
      </c>
      <c r="J24" s="860"/>
      <c r="K24" s="873" t="s">
        <v>80</v>
      </c>
      <c r="L24" s="860"/>
      <c r="M24" s="873" t="s">
        <v>81</v>
      </c>
      <c r="N24" s="860"/>
      <c r="O24" s="873" t="s">
        <v>80</v>
      </c>
      <c r="P24" s="860"/>
      <c r="Q24" s="873" t="s">
        <v>81</v>
      </c>
      <c r="R24" s="860"/>
      <c r="S24" s="873" t="s">
        <v>80</v>
      </c>
      <c r="T24" s="860"/>
      <c r="U24" s="873" t="s">
        <v>81</v>
      </c>
      <c r="V24" s="860"/>
      <c r="W24" s="1013" t="s">
        <v>445</v>
      </c>
      <c r="X24" s="1014"/>
      <c r="Y24" s="1013" t="s">
        <v>446</v>
      </c>
      <c r="Z24" s="1015"/>
    </row>
    <row r="25" spans="1:26" ht="16" customHeight="1" x14ac:dyDescent="0.2">
      <c r="A25" s="868"/>
      <c r="B25" s="871"/>
      <c r="C25" s="82" t="s">
        <v>35</v>
      </c>
      <c r="D25" s="72"/>
      <c r="E25" s="72"/>
      <c r="F25" s="72"/>
      <c r="G25" s="838" t="s">
        <v>50</v>
      </c>
      <c r="H25" s="839"/>
      <c r="I25" s="838" t="s">
        <v>50</v>
      </c>
      <c r="J25" s="839"/>
      <c r="K25" s="838" t="s">
        <v>50</v>
      </c>
      <c r="L25" s="839"/>
      <c r="M25" s="838" t="s">
        <v>50</v>
      </c>
      <c r="N25" s="839"/>
      <c r="O25" s="838" t="s">
        <v>50</v>
      </c>
      <c r="P25" s="839"/>
      <c r="Q25" s="838" t="s">
        <v>50</v>
      </c>
      <c r="R25" s="839"/>
      <c r="S25" s="838" t="s">
        <v>50</v>
      </c>
      <c r="T25" s="839"/>
      <c r="U25" s="838" t="s">
        <v>50</v>
      </c>
      <c r="V25" s="839"/>
      <c r="W25" s="1013"/>
      <c r="X25" s="1014"/>
      <c r="Y25" s="1013"/>
      <c r="Z25" s="1015"/>
    </row>
    <row r="26" spans="1:26" ht="16" customHeight="1" x14ac:dyDescent="0.2">
      <c r="A26" s="868"/>
      <c r="B26" s="872"/>
      <c r="C26" s="86" t="s">
        <v>36</v>
      </c>
      <c r="D26" s="68"/>
      <c r="E26" s="72"/>
      <c r="F26" s="68"/>
      <c r="G26" s="838" t="s">
        <v>50</v>
      </c>
      <c r="H26" s="839"/>
      <c r="I26" s="838" t="s">
        <v>50</v>
      </c>
      <c r="J26" s="839"/>
      <c r="K26" s="838" t="s">
        <v>50</v>
      </c>
      <c r="L26" s="839"/>
      <c r="M26" s="838" t="s">
        <v>50</v>
      </c>
      <c r="N26" s="839"/>
      <c r="O26" s="838" t="s">
        <v>50</v>
      </c>
      <c r="P26" s="839"/>
      <c r="Q26" s="838" t="s">
        <v>50</v>
      </c>
      <c r="R26" s="839"/>
      <c r="S26" s="838" t="s">
        <v>50</v>
      </c>
      <c r="T26" s="839"/>
      <c r="U26" s="838" t="s">
        <v>50</v>
      </c>
      <c r="V26" s="839"/>
      <c r="W26" s="945"/>
      <c r="X26" s="946"/>
      <c r="Y26" s="945"/>
      <c r="Z26" s="947"/>
    </row>
    <row r="27" spans="1:26" ht="16" customHeight="1" x14ac:dyDescent="0.2">
      <c r="A27" s="868"/>
      <c r="B27" s="849" t="s">
        <v>82</v>
      </c>
      <c r="C27" s="112" t="s">
        <v>37</v>
      </c>
      <c r="D27" s="88"/>
      <c r="E27" s="88"/>
      <c r="F27" s="89"/>
      <c r="G27" s="937"/>
      <c r="H27" s="938"/>
      <c r="I27" s="938"/>
      <c r="J27" s="938"/>
      <c r="K27" s="89" t="s">
        <v>29</v>
      </c>
      <c r="L27" s="850"/>
      <c r="M27" s="851"/>
      <c r="N27" s="851"/>
      <c r="O27" s="851"/>
      <c r="P27" s="851"/>
      <c r="Q27" s="851"/>
      <c r="R27" s="851"/>
      <c r="S27" s="851"/>
      <c r="T27" s="851"/>
      <c r="U27" s="851"/>
      <c r="V27" s="851"/>
      <c r="W27" s="851"/>
      <c r="X27" s="851"/>
      <c r="Y27" s="851"/>
      <c r="Z27" s="852"/>
    </row>
    <row r="28" spans="1:26" ht="16" customHeight="1" x14ac:dyDescent="0.2">
      <c r="A28" s="868"/>
      <c r="B28" s="849"/>
      <c r="C28" s="822" t="s">
        <v>83</v>
      </c>
      <c r="D28" s="822"/>
      <c r="E28" s="822"/>
      <c r="F28" s="823"/>
      <c r="G28" s="11" t="s">
        <v>84</v>
      </c>
      <c r="H28" s="11" t="s">
        <v>85</v>
      </c>
      <c r="I28" s="11" t="s">
        <v>86</v>
      </c>
      <c r="J28" s="11" t="s">
        <v>87</v>
      </c>
      <c r="K28" s="11" t="s">
        <v>88</v>
      </c>
      <c r="L28" s="11" t="s">
        <v>89</v>
      </c>
      <c r="M28" s="11" t="s">
        <v>90</v>
      </c>
      <c r="N28" s="11" t="s">
        <v>91</v>
      </c>
      <c r="O28" s="90" t="s">
        <v>92</v>
      </c>
      <c r="P28" s="379"/>
      <c r="Q28" s="379"/>
      <c r="R28" s="379"/>
      <c r="S28" s="939"/>
      <c r="T28" s="940"/>
      <c r="U28" s="940"/>
      <c r="V28" s="940"/>
      <c r="W28" s="940"/>
      <c r="X28" s="940"/>
      <c r="Y28" s="940"/>
      <c r="Z28" s="941"/>
    </row>
    <row r="29" spans="1:26" ht="16" customHeight="1" x14ac:dyDescent="0.2">
      <c r="A29" s="868"/>
      <c r="B29" s="849"/>
      <c r="C29" s="825"/>
      <c r="D29" s="825"/>
      <c r="E29" s="825"/>
      <c r="F29" s="826"/>
      <c r="G29" s="91"/>
      <c r="H29" s="91"/>
      <c r="I29" s="91"/>
      <c r="J29" s="91"/>
      <c r="K29" s="91"/>
      <c r="L29" s="91"/>
      <c r="M29" s="91"/>
      <c r="N29" s="91"/>
      <c r="O29" s="92" t="s">
        <v>38</v>
      </c>
      <c r="P29" s="382"/>
      <c r="Q29" s="382"/>
      <c r="R29" s="382"/>
      <c r="S29" s="942"/>
      <c r="T29" s="943"/>
      <c r="U29" s="943"/>
      <c r="V29" s="943"/>
      <c r="W29" s="943"/>
      <c r="X29" s="943"/>
      <c r="Y29" s="943"/>
      <c r="Z29" s="944"/>
    </row>
    <row r="30" spans="1:26" ht="16" customHeight="1" x14ac:dyDescent="0.2">
      <c r="A30" s="868"/>
      <c r="B30" s="849"/>
      <c r="C30" s="853" t="s">
        <v>55</v>
      </c>
      <c r="D30" s="853"/>
      <c r="E30" s="853"/>
      <c r="F30" s="854"/>
      <c r="G30" s="859" t="s">
        <v>93</v>
      </c>
      <c r="H30" s="860"/>
      <c r="I30" s="845" t="s">
        <v>142</v>
      </c>
      <c r="J30" s="846"/>
      <c r="K30" s="846"/>
      <c r="L30" s="846"/>
      <c r="M30" s="848"/>
      <c r="N30" s="859" t="s">
        <v>94</v>
      </c>
      <c r="O30" s="860"/>
      <c r="P30" s="845" t="s">
        <v>143</v>
      </c>
      <c r="Q30" s="846"/>
      <c r="R30" s="846"/>
      <c r="S30" s="846"/>
      <c r="T30" s="848"/>
      <c r="U30" s="842" t="s">
        <v>39</v>
      </c>
      <c r="V30" s="843"/>
      <c r="W30" s="845" t="s">
        <v>143</v>
      </c>
      <c r="X30" s="846"/>
      <c r="Y30" s="846"/>
      <c r="Z30" s="847"/>
    </row>
    <row r="31" spans="1:26" ht="16" customHeight="1" x14ac:dyDescent="0.2">
      <c r="A31" s="868"/>
      <c r="B31" s="849"/>
      <c r="C31" s="855"/>
      <c r="D31" s="855"/>
      <c r="E31" s="855"/>
      <c r="F31" s="856"/>
      <c r="G31" s="375" t="s">
        <v>40</v>
      </c>
      <c r="H31" s="384"/>
      <c r="I31" s="2"/>
      <c r="J31" s="2"/>
      <c r="K31" s="94"/>
      <c r="L31" s="835"/>
      <c r="M31" s="836"/>
      <c r="N31" s="836"/>
      <c r="O31" s="836"/>
      <c r="P31" s="836"/>
      <c r="Q31" s="836"/>
      <c r="R31" s="836"/>
      <c r="S31" s="836"/>
      <c r="T31" s="836"/>
      <c r="U31" s="836"/>
      <c r="V31" s="836"/>
      <c r="W31" s="836"/>
      <c r="X31" s="836"/>
      <c r="Y31" s="836"/>
      <c r="Z31" s="837"/>
    </row>
    <row r="32" spans="1:26" ht="16" customHeight="1" x14ac:dyDescent="0.2">
      <c r="A32" s="869"/>
      <c r="B32" s="849"/>
      <c r="C32" s="857"/>
      <c r="D32" s="857"/>
      <c r="E32" s="857"/>
      <c r="F32" s="858"/>
      <c r="G32" s="375" t="s">
        <v>95</v>
      </c>
      <c r="H32" s="95"/>
      <c r="I32" s="2"/>
      <c r="J32" s="2"/>
      <c r="K32" s="94"/>
      <c r="L32" s="835"/>
      <c r="M32" s="836"/>
      <c r="N32" s="836"/>
      <c r="O32" s="836"/>
      <c r="P32" s="836"/>
      <c r="Q32" s="836"/>
      <c r="R32" s="836"/>
      <c r="S32" s="836"/>
      <c r="T32" s="836"/>
      <c r="U32" s="836"/>
      <c r="V32" s="836"/>
      <c r="W32" s="836"/>
      <c r="X32" s="836"/>
      <c r="Y32" s="836"/>
      <c r="Z32" s="837"/>
    </row>
    <row r="33" spans="1:26" ht="16" customHeight="1" x14ac:dyDescent="0.2">
      <c r="A33" s="818" t="s">
        <v>82</v>
      </c>
      <c r="B33" s="821" t="s">
        <v>96</v>
      </c>
      <c r="C33" s="822"/>
      <c r="D33" s="822"/>
      <c r="E33" s="822"/>
      <c r="F33" s="823"/>
      <c r="G33" s="8" t="s">
        <v>144</v>
      </c>
      <c r="H33" s="6"/>
      <c r="I33" s="2"/>
      <c r="J33" s="2"/>
      <c r="K33" s="175"/>
      <c r="L33" s="827" t="s">
        <v>447</v>
      </c>
      <c r="M33" s="828"/>
      <c r="N33" s="828"/>
      <c r="O33" s="828"/>
      <c r="P33" s="828"/>
      <c r="Q33" s="828"/>
      <c r="R33" s="828"/>
      <c r="S33" s="828"/>
      <c r="T33" s="828"/>
      <c r="U33" s="828"/>
      <c r="V33" s="828"/>
      <c r="W33" s="828"/>
      <c r="X33" s="828"/>
      <c r="Y33" s="828"/>
      <c r="Z33" s="829"/>
    </row>
    <row r="34" spans="1:26" ht="16" customHeight="1" x14ac:dyDescent="0.2">
      <c r="A34" s="819"/>
      <c r="B34" s="824"/>
      <c r="C34" s="825"/>
      <c r="D34" s="825"/>
      <c r="E34" s="825"/>
      <c r="F34" s="826"/>
      <c r="G34" s="8" t="s">
        <v>56</v>
      </c>
      <c r="H34" s="6"/>
      <c r="I34" s="2"/>
      <c r="J34" s="2"/>
      <c r="K34" s="2"/>
      <c r="L34" s="830" t="s">
        <v>134</v>
      </c>
      <c r="M34" s="831"/>
      <c r="N34" s="831"/>
      <c r="O34" s="831"/>
      <c r="P34" s="831"/>
      <c r="Q34" s="831"/>
      <c r="R34" s="831"/>
      <c r="S34" s="831"/>
      <c r="T34" s="831"/>
      <c r="U34" s="831"/>
      <c r="V34" s="831"/>
      <c r="W34" s="831"/>
      <c r="X34" s="831"/>
      <c r="Y34" s="831"/>
      <c r="Z34" s="832"/>
    </row>
    <row r="35" spans="1:26" ht="16" customHeight="1" x14ac:dyDescent="0.2">
      <c r="A35" s="819"/>
      <c r="B35" s="4" t="s">
        <v>57</v>
      </c>
      <c r="C35" s="5"/>
      <c r="D35" s="5"/>
      <c r="E35" s="5"/>
      <c r="F35" s="5"/>
      <c r="G35" s="835"/>
      <c r="H35" s="836"/>
      <c r="I35" s="836"/>
      <c r="J35" s="836"/>
      <c r="K35" s="836"/>
      <c r="L35" s="836"/>
      <c r="M35" s="836"/>
      <c r="N35" s="836"/>
      <c r="O35" s="836"/>
      <c r="P35" s="836"/>
      <c r="Q35" s="836"/>
      <c r="R35" s="836"/>
      <c r="S35" s="836"/>
      <c r="T35" s="836"/>
      <c r="U35" s="836"/>
      <c r="V35" s="836"/>
      <c r="W35" s="836"/>
      <c r="X35" s="836"/>
      <c r="Y35" s="836"/>
      <c r="Z35" s="837"/>
    </row>
    <row r="36" spans="1:26" ht="16" customHeight="1" x14ac:dyDescent="0.2">
      <c r="A36" s="819"/>
      <c r="B36" s="371" t="s">
        <v>145</v>
      </c>
      <c r="C36" s="96"/>
      <c r="D36" s="96"/>
      <c r="E36" s="379"/>
      <c r="F36" s="380"/>
      <c r="G36" s="375" t="s">
        <v>156</v>
      </c>
      <c r="H36" s="376"/>
      <c r="I36" s="376"/>
      <c r="J36" s="376"/>
      <c r="K36" s="272"/>
      <c r="L36" s="833"/>
      <c r="M36" s="834"/>
      <c r="N36" s="834"/>
      <c r="O36" s="272"/>
      <c r="P36" s="833"/>
      <c r="Q36" s="834"/>
      <c r="R36" s="834"/>
      <c r="S36" s="272"/>
      <c r="T36" s="833"/>
      <c r="U36" s="833"/>
      <c r="V36" s="833"/>
      <c r="W36" s="272"/>
      <c r="X36" s="833"/>
      <c r="Y36" s="834"/>
      <c r="Z36" s="273"/>
    </row>
    <row r="37" spans="1:26" ht="16" customHeight="1" x14ac:dyDescent="0.2">
      <c r="A37" s="820"/>
      <c r="B37" s="373" t="s">
        <v>41</v>
      </c>
      <c r="C37" s="97"/>
      <c r="D37" s="97"/>
      <c r="E37" s="10"/>
      <c r="F37" s="383"/>
      <c r="G37" s="3" t="s">
        <v>95</v>
      </c>
      <c r="H37" s="9"/>
      <c r="I37" s="844"/>
      <c r="J37" s="831"/>
      <c r="K37" s="831"/>
      <c r="L37" s="831"/>
      <c r="M37" s="831"/>
      <c r="N37" s="831"/>
      <c r="O37" s="831"/>
      <c r="P37" s="831"/>
      <c r="Q37" s="831"/>
      <c r="R37" s="831"/>
      <c r="S37" s="831"/>
      <c r="T37" s="831"/>
      <c r="U37" s="831"/>
      <c r="V37" s="831"/>
      <c r="W37" s="831"/>
      <c r="X37" s="831"/>
      <c r="Y37" s="831"/>
      <c r="Z37" s="832"/>
    </row>
    <row r="38" spans="1:26" ht="16" customHeight="1" thickBot="1" x14ac:dyDescent="0.25">
      <c r="A38" s="98" t="s">
        <v>58</v>
      </c>
      <c r="B38" s="99"/>
      <c r="C38" s="99"/>
      <c r="D38" s="99"/>
      <c r="E38" s="99"/>
      <c r="F38" s="100"/>
      <c r="G38" s="101" t="s">
        <v>59</v>
      </c>
      <c r="H38" s="102"/>
      <c r="I38" s="102"/>
      <c r="J38" s="102"/>
      <c r="K38" s="102"/>
      <c r="L38" s="102"/>
      <c r="M38" s="102"/>
      <c r="N38" s="102"/>
      <c r="O38" s="102"/>
      <c r="P38" s="103"/>
      <c r="Q38" s="102"/>
      <c r="R38" s="102"/>
      <c r="S38" s="102"/>
      <c r="T38" s="102"/>
      <c r="U38" s="102"/>
      <c r="V38" s="102"/>
      <c r="W38" s="102"/>
      <c r="X38" s="102"/>
      <c r="Y38" s="102"/>
      <c r="Z38" s="104"/>
    </row>
    <row r="39" spans="1:26" ht="16" customHeight="1" x14ac:dyDescent="0.2">
      <c r="A39" s="84" t="s">
        <v>146</v>
      </c>
      <c r="B39" s="84"/>
      <c r="C39" s="84">
        <v>1</v>
      </c>
      <c r="D39" s="7" t="s">
        <v>42</v>
      </c>
      <c r="E39" s="84"/>
      <c r="F39" s="84"/>
      <c r="G39" s="84"/>
      <c r="H39" s="84"/>
      <c r="I39" s="84"/>
      <c r="J39" s="84"/>
      <c r="K39" s="84"/>
      <c r="L39" s="84"/>
      <c r="M39" s="84"/>
      <c r="N39" s="84"/>
      <c r="O39" s="84"/>
      <c r="P39" s="84"/>
      <c r="Q39" s="84"/>
      <c r="R39" s="84"/>
      <c r="S39" s="84"/>
      <c r="T39" s="84"/>
      <c r="U39" s="84"/>
      <c r="V39" s="84"/>
      <c r="W39" s="84"/>
      <c r="X39" s="84"/>
      <c r="Y39" s="84"/>
      <c r="Z39" s="84"/>
    </row>
    <row r="40" spans="1:26" ht="16" customHeight="1" x14ac:dyDescent="0.2">
      <c r="A40" s="105"/>
      <c r="B40" s="7"/>
      <c r="C40" s="7">
        <v>2</v>
      </c>
      <c r="D40" s="7" t="s">
        <v>43</v>
      </c>
      <c r="E40" s="7"/>
      <c r="F40" s="7"/>
      <c r="G40" s="7"/>
      <c r="H40" s="7"/>
      <c r="I40" s="7"/>
      <c r="J40" s="7"/>
      <c r="K40" s="7"/>
      <c r="L40" s="7"/>
      <c r="M40" s="7"/>
      <c r="N40" s="7"/>
      <c r="O40" s="7"/>
      <c r="P40" s="7"/>
      <c r="Q40" s="7"/>
      <c r="R40" s="7"/>
      <c r="S40" s="7"/>
      <c r="T40" s="7"/>
      <c r="U40" s="7"/>
      <c r="V40" s="7"/>
      <c r="W40" s="7"/>
      <c r="X40" s="7"/>
      <c r="Y40" s="7"/>
      <c r="Z40" s="7"/>
    </row>
    <row r="41" spans="1:26" ht="16" customHeight="1" x14ac:dyDescent="0.2">
      <c r="A41" s="105"/>
      <c r="B41" s="85"/>
      <c r="C41" s="7">
        <v>3</v>
      </c>
      <c r="D41" s="106" t="s">
        <v>460</v>
      </c>
      <c r="E41" s="7"/>
      <c r="F41" s="7"/>
      <c r="G41" s="7"/>
      <c r="H41" s="7"/>
      <c r="I41" s="7"/>
      <c r="J41" s="7"/>
      <c r="K41" s="7"/>
      <c r="L41" s="7"/>
      <c r="M41" s="7"/>
      <c r="N41" s="7"/>
      <c r="O41" s="7"/>
      <c r="P41" s="7"/>
      <c r="Q41" s="7"/>
      <c r="R41" s="7"/>
      <c r="S41" s="7"/>
      <c r="T41" s="7"/>
      <c r="U41" s="7"/>
      <c r="V41" s="7"/>
      <c r="W41" s="7"/>
      <c r="X41" s="7"/>
      <c r="Y41" s="7"/>
      <c r="Z41" s="7"/>
    </row>
    <row r="42" spans="1:26" ht="16" customHeight="1" x14ac:dyDescent="0.2">
      <c r="A42" s="106"/>
      <c r="B42" s="106"/>
      <c r="C42" s="106"/>
      <c r="D42" s="85" t="s">
        <v>461</v>
      </c>
      <c r="E42" s="106"/>
      <c r="F42" s="106"/>
      <c r="G42" s="106"/>
      <c r="H42" s="106"/>
      <c r="I42" s="106"/>
      <c r="J42" s="106"/>
      <c r="K42" s="106"/>
      <c r="L42" s="106"/>
      <c r="M42" s="106"/>
      <c r="N42" s="106"/>
      <c r="O42" s="106"/>
      <c r="P42" s="106"/>
      <c r="Q42" s="106"/>
      <c r="R42" s="106"/>
      <c r="S42" s="106"/>
      <c r="T42" s="106"/>
      <c r="U42" s="106"/>
      <c r="V42" s="106"/>
      <c r="W42" s="106"/>
      <c r="X42" s="106"/>
      <c r="Y42" s="106"/>
      <c r="Z42" s="106"/>
    </row>
    <row r="43" spans="1:26" ht="16" customHeight="1" x14ac:dyDescent="0.2">
      <c r="A43" s="85"/>
      <c r="B43" s="85"/>
      <c r="C43" s="106">
        <v>4</v>
      </c>
      <c r="D43" s="85" t="s">
        <v>45</v>
      </c>
      <c r="E43" s="85"/>
      <c r="F43" s="85"/>
      <c r="G43" s="85"/>
      <c r="H43" s="85"/>
      <c r="I43" s="85"/>
      <c r="J43" s="85"/>
      <c r="K43" s="85"/>
      <c r="L43" s="85"/>
      <c r="M43" s="85"/>
      <c r="N43" s="85"/>
      <c r="O43" s="85"/>
      <c r="P43" s="85"/>
      <c r="Q43" s="85"/>
      <c r="R43" s="85"/>
      <c r="S43" s="85"/>
      <c r="T43" s="85"/>
      <c r="U43" s="85"/>
      <c r="V43" s="85"/>
      <c r="W43" s="85"/>
      <c r="X43" s="85"/>
      <c r="Y43" s="85"/>
      <c r="Z43" s="85"/>
    </row>
    <row r="44" spans="1:26" ht="16" customHeight="1" x14ac:dyDescent="0.2">
      <c r="A44" s="85"/>
      <c r="B44" s="85"/>
      <c r="C44" s="85">
        <v>5</v>
      </c>
      <c r="D44" s="7" t="s">
        <v>459</v>
      </c>
      <c r="E44" s="85"/>
      <c r="F44" s="85"/>
      <c r="G44" s="85"/>
      <c r="H44" s="85"/>
      <c r="I44" s="85"/>
      <c r="J44" s="85"/>
      <c r="K44" s="85"/>
      <c r="L44" s="85"/>
      <c r="M44" s="85"/>
      <c r="N44" s="85"/>
      <c r="O44" s="85"/>
      <c r="P44" s="85"/>
      <c r="Q44" s="85"/>
      <c r="R44" s="85"/>
      <c r="S44" s="85"/>
      <c r="T44" s="85"/>
      <c r="U44" s="85"/>
      <c r="V44" s="85"/>
      <c r="W44" s="85"/>
      <c r="X44" s="85"/>
      <c r="Y44" s="85"/>
      <c r="Z44" s="85"/>
    </row>
    <row r="45" spans="1:26" ht="16" customHeight="1" x14ac:dyDescent="0.2">
      <c r="A45" s="85"/>
      <c r="B45" s="85"/>
      <c r="C45" s="85"/>
      <c r="D45" s="107" t="s">
        <v>458</v>
      </c>
      <c r="E45" s="85"/>
      <c r="F45" s="85"/>
      <c r="G45" s="85"/>
      <c r="H45" s="85"/>
      <c r="I45" s="85"/>
      <c r="J45" s="85"/>
      <c r="K45" s="85"/>
      <c r="L45" s="85"/>
      <c r="M45" s="85"/>
      <c r="N45" s="85"/>
      <c r="O45" s="85"/>
      <c r="P45" s="85"/>
      <c r="Q45" s="85"/>
      <c r="R45" s="85"/>
      <c r="S45" s="85"/>
      <c r="T45" s="85"/>
      <c r="U45" s="85"/>
      <c r="V45" s="85"/>
      <c r="W45" s="85"/>
      <c r="X45" s="85"/>
      <c r="Y45" s="85"/>
      <c r="Z45" s="85"/>
    </row>
    <row r="46" spans="1:26" x14ac:dyDescent="0.2">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row>
    <row r="47" spans="1:26" x14ac:dyDescent="0.2">
      <c r="A47" s="388"/>
      <c r="B47" s="388"/>
      <c r="C47" s="388"/>
      <c r="D47" s="388"/>
      <c r="E47" s="388"/>
      <c r="F47" s="388"/>
      <c r="G47" s="388"/>
      <c r="H47" s="388"/>
      <c r="I47" s="388"/>
      <c r="J47" s="388"/>
      <c r="K47" s="388"/>
      <c r="L47" s="388"/>
      <c r="M47" s="388"/>
      <c r="N47" s="388"/>
      <c r="O47" s="388"/>
      <c r="P47" s="388"/>
      <c r="Q47" s="388"/>
      <c r="R47" s="388"/>
      <c r="S47" s="388"/>
      <c r="T47" s="388"/>
      <c r="U47" s="388"/>
      <c r="V47" s="840"/>
      <c r="W47" s="841"/>
      <c r="X47" s="841"/>
      <c r="Y47" s="841"/>
      <c r="Z47" s="841"/>
    </row>
    <row r="48" spans="1:26" x14ac:dyDescent="0.2">
      <c r="A48" s="388"/>
      <c r="B48" s="388"/>
      <c r="C48" s="388"/>
      <c r="D48" s="388"/>
      <c r="E48" s="388"/>
      <c r="F48" s="388"/>
      <c r="G48" s="388"/>
      <c r="H48" s="388"/>
      <c r="I48" s="388"/>
      <c r="J48" s="388"/>
      <c r="K48" s="388"/>
      <c r="L48" s="388"/>
      <c r="M48" s="388"/>
      <c r="N48" s="388"/>
      <c r="O48" s="388"/>
      <c r="P48" s="388"/>
      <c r="Q48" s="388"/>
      <c r="R48" s="388"/>
      <c r="S48" s="388"/>
      <c r="T48" s="388"/>
      <c r="U48" s="388"/>
      <c r="V48" s="377"/>
      <c r="W48" s="378"/>
      <c r="X48" s="378"/>
      <c r="Y48" s="378"/>
      <c r="Z48" s="378"/>
    </row>
  </sheetData>
  <mergeCells count="94">
    <mergeCell ref="A3:A9"/>
    <mergeCell ref="B5:E8"/>
    <mergeCell ref="I5:K5"/>
    <mergeCell ref="M5:O5"/>
    <mergeCell ref="L7:Y7"/>
    <mergeCell ref="J9:Q9"/>
    <mergeCell ref="U9:Z9"/>
    <mergeCell ref="V18:Y18"/>
    <mergeCell ref="A10:A16"/>
    <mergeCell ref="E10:K10"/>
    <mergeCell ref="L10:M12"/>
    <mergeCell ref="Q10:R10"/>
    <mergeCell ref="T10:V10"/>
    <mergeCell ref="E11:K11"/>
    <mergeCell ref="N11:Z12"/>
    <mergeCell ref="E12:F12"/>
    <mergeCell ref="S13:Z13"/>
    <mergeCell ref="M14:Z14"/>
    <mergeCell ref="M15:Z16"/>
    <mergeCell ref="A17:F17"/>
    <mergeCell ref="I17:J17"/>
    <mergeCell ref="K17:W17"/>
    <mergeCell ref="X17:Y17"/>
    <mergeCell ref="A19:U19"/>
    <mergeCell ref="V19:Y19"/>
    <mergeCell ref="A20:P20"/>
    <mergeCell ref="Q20:Z20"/>
    <mergeCell ref="S22:U22"/>
    <mergeCell ref="W22:Y22"/>
    <mergeCell ref="U24:V24"/>
    <mergeCell ref="G25:H25"/>
    <mergeCell ref="A23:A32"/>
    <mergeCell ref="B23:B26"/>
    <mergeCell ref="G23:J23"/>
    <mergeCell ref="K23:N23"/>
    <mergeCell ref="O23:R23"/>
    <mergeCell ref="S23:V23"/>
    <mergeCell ref="I25:J25"/>
    <mergeCell ref="K25:L25"/>
    <mergeCell ref="M25:N25"/>
    <mergeCell ref="O25:P25"/>
    <mergeCell ref="G24:H24"/>
    <mergeCell ref="I24:J24"/>
    <mergeCell ref="K24:L24"/>
    <mergeCell ref="M24:N24"/>
    <mergeCell ref="O24:P24"/>
    <mergeCell ref="Q25:R25"/>
    <mergeCell ref="S25:T25"/>
    <mergeCell ref="Q24:R24"/>
    <mergeCell ref="S24:T24"/>
    <mergeCell ref="U25:V25"/>
    <mergeCell ref="G26:H26"/>
    <mergeCell ref="I26:J26"/>
    <mergeCell ref="K26:L26"/>
    <mergeCell ref="M26:N26"/>
    <mergeCell ref="O26:P26"/>
    <mergeCell ref="Q26:R26"/>
    <mergeCell ref="S26:T26"/>
    <mergeCell ref="L32:Z32"/>
    <mergeCell ref="U26:V26"/>
    <mergeCell ref="B27:B32"/>
    <mergeCell ref="G27:J27"/>
    <mergeCell ref="L27:Z27"/>
    <mergeCell ref="C28:F29"/>
    <mergeCell ref="S28:Z29"/>
    <mergeCell ref="C30:F32"/>
    <mergeCell ref="G30:H30"/>
    <mergeCell ref="I30:M30"/>
    <mergeCell ref="N30:O30"/>
    <mergeCell ref="P30:T30"/>
    <mergeCell ref="U30:V30"/>
    <mergeCell ref="W30:Z30"/>
    <mergeCell ref="L31:Z31"/>
    <mergeCell ref="L36:N36"/>
    <mergeCell ref="P36:R36"/>
    <mergeCell ref="T36:V36"/>
    <mergeCell ref="X36:Y36"/>
    <mergeCell ref="I37:Z37"/>
    <mergeCell ref="B13:R13"/>
    <mergeCell ref="A18:U18"/>
    <mergeCell ref="A22:R22"/>
    <mergeCell ref="V47:Z47"/>
    <mergeCell ref="W23:Z23"/>
    <mergeCell ref="W24:X24"/>
    <mergeCell ref="Y24:Z24"/>
    <mergeCell ref="W25:X25"/>
    <mergeCell ref="Y25:Z25"/>
    <mergeCell ref="W26:X26"/>
    <mergeCell ref="Y26:Z26"/>
    <mergeCell ref="A33:A37"/>
    <mergeCell ref="B33:F34"/>
    <mergeCell ref="L33:Z33"/>
    <mergeCell ref="L34:Z34"/>
    <mergeCell ref="G35:Z35"/>
  </mergeCells>
  <phoneticPr fontId="16"/>
  <pageMargins left="0.55118110236220474" right="0.19685039370078741" top="0.59055118110236227" bottom="0.98425196850393704" header="0.51181102362204722" footer="0.51181102362204722"/>
  <pageSetup paperSize="9" scale="98" orientation="portrait" horizontalDpi="300" r:id="rId1"/>
  <headerFooter alignWithMargins="0"/>
  <colBreaks count="1" manualBreakCount="1">
    <brk id="26" max="4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17</vt:i4>
      </vt:variant>
    </vt:vector>
  </HeadingPairs>
  <TitlesOfParts>
    <vt:vector size="39" baseType="lpstr">
      <vt:lpstr>添付書類一覧（新規指定）</vt:lpstr>
      <vt:lpstr>添付書類一覧 (指定更新)</vt:lpstr>
      <vt:lpstr>添付書類一覧 【共生型（申出無）】</vt:lpstr>
      <vt:lpstr>添付書類一覧 【共生型（申出有）】</vt:lpstr>
      <vt:lpstr>申請書(第1号様式）</vt:lpstr>
      <vt:lpstr>申請書(第5号様式）</vt:lpstr>
      <vt:lpstr>付表３ </vt:lpstr>
      <vt:lpstr>付表３（別紙）</vt:lpstr>
      <vt:lpstr>付表３-２</vt:lpstr>
      <vt:lpstr>付表３-２（別紙） </vt:lpstr>
      <vt:lpstr>勤務形態一覧表（参考様式1）</vt:lpstr>
      <vt:lpstr>シフト記号表（勤務時間帯）</vt:lpstr>
      <vt:lpstr>勤務形態一覧表（記載例）</vt:lpstr>
      <vt:lpstr>シフト記号表（記載例）</vt:lpstr>
      <vt:lpstr>平面図（参考用様式3）</vt:lpstr>
      <vt:lpstr>在籍証明書</vt:lpstr>
      <vt:lpstr>苦情処理（参考様式7）</vt:lpstr>
      <vt:lpstr>介護給付費算定に係る届出書（加算様式１－３）</vt:lpstr>
      <vt:lpstr>誓約書（参考様式9-１） </vt:lpstr>
      <vt:lpstr>社会保険及び労働保険への加入状況にかかる確認票</vt:lpstr>
      <vt:lpstr>別段の申出</vt:lpstr>
      <vt:lpstr>建築物等に係る関係法令確認書 </vt:lpstr>
      <vt:lpstr>'介護給付費算定に係る届出書（加算様式１－３）'!Print_Area</vt:lpstr>
      <vt:lpstr>'勤務形態一覧表（記載例）'!Print_Area</vt:lpstr>
      <vt:lpstr>'勤務形態一覧表（参考様式1）'!Print_Area</vt:lpstr>
      <vt:lpstr>'建築物等に係る関係法令確認書 '!Print_Area</vt:lpstr>
      <vt:lpstr>在籍証明書!Print_Area</vt:lpstr>
      <vt:lpstr>社会保険及び労働保険への加入状況にかかる確認票!Print_Area</vt:lpstr>
      <vt:lpstr>'申請書(第1号様式）'!Print_Area</vt:lpstr>
      <vt:lpstr>'申請書(第5号様式）'!Print_Area</vt:lpstr>
      <vt:lpstr>'誓約書（参考様式9-１） '!Print_Area</vt:lpstr>
      <vt:lpstr>'添付書類一覧 (指定更新)'!Print_Area</vt:lpstr>
      <vt:lpstr>'添付書類一覧 【共生型（申出無）】'!Print_Area</vt:lpstr>
      <vt:lpstr>'添付書類一覧 【共生型（申出有）】'!Print_Area</vt:lpstr>
      <vt:lpstr>'添付書類一覧（新規指定）'!Print_Area</vt:lpstr>
      <vt:lpstr>'付表３ '!Print_Area</vt:lpstr>
      <vt:lpstr>'付表３-２'!Print_Area</vt:lpstr>
      <vt:lpstr>'平面図（参考用様式3）'!Print_Area</vt:lpstr>
      <vt:lpstr>別段の申出!Print_Area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test</cp:lastModifiedBy>
  <cp:lastPrinted>2023-05-17T04:35:34Z</cp:lastPrinted>
  <dcterms:created xsi:type="dcterms:W3CDTF">1999-03-12T15:58:00Z</dcterms:created>
  <dcterms:modified xsi:type="dcterms:W3CDTF">2023-05-17T04:58:02Z</dcterms:modified>
</cp:coreProperties>
</file>