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135" sheetId="1" r:id="rId1"/>
    <sheet name="136" sheetId="2" r:id="rId2"/>
    <sheet name="137" sheetId="3" r:id="rId3"/>
    <sheet name="138(1)" sheetId="4" r:id="rId4"/>
    <sheet name="138（2）" sheetId="5" r:id="rId5"/>
    <sheet name="138(3)" sheetId="6" r:id="rId6"/>
    <sheet name="139" sheetId="7" r:id="rId7"/>
    <sheet name="140" sheetId="8" r:id="rId8"/>
    <sheet name="141" sheetId="9" r:id="rId9"/>
    <sheet name="142" sheetId="10" r:id="rId10"/>
    <sheet name="143" sheetId="11" r:id="rId11"/>
    <sheet name="144" sheetId="12" r:id="rId12"/>
    <sheet name="145" sheetId="13" r:id="rId13"/>
    <sheet name="146" sheetId="14" r:id="rId14"/>
    <sheet name="147" sheetId="15" r:id="rId15"/>
    <sheet name="148" sheetId="16" r:id="rId16"/>
    <sheet name="149" sheetId="17" r:id="rId17"/>
  </sheets>
  <definedNames/>
  <calcPr fullCalcOnLoad="1"/>
</workbook>
</file>

<file path=xl/sharedStrings.xml><?xml version="1.0" encoding="utf-8"?>
<sst xmlns="http://schemas.openxmlformats.org/spreadsheetml/2006/main" count="781" uniqueCount="492">
  <si>
    <t>１３５．公園数及び面積</t>
  </si>
  <si>
    <t>平成１５年</t>
  </si>
  <si>
    <t>3(4)</t>
  </si>
  <si>
    <t>　１６</t>
  </si>
  <si>
    <t>　１７</t>
  </si>
  <si>
    <t>（各年４月１日）</t>
  </si>
  <si>
    <t>年　　次</t>
  </si>
  <si>
    <t>公　　 園 　　計</t>
  </si>
  <si>
    <t>都　立　公　園</t>
  </si>
  <si>
    <t>区　 立 　公 　園</t>
  </si>
  <si>
    <t>区 立 児 童 遊 園</t>
  </si>
  <si>
    <t>数</t>
  </si>
  <si>
    <t>面 積（㎡）</t>
  </si>
  <si>
    <t>　１８</t>
  </si>
  <si>
    <t>　１ ９</t>
  </si>
  <si>
    <t>面　　　　　　積</t>
  </si>
  <si>
    <t>人　　　　　口</t>
  </si>
  <si>
    <t>公　園　率　（％）　　　（公園計÷面積）　</t>
  </si>
  <si>
    <t>１人当たり公園面積　（㎡／人）　　　　　（公園計÷人口）</t>
  </si>
  <si>
    <t>（　k㎡　）</t>
  </si>
  <si>
    <t>　（注）１．都立公園数の（　）内の数字は，他区に事務所が存在する都立公園を含めた数値であり，面積は</t>
  </si>
  <si>
    <t>　　　　　　（　）内の公園数に対応する数値である。</t>
  </si>
  <si>
    <t>　　　　２．人口は住民基本台帳による。</t>
  </si>
  <si>
    <t>　資料：土木部みどりと公園課</t>
  </si>
  <si>
    <t>イチョウ</t>
  </si>
  <si>
    <t>スズカケ</t>
  </si>
  <si>
    <t>エンジュ</t>
  </si>
  <si>
    <t xml:space="preserve">  １６</t>
  </si>
  <si>
    <t xml:space="preserve">  １７</t>
  </si>
  <si>
    <t>１３６．区道樹木別街路樹数</t>
  </si>
  <si>
    <t xml:space="preserve">      （各年４月１日）</t>
  </si>
  <si>
    <t>年　　次</t>
  </si>
  <si>
    <t>総　　数</t>
  </si>
  <si>
    <t>ト　　ウ</t>
  </si>
  <si>
    <t>サ ク ラ</t>
  </si>
  <si>
    <t>ケ ヤ キ</t>
  </si>
  <si>
    <t>モミジバ</t>
  </si>
  <si>
    <t>ニ    セ</t>
  </si>
  <si>
    <t>そ の 他</t>
  </si>
  <si>
    <t>カ エ デ</t>
  </si>
  <si>
    <t>フ    ウ</t>
  </si>
  <si>
    <t>アカシヤ</t>
  </si>
  <si>
    <t>平成１５年</t>
  </si>
  <si>
    <t xml:space="preserve">  １８</t>
  </si>
  <si>
    <t xml:space="preserve">  １ ９</t>
  </si>
  <si>
    <t xml:space="preserve">  資料：土木部みどりと公園課</t>
  </si>
  <si>
    <t>　</t>
  </si>
  <si>
    <t>道路補修</t>
  </si>
  <si>
    <t>砂 利 敷</t>
  </si>
  <si>
    <t>側溝集水</t>
  </si>
  <si>
    <t>側    溝</t>
  </si>
  <si>
    <t>残土処理</t>
  </si>
  <si>
    <t>犬猫死体</t>
  </si>
  <si>
    <t>交通安全</t>
  </si>
  <si>
    <t>路面清掃</t>
  </si>
  <si>
    <t>桝 補 修</t>
  </si>
  <si>
    <t>浚 せ つ</t>
  </si>
  <si>
    <t>処    理</t>
  </si>
  <si>
    <t>施設補修</t>
  </si>
  <si>
    <t>-</t>
  </si>
  <si>
    <t xml:space="preserve">  １５</t>
  </si>
  <si>
    <t>１３７．道路補修等処理件数</t>
  </si>
  <si>
    <t>年　　度</t>
  </si>
  <si>
    <t>平成１４年</t>
  </si>
  <si>
    <t xml:space="preserve">  １７</t>
  </si>
  <si>
    <t xml:space="preserve">  １ ８</t>
  </si>
  <si>
    <t>-</t>
  </si>
  <si>
    <t xml:space="preserve">  資料：土木部工事課</t>
  </si>
  <si>
    <t>公</t>
  </si>
  <si>
    <t>延     長</t>
  </si>
  <si>
    <t>　（注）国道・都道の数値は，平成１８年度版東京都道路現況調書（平成１８年４月１日現在）による。</t>
  </si>
  <si>
    <t>１３８．道路の延長</t>
  </si>
  <si>
    <t>及び面積</t>
  </si>
  <si>
    <t>（１）種類別</t>
  </si>
  <si>
    <t>（単位：延長ｍ，面積㎡）</t>
  </si>
  <si>
    <t>（各年４月１日）</t>
  </si>
  <si>
    <t>年　　次</t>
  </si>
  <si>
    <t xml:space="preserve">                                   道</t>
  </si>
  <si>
    <t>そ  の  他  の  道</t>
  </si>
  <si>
    <t>総　　　　　　　　　　　数</t>
  </si>
  <si>
    <t>一　　　般　　　国　　　道</t>
  </si>
  <si>
    <t>都　　　　　　　　　　　道</t>
  </si>
  <si>
    <t>自動車専用道</t>
  </si>
  <si>
    <t>特　　　別　　　区　　　道</t>
  </si>
  <si>
    <t>認定外道路</t>
  </si>
  <si>
    <t>面     績</t>
  </si>
  <si>
    <t>延     長</t>
  </si>
  <si>
    <t>平成１５年</t>
  </si>
  <si>
    <t xml:space="preserve">  １８</t>
  </si>
  <si>
    <t xml:space="preserve">  １ ９</t>
  </si>
  <si>
    <t>　資料：土木部管理課</t>
  </si>
  <si>
    <t>（２）舗装別</t>
  </si>
  <si>
    <t>（単位：延長ｍ，面積㎡）</t>
  </si>
  <si>
    <t>砂利道</t>
  </si>
  <si>
    <t>その他</t>
  </si>
  <si>
    <t>コンクリート舗装</t>
  </si>
  <si>
    <t>高級アスファルト</t>
  </si>
  <si>
    <t>簡易舗装</t>
  </si>
  <si>
    <t>延長</t>
  </si>
  <si>
    <t>面積</t>
  </si>
  <si>
    <t>…</t>
  </si>
  <si>
    <t>　資料：土木部管理課</t>
  </si>
  <si>
    <t>年　　次</t>
  </si>
  <si>
    <t>総　　　　　　数</t>
  </si>
  <si>
    <t>　　　　　　　　　　舗　　　　　　　　　　　　　　　　　　装　　</t>
  </si>
  <si>
    <t>　　　　　　　　　　　道</t>
  </si>
  <si>
    <t>コンクリート平板舗装</t>
  </si>
  <si>
    <t>ブ　ロ　ッ　ク</t>
  </si>
  <si>
    <t>平成１５年</t>
  </si>
  <si>
    <t xml:space="preserve">  １８</t>
  </si>
  <si>
    <t xml:space="preserve">  １ ９</t>
  </si>
  <si>
    <t>　（注）コンクリート平板舗装は都道のみ。</t>
  </si>
  <si>
    <t>（３）幅員別</t>
  </si>
  <si>
    <t>１９.５ｍ以上</t>
  </si>
  <si>
    <t>１３．０ｍ以上</t>
  </si>
  <si>
    <t>５．５ｍ以上</t>
  </si>
  <si>
    <t>５．５ｍ未満</t>
  </si>
  <si>
    <t>３．５ｍ以上</t>
  </si>
  <si>
    <t>３．５ｍ未満</t>
  </si>
  <si>
    <t>延  長</t>
  </si>
  <si>
    <t>面  積</t>
  </si>
  <si>
    <t>延　長</t>
  </si>
  <si>
    <t>割合   (％)</t>
  </si>
  <si>
    <t>面　積</t>
  </si>
  <si>
    <t xml:space="preserve">  資料：土木部管理課</t>
  </si>
  <si>
    <t>総　　　　数</t>
  </si>
  <si>
    <t xml:space="preserve">                                         規          格          改          良          済</t>
  </si>
  <si>
    <t>未   　　　   改　   　　   良</t>
  </si>
  <si>
    <t>総　　　　　　数</t>
  </si>
  <si>
    <t>区　　　 　取　　　　 扱</t>
  </si>
  <si>
    <t>都　　　　 取　　　 　扱</t>
  </si>
  <si>
    <t>確　認　申　請</t>
  </si>
  <si>
    <t>許　可　申　請</t>
  </si>
  <si>
    <t>1 658(46)</t>
  </si>
  <si>
    <t>1 590(34)</t>
  </si>
  <si>
    <t>57( 2)</t>
  </si>
  <si>
    <t>8( 9)</t>
  </si>
  <si>
    <t>3( 1)</t>
  </si>
  <si>
    <t>　 １５</t>
  </si>
  <si>
    <t>1 307(72)</t>
  </si>
  <si>
    <t>1 184(48)</t>
  </si>
  <si>
    <t>111( 7)</t>
  </si>
  <si>
    <t>11(15)</t>
  </si>
  <si>
    <t>1( 2)</t>
  </si>
  <si>
    <t>　 １６</t>
  </si>
  <si>
    <t>907(51)</t>
  </si>
  <si>
    <t>798(39)</t>
  </si>
  <si>
    <t>94( 7)</t>
  </si>
  <si>
    <t>建</t>
  </si>
  <si>
    <t>居住専用</t>
  </si>
  <si>
    <t>居住産業併用</t>
  </si>
  <si>
    <t>農林水産業用</t>
  </si>
  <si>
    <t>鉱工業用</t>
  </si>
  <si>
    <t>商業用</t>
  </si>
  <si>
    <t>公益事業用</t>
  </si>
  <si>
    <t>公務・文教用</t>
  </si>
  <si>
    <t>-( -)</t>
  </si>
  <si>
    <t>サービス業用</t>
  </si>
  <si>
    <t>工</t>
  </si>
  <si>
    <t>昇</t>
  </si>
  <si>
    <t>１３９．建築物等確認及び許可申請取扱件数</t>
  </si>
  <si>
    <t>年  度 ・ 用  途</t>
  </si>
  <si>
    <t>総　　　　数</t>
  </si>
  <si>
    <t>平 成 １４ 年</t>
  </si>
  <si>
    <t>9( 4)</t>
  </si>
  <si>
    <t>6( 1)</t>
  </si>
  <si>
    <t>　 １７</t>
  </si>
  <si>
    <t>599(73)</t>
  </si>
  <si>
    <t>521(36)</t>
  </si>
  <si>
    <t>68( 9)</t>
  </si>
  <si>
    <t>9(27)</t>
  </si>
  <si>
    <t>1( 1)</t>
  </si>
  <si>
    <t>　 １ ８</t>
  </si>
  <si>
    <t>617(37)</t>
  </si>
  <si>
    <t>583(25)</t>
  </si>
  <si>
    <t>28( 5)</t>
  </si>
  <si>
    <t>4( 6)</t>
  </si>
  <si>
    <t>2( 1)</t>
  </si>
  <si>
    <t xml:space="preserve"> 　 築　　 物</t>
  </si>
  <si>
    <t>546(26)</t>
  </si>
  <si>
    <t>514(17)</t>
  </si>
  <si>
    <t>2( 3)</t>
  </si>
  <si>
    <t>421( 2)</t>
  </si>
  <si>
    <t>415( 2)</t>
  </si>
  <si>
    <t>4( -)</t>
  </si>
  <si>
    <t>-( -)</t>
  </si>
  <si>
    <t>2( -)</t>
  </si>
  <si>
    <t>35( 1)</t>
  </si>
  <si>
    <t>40( -)</t>
  </si>
  <si>
    <t>25 (-)</t>
  </si>
  <si>
    <t>15 (-)</t>
  </si>
  <si>
    <t>30( -)</t>
  </si>
  <si>
    <t>22( -)</t>
  </si>
  <si>
    <t>8( -)</t>
  </si>
  <si>
    <t>8( 4)</t>
  </si>
  <si>
    <t>7( -)</t>
  </si>
  <si>
    <t>1( 3)</t>
  </si>
  <si>
    <t>-( 1)</t>
  </si>
  <si>
    <t>9(19)</t>
  </si>
  <si>
    <t>7(14)</t>
  </si>
  <si>
    <t>1( 5)</t>
  </si>
  <si>
    <t>1( -)</t>
  </si>
  <si>
    <t>3( -)</t>
  </si>
  <si>
    <t>　  作　 　物</t>
  </si>
  <si>
    <t>31( -)</t>
  </si>
  <si>
    <t>29( -)</t>
  </si>
  <si>
    <t xml:space="preserve">    降   　機</t>
  </si>
  <si>
    <t>40(11)</t>
  </si>
  <si>
    <t>40( 8)</t>
  </si>
  <si>
    <t>-( 3)</t>
  </si>
  <si>
    <t>　（注）（　）内は計画通知数を表す。</t>
  </si>
  <si>
    <t xml:space="preserve">  資料：政策経営部政策企画課「事務実績調書」</t>
  </si>
  <si>
    <t>１４０．違反建築物処理取扱件数</t>
  </si>
  <si>
    <t xml:space="preserve">   １５</t>
  </si>
  <si>
    <t xml:space="preserve">   １６</t>
  </si>
  <si>
    <t>年　　度</t>
  </si>
  <si>
    <t>総　　   数</t>
  </si>
  <si>
    <t>住　　   宅</t>
  </si>
  <si>
    <t>併 用 住 宅</t>
  </si>
  <si>
    <t>共 同 住 宅</t>
  </si>
  <si>
    <t>併       用</t>
  </si>
  <si>
    <t>そ  の  他</t>
  </si>
  <si>
    <t>平 成 １４ 年</t>
  </si>
  <si>
    <t xml:space="preserve">   １７</t>
  </si>
  <si>
    <t xml:space="preserve">   １ ８</t>
  </si>
  <si>
    <t>-</t>
  </si>
  <si>
    <t xml:space="preserve">  資料：政策経営部政策企画課「事務実績調書」</t>
  </si>
  <si>
    <t>除　　　　　　　　　　却</t>
  </si>
  <si>
    <t>災　　　　　　　　　　害</t>
  </si>
  <si>
    <t>建 築 物 数</t>
  </si>
  <si>
    <t>床面積の合計</t>
  </si>
  <si>
    <t>建築物評価額</t>
  </si>
  <si>
    <t>　資料：東京都都市整備局市街地建築部「建築統計年報」</t>
  </si>
  <si>
    <t>１４１．滅失建築物</t>
  </si>
  <si>
    <t>（単位：面積㎡，金額万円）</t>
  </si>
  <si>
    <t>年　　次</t>
  </si>
  <si>
    <t>建築物損害見積額</t>
  </si>
  <si>
    <t>平 成 １４ 年</t>
  </si>
  <si>
    <t xml:space="preserve">   １７</t>
  </si>
  <si>
    <t xml:space="preserve">    １ ８</t>
  </si>
  <si>
    <t>　（注）本表は，建築基準法により，工事施工者から知事に届け出のあった建築物除却届及び市区町村長からの建築物</t>
  </si>
  <si>
    <t>　 　　 災害報告により作成されたもので，対象は床面積の合計が１０平方メートルをこえる建築物である。</t>
  </si>
  <si>
    <t>１４２．区営・区立・高齢者・改良住宅</t>
  </si>
  <si>
    <t xml:space="preserve"> 小茂根一丁目第２アパート</t>
  </si>
  <si>
    <t xml:space="preserve"> 南常盤台二丁目アパート</t>
  </si>
  <si>
    <t xml:space="preserve"> 高島平七丁目アパート</t>
  </si>
  <si>
    <t xml:space="preserve"> 舟渡一丁目第２アパート</t>
  </si>
  <si>
    <t xml:space="preserve"> 西台三丁目アパート</t>
  </si>
  <si>
    <t xml:space="preserve"> 赤塚三丁目アパート</t>
  </si>
  <si>
    <t xml:space="preserve"> 前野町三丁目第２アパート</t>
  </si>
  <si>
    <t xml:space="preserve"> 舟渡二丁目第３アパート</t>
  </si>
  <si>
    <t xml:space="preserve"> 中丸町住宅</t>
  </si>
  <si>
    <t xml:space="preserve"> 桜川けやき苑</t>
  </si>
  <si>
    <t xml:space="preserve"> 小豆沢けやき苑</t>
  </si>
  <si>
    <t xml:space="preserve"> 徳丸けやき苑</t>
  </si>
  <si>
    <t xml:space="preserve"> 中丸けやき苑</t>
  </si>
  <si>
    <t xml:space="preserve"> 前野けやき苑</t>
  </si>
  <si>
    <t xml:space="preserve"> 大谷口上町けやき苑</t>
  </si>
  <si>
    <t xml:space="preserve"> 蓮根三丁目シルバーピア（都営）</t>
  </si>
  <si>
    <t xml:space="preserve"> 西台一丁目シルバーピア（都営）</t>
  </si>
  <si>
    <t xml:space="preserve"> 成増けやき苑</t>
  </si>
  <si>
    <t>（４）改良住宅　　　　　　　　　（平成１９年４月１日）</t>
  </si>
  <si>
    <t xml:space="preserve"> やよい住宅</t>
  </si>
  <si>
    <t xml:space="preserve"> かみちょう住宅</t>
  </si>
  <si>
    <t>（１）区営住宅</t>
  </si>
  <si>
    <t>（平成１９年４月１日）</t>
  </si>
  <si>
    <t>名　　　称</t>
  </si>
  <si>
    <t>戸　　数</t>
  </si>
  <si>
    <t>総   　　 数</t>
  </si>
  <si>
    <t xml:space="preserve"> 常盤台四丁目第２アパート</t>
  </si>
  <si>
    <t xml:space="preserve"> 徳丸一丁目アパート</t>
  </si>
  <si>
    <t xml:space="preserve"> 徳丸二丁目第２アパート</t>
  </si>
  <si>
    <t>　資料：区民文化部住宅課</t>
  </si>
  <si>
    <t>（２）区立住宅</t>
  </si>
  <si>
    <t xml:space="preserve"> 双葉町住宅</t>
  </si>
  <si>
    <t xml:space="preserve"> 前野町一丁目住宅</t>
  </si>
  <si>
    <t xml:space="preserve"> 成増住宅</t>
  </si>
  <si>
    <t xml:space="preserve"> 弥生町住宅</t>
  </si>
  <si>
    <t xml:space="preserve"> 大和町住宅</t>
  </si>
  <si>
    <t xml:space="preserve"> 常盤台三丁目住宅</t>
  </si>
  <si>
    <t xml:space="preserve"> 向原一丁目住宅</t>
  </si>
  <si>
    <t xml:space="preserve"> 大山東町住宅</t>
  </si>
  <si>
    <t xml:space="preserve"> 板橋一丁目住宅</t>
  </si>
  <si>
    <t xml:space="preserve"> 大山町住宅</t>
  </si>
  <si>
    <t>　資料：区民文化部住宅課</t>
  </si>
  <si>
    <t>（３）高齢者住宅</t>
  </si>
  <si>
    <t>（平成１９年４月１日）</t>
  </si>
  <si>
    <t>総  　　  数</t>
  </si>
  <si>
    <t xml:space="preserve"> 高島平けやき苑</t>
  </si>
  <si>
    <t xml:space="preserve"> 新蓮根団地シルバーピア（ＵＲ）</t>
  </si>
  <si>
    <t xml:space="preserve"> 常盤台けやき苑</t>
  </si>
  <si>
    <t xml:space="preserve"> 中台けやき苑</t>
  </si>
  <si>
    <t xml:space="preserve">  資料：区民文化部住宅課</t>
  </si>
  <si>
    <t>（単位：面積㎡)</t>
  </si>
  <si>
    <t>総　　　　　数</t>
  </si>
  <si>
    <t>そ　　　　　　　　　　　　　の　　　　　　　　　　　　　他</t>
  </si>
  <si>
    <t>給　与　住　宅</t>
  </si>
  <si>
    <t>分 　譲　 住　 宅</t>
  </si>
  <si>
    <t>戸　数</t>
  </si>
  <si>
    <t>総床面積</t>
  </si>
  <si>
    <t xml:space="preserve"> 平成１４年</t>
  </si>
  <si>
    <t xml:space="preserve">   (注）本表は，建築基準法により建築主から知事に届け出のあった建築工事届により着工住宅を工事別に分類したも</t>
  </si>
  <si>
    <t xml:space="preserve">        ので，「新設」とは建築物の新築，増築または改築によって住宅の戸が新たに造られる工事をいう。</t>
  </si>
  <si>
    <t xml:space="preserve">  資料：東京都都市整備局市街地建築部「建築統計年報」</t>
  </si>
  <si>
    <t>１４３．利用関係別</t>
  </si>
  <si>
    <t>着工住宅数</t>
  </si>
  <si>
    <t xml:space="preserve">                       新                                      設</t>
  </si>
  <si>
    <t>総　　　　　数</t>
  </si>
  <si>
    <t>持　　　　　家</t>
  </si>
  <si>
    <t>貸　　　　　家</t>
  </si>
  <si>
    <t>戸　数</t>
  </si>
  <si>
    <t xml:space="preserve">   １７</t>
  </si>
  <si>
    <t xml:space="preserve">   １ ８</t>
  </si>
  <si>
    <t>鉄骨鉄筋コンクリート造</t>
  </si>
  <si>
    <t>鉄筋コンクリート造</t>
  </si>
  <si>
    <t>コンクリートブロック造</t>
  </si>
  <si>
    <t>床 面 積</t>
  </si>
  <si>
    <t>工  事  費</t>
  </si>
  <si>
    <t>の 合 計</t>
  </si>
  <si>
    <t>予  定  額</t>
  </si>
  <si>
    <t>１４４．構造別</t>
  </si>
  <si>
    <t>着工建築物</t>
  </si>
  <si>
    <t>年   次</t>
  </si>
  <si>
    <t>総　　　　　　　　　数</t>
  </si>
  <si>
    <t>木　　　　　　　　　造</t>
  </si>
  <si>
    <t>鉄　　　　骨　　　　造</t>
  </si>
  <si>
    <t>そ　　　　の　　　　他</t>
  </si>
  <si>
    <t>棟　数</t>
  </si>
  <si>
    <t>工 事 費</t>
  </si>
  <si>
    <t>予 定 額</t>
  </si>
  <si>
    <t>平成１４年</t>
  </si>
  <si>
    <t xml:space="preserve">  １７</t>
  </si>
  <si>
    <t xml:space="preserve">  １ ８</t>
  </si>
  <si>
    <t>　　　　　　 宅</t>
  </si>
  <si>
    <t>区 市 町 村 営 住 宅</t>
  </si>
  <si>
    <t>独立行政法人</t>
  </si>
  <si>
    <t>公　 営　 住　 宅</t>
  </si>
  <si>
    <t>そ　　 　の 　　　他</t>
  </si>
  <si>
    <t>都市再生機構</t>
  </si>
  <si>
    <t>木　造</t>
  </si>
  <si>
    <t>耐　火</t>
  </si>
  <si>
    <t xml:space="preserve">  １４</t>
  </si>
  <si>
    <t>　（注）１.独立行政法人都市再生機構は，平成１７年度から名称を変更した。</t>
  </si>
  <si>
    <t>　　　　２.都営住宅は平成１３年度から閉鎖住宅を除く。</t>
  </si>
  <si>
    <t>１４５．公共賃</t>
  </si>
  <si>
    <t>貸住宅数</t>
  </si>
  <si>
    <t>（単位：戸）</t>
  </si>
  <si>
    <t>（各年度末）</t>
  </si>
  <si>
    <t>年　　度</t>
  </si>
  <si>
    <t>総　　　　　　数</t>
  </si>
  <si>
    <t>　　　　都　　　　　　　　　　営　　　　　　　　　　住</t>
  </si>
  <si>
    <t>東京都住宅</t>
  </si>
  <si>
    <t>総　　　　　　数</t>
  </si>
  <si>
    <t>改良住宅（耐火）</t>
  </si>
  <si>
    <t>供給公社住宅</t>
  </si>
  <si>
    <t>総　 数</t>
  </si>
  <si>
    <t>（耐火）</t>
  </si>
  <si>
    <t>平成１３年</t>
  </si>
  <si>
    <t xml:space="preserve">  １６</t>
  </si>
  <si>
    <t xml:space="preserve">  １ ７</t>
  </si>
  <si>
    <t>　資料：東京都総務局統計部「東京都統計年鑑」</t>
  </si>
  <si>
    <t>１４６．４階以上及び地階を有する建築物数</t>
  </si>
  <si>
    <t>（１）４階以上の建築物数</t>
  </si>
  <si>
    <t>区　　　　分</t>
  </si>
  <si>
    <t>総　　　　 　数</t>
  </si>
  <si>
    <t xml:space="preserve">      ５</t>
  </si>
  <si>
    <t xml:space="preserve">      ６</t>
  </si>
  <si>
    <t xml:space="preserve">      ７</t>
  </si>
  <si>
    <t xml:space="preserve">      ８</t>
  </si>
  <si>
    <t xml:space="preserve">      ９</t>
  </si>
  <si>
    <t xml:space="preserve">     １０</t>
  </si>
  <si>
    <t xml:space="preserve">     １１</t>
  </si>
  <si>
    <t xml:space="preserve">     １２</t>
  </si>
  <si>
    <t>総           数</t>
  </si>
  <si>
    <t>（各年１２月３１日）</t>
  </si>
  <si>
    <t>区　　　　分</t>
  </si>
  <si>
    <t>平 成 １４ 年</t>
  </si>
  <si>
    <t>平 成 １５ 年</t>
  </si>
  <si>
    <t>平 成 １６ 年</t>
  </si>
  <si>
    <t>平 成 １７ 年</t>
  </si>
  <si>
    <t>平 成 １ ８ 年</t>
  </si>
  <si>
    <t xml:space="preserve">      ４ 階 建</t>
  </si>
  <si>
    <t xml:space="preserve">     １３階建以上</t>
  </si>
  <si>
    <t>　資料：東京消防庁総務部「東京消防庁統計書」</t>
  </si>
  <si>
    <t>（２）地階を有する建築物数</t>
  </si>
  <si>
    <t>　  地下１階</t>
  </si>
  <si>
    <t>　　　　２</t>
  </si>
  <si>
    <t>　　　　３</t>
  </si>
  <si>
    <t xml:space="preserve"> 　 地下４階以上</t>
  </si>
  <si>
    <t>１４７．住宅の種類，１か月当たり家賃別借家数</t>
  </si>
  <si>
    <t xml:space="preserve">  （平成１５年１０月１日）</t>
  </si>
  <si>
    <t xml:space="preserve">  50円～</t>
  </si>
  <si>
    <t>1万円～</t>
  </si>
  <si>
    <t>2万円～</t>
  </si>
  <si>
    <t>4万円～</t>
  </si>
  <si>
    <t>6万円～</t>
  </si>
  <si>
    <t>8万円～</t>
  </si>
  <si>
    <t>1万円未満</t>
  </si>
  <si>
    <t>2万円未満</t>
  </si>
  <si>
    <t>4万円未満</t>
  </si>
  <si>
    <t>6万円未満</t>
  </si>
  <si>
    <t>8万円未満</t>
  </si>
  <si>
    <t>10万円未満</t>
  </si>
  <si>
    <t>借家総数</t>
  </si>
  <si>
    <t>専用住宅</t>
  </si>
  <si>
    <t>店舗・その他の併用住宅</t>
  </si>
  <si>
    <t>住宅に同居する普通世帯数</t>
  </si>
  <si>
    <t>１か月当たり家賃・間代（円）</t>
  </si>
  <si>
    <t>１か月当たり共益費・管理費（円）</t>
  </si>
  <si>
    <t>10万円～</t>
  </si>
  <si>
    <t>15万円～</t>
  </si>
  <si>
    <t>20万円</t>
  </si>
  <si>
    <t>家賃５０円</t>
  </si>
  <si>
    <t>15万円未満</t>
  </si>
  <si>
    <t>20万円未満</t>
  </si>
  <si>
    <t>未満を含む</t>
  </si>
  <si>
    <t>未満を含まない</t>
  </si>
  <si>
    <t>を含む</t>
  </si>
  <si>
    <t>を含まない</t>
  </si>
  <si>
    <t>　資料：総務省統計局「住宅・土地統計調査報告」</t>
  </si>
  <si>
    <t>総　　数</t>
  </si>
  <si>
    <t>１  か  月  当  た  り  家  賃  ・  間  代</t>
  </si>
  <si>
    <t>50円未満</t>
  </si>
  <si>
    <t>１か月当たり家賃・間代</t>
  </si>
  <si>
    <t>不　　詳</t>
  </si>
  <si>
    <t>５０円未満</t>
  </si>
  <si>
    <t>以    上</t>
  </si>
  <si>
    <t>　（注）住宅統計調査は抽出調査で，数値は若干の標本誤差があり必ずしも総数とは一致しない。</t>
  </si>
  <si>
    <t>１４８．世帯の収入階級別世帯の種類別住宅の所有の関係</t>
  </si>
  <si>
    <t>　　　（平成１５年１０月１日）</t>
  </si>
  <si>
    <t xml:space="preserve">  200 万 円 未 満</t>
  </si>
  <si>
    <t xml:space="preserve">  200 ～ 300万円未満</t>
  </si>
  <si>
    <t xml:space="preserve"> 1500 万 円 以 上</t>
  </si>
  <si>
    <t>１世帯当たり人員</t>
  </si>
  <si>
    <t xml:space="preserve"> 1500 万 円 以 上</t>
  </si>
  <si>
    <t>１世帯当たり居住室数</t>
  </si>
  <si>
    <t>１世帯当たり居住室の畳数</t>
  </si>
  <si>
    <t xml:space="preserve">  資料：総務省統計局「住宅・土地統計調査報告」</t>
  </si>
  <si>
    <t>区          分</t>
  </si>
  <si>
    <t xml:space="preserve">主               世               帯 </t>
  </si>
  <si>
    <t>同居･住宅以外の建物に居住する世帯</t>
  </si>
  <si>
    <t>持 ち 家</t>
  </si>
  <si>
    <t>借                 家</t>
  </si>
  <si>
    <t>（年間収入階級）</t>
  </si>
  <si>
    <t>公 営 の</t>
  </si>
  <si>
    <t>公団･公社</t>
  </si>
  <si>
    <t>民営借家</t>
  </si>
  <si>
    <t>給与住宅</t>
  </si>
  <si>
    <t>借　  家</t>
  </si>
  <si>
    <t>の 借 家</t>
  </si>
  <si>
    <t>普通世帯数</t>
  </si>
  <si>
    <t>総              数</t>
  </si>
  <si>
    <t xml:space="preserve">  300 ～ 400</t>
  </si>
  <si>
    <t xml:space="preserve">  400 ～ 500</t>
  </si>
  <si>
    <t xml:space="preserve">  500 ～ 700</t>
  </si>
  <si>
    <t xml:space="preserve">  700 ～1000</t>
  </si>
  <si>
    <t xml:space="preserve"> 1000 ～1500</t>
  </si>
  <si>
    <t xml:space="preserve">  （注）総数には，住宅の所有関係「不詳」及び世帯の収入階級「不詳」を含む。</t>
  </si>
  <si>
    <t>（平成１５年１０月１日）</t>
  </si>
  <si>
    <t>1４分以下</t>
  </si>
  <si>
    <t>うち0分</t>
  </si>
  <si>
    <t xml:space="preserve">  資料：総務省統計局「住宅・土地統計調査報告」</t>
  </si>
  <si>
    <t>149.住宅の所有の関係別世帯の家計を主に支える者の通勤時間別普通世帯数</t>
  </si>
  <si>
    <t>区　　　　分</t>
  </si>
  <si>
    <t>総　　数</t>
  </si>
  <si>
    <t>家 計 を 主 に 支 え る 者 の 通 勤 時 間 （６区分）</t>
  </si>
  <si>
    <t>平均　通勤　時間(分)</t>
  </si>
  <si>
    <t>15分～</t>
  </si>
  <si>
    <t>30分～</t>
  </si>
  <si>
    <t>60分～</t>
  </si>
  <si>
    <t>90分～</t>
  </si>
  <si>
    <t>120分</t>
  </si>
  <si>
    <t>不 詳</t>
  </si>
  <si>
    <t xml:space="preserve">  29分</t>
  </si>
  <si>
    <t xml:space="preserve">  59分</t>
  </si>
  <si>
    <t xml:space="preserve">  89分</t>
  </si>
  <si>
    <t xml:space="preserve"> 119分</t>
  </si>
  <si>
    <t>以 上</t>
  </si>
  <si>
    <t>家計を主に支える者</t>
  </si>
  <si>
    <t>が雇用者である</t>
  </si>
  <si>
    <t>普通世帯総数</t>
  </si>
  <si>
    <t>持ち家</t>
  </si>
  <si>
    <t>持ち家以外</t>
  </si>
  <si>
    <t>公営の借家</t>
  </si>
  <si>
    <t>公団･公社の借家</t>
  </si>
  <si>
    <t>民営借家</t>
  </si>
  <si>
    <t>給与住宅</t>
  </si>
  <si>
    <t>同居･住宅以外の</t>
  </si>
  <si>
    <t>建物に居住</t>
  </si>
  <si>
    <t>家計を主に支える者が　　　　</t>
  </si>
  <si>
    <t>商工･その他の業主</t>
  </si>
  <si>
    <t>である普通世帯総数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</si>
</sst>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00_ ;_ * \-#,##0.00_ ;_ * &quot;-&quot;_ ;_ @_ "/>
    <numFmt numFmtId="178" formatCode="_ * #,##0.000_ ;_ * \-#,##0.000_ ;_ * &quot;-&quot;_ ;_ @_ "/>
    <numFmt numFmtId="179" formatCode="_ * #,##0.0000_ ;_ * \-#,##0.0000_ ;_ * &quot;-&quot;_ ;_ @_ "/>
    <numFmt numFmtId="180" formatCode="[=0]\-;###\ ###\ ###\ ##0"/>
    <numFmt numFmtId="181" formatCode="[=0]\-;###.0\ ###\ ###\ ##0"/>
    <numFmt numFmtId="182" formatCode="0.0"/>
    <numFmt numFmtId="183" formatCode="[&lt;=999]000;000\-00"/>
    <numFmt numFmtId="184" formatCode="[=0]\-;###\ ###\ ###\ ###.00"/>
    <numFmt numFmtId="185" formatCode="0.00_ "/>
    <numFmt numFmtId="186" formatCode="0.00_);[Red]\(0.00\)"/>
    <numFmt numFmtId="187" formatCode="[=0]\-;###.00\ ###\ ###\ ##0"/>
    <numFmt numFmtId="188" formatCode="[=0]\-;###.\ ###\ ###\ ##0"/>
    <numFmt numFmtId="189" formatCode="[=0]\-;##.\ ###\ ###\ ##0"/>
    <numFmt numFmtId="190" formatCode="0.00000000"/>
    <numFmt numFmtId="191" formatCode="0.0000000"/>
    <numFmt numFmtId="192" formatCode="0.000000"/>
    <numFmt numFmtId="193" formatCode="0.00000"/>
    <numFmt numFmtId="194" formatCode="0.0000"/>
    <numFmt numFmtId="195" formatCode="0.000"/>
    <numFmt numFmtId="196" formatCode="#,##0_ "/>
    <numFmt numFmtId="197" formatCode="0_ "/>
    <numFmt numFmtId="198" formatCode="0_);[Red]\(0\)"/>
    <numFmt numFmtId="199" formatCode="0.0_ "/>
    <numFmt numFmtId="200" formatCode="##,###,###,###,##0;&quot;-&quot;#,###,###,###,##0"/>
    <numFmt numFmtId="201" formatCode="##,###,##0.00;&quot;-&quot;#,###,##0.00"/>
    <numFmt numFmtId="202" formatCode="_ * #,##0.0_ ;_ * \-#,##0.0_ ;_ * &quot;-&quot;?_ ;_ @_ "/>
    <numFmt numFmtId="203" formatCode="#,##0.0_ "/>
    <numFmt numFmtId="204" formatCode="0.0_);[Red]\(0.0\)"/>
    <numFmt numFmtId="205" formatCode="##,###,##0.0;&quot;-&quot;#,###,##0.0"/>
  </numFmts>
  <fonts count="19">
    <font>
      <sz val="11"/>
      <name val="ＭＳ Ｐゴシック"/>
      <family val="3"/>
    </font>
    <font>
      <sz val="6"/>
      <name val="ＭＳ Ｐゴシック"/>
      <family val="3"/>
    </font>
    <font>
      <sz val="14"/>
      <name val="ＭＳ 明朝"/>
      <family val="1"/>
    </font>
    <font>
      <sz val="9"/>
      <name val="ＭＳ 明朝"/>
      <family val="1"/>
    </font>
    <font>
      <b/>
      <sz val="10"/>
      <name val="ＭＳ Ｐゴシック"/>
      <family val="3"/>
    </font>
    <font>
      <sz val="9"/>
      <name val="ＭＳ Ｐゴシック"/>
      <family val="3"/>
    </font>
    <font>
      <sz val="11"/>
      <name val="ＭＳ 明朝"/>
      <family val="1"/>
    </font>
    <font>
      <sz val="10"/>
      <name val="ＭＳ Ｐゴシック"/>
      <family val="3"/>
    </font>
    <font>
      <sz val="8"/>
      <name val="ＭＳ 明朝"/>
      <family val="1"/>
    </font>
    <font>
      <sz val="8.5"/>
      <name val="ＭＳ 明朝"/>
      <family val="1"/>
    </font>
    <font>
      <b/>
      <sz val="9"/>
      <name val="ＭＳ Ｐゴシック"/>
      <family val="3"/>
    </font>
    <font>
      <sz val="14"/>
      <name val="ＭＳ Ｐゴシック"/>
      <family val="3"/>
    </font>
    <font>
      <sz val="9"/>
      <name val="HG丸ｺﾞｼｯｸM-PRO"/>
      <family val="3"/>
    </font>
    <font>
      <b/>
      <sz val="10"/>
      <color indexed="8"/>
      <name val="ＭＳ Ｐゴシック"/>
      <family val="3"/>
    </font>
    <font>
      <sz val="9"/>
      <color indexed="8"/>
      <name val="ＭＳ 明朝"/>
      <family val="1"/>
    </font>
    <font>
      <sz val="7.5"/>
      <name val="ＭＳ 明朝"/>
      <family val="1"/>
    </font>
    <font>
      <sz val="7"/>
      <name val="ＭＳ 明朝"/>
      <family val="1"/>
    </font>
    <font>
      <sz val="8"/>
      <name val="ＭＳ Ｐゴシック"/>
      <family val="3"/>
    </font>
    <font>
      <sz val="10"/>
      <name val="ＭＳ 明朝"/>
      <family val="1"/>
    </font>
  </fonts>
  <fills count="2">
    <fill>
      <patternFill/>
    </fill>
    <fill>
      <patternFill patternType="gray125"/>
    </fill>
  </fills>
  <borders count="41">
    <border>
      <left/>
      <right/>
      <top/>
      <bottom/>
      <diagonal/>
    </border>
    <border>
      <left>
        <color indexed="63"/>
      </left>
      <right>
        <color indexed="63"/>
      </right>
      <top>
        <color indexed="63"/>
      </top>
      <bottom style="double"/>
    </border>
    <border>
      <left style="hair"/>
      <right>
        <color indexed="63"/>
      </right>
      <top style="double"/>
      <bottom>
        <color indexed="63"/>
      </bottom>
    </border>
    <border>
      <left>
        <color indexed="63"/>
      </left>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color indexed="63"/>
      </top>
      <bottom style="hair"/>
    </border>
    <border>
      <left style="hair"/>
      <right style="hair"/>
      <top style="double"/>
      <bottom>
        <color indexed="63"/>
      </bottom>
    </border>
    <border>
      <left>
        <color indexed="63"/>
      </left>
      <right style="hair"/>
      <top style="double"/>
      <bottom style="hair"/>
    </border>
    <border>
      <left style="hair"/>
      <right>
        <color indexed="63"/>
      </right>
      <top style="double"/>
      <bottom style="hair"/>
    </border>
    <border>
      <left>
        <color indexed="63"/>
      </left>
      <right>
        <color indexed="63"/>
      </right>
      <top style="double"/>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
      <left>
        <color indexed="63"/>
      </left>
      <right style="hair"/>
      <top style="hair"/>
      <bottom>
        <color indexed="63"/>
      </bottom>
    </border>
    <border>
      <left style="double"/>
      <right style="hair"/>
      <top style="double"/>
      <bottom style="hair"/>
    </border>
    <border>
      <left style="double"/>
      <right style="hair"/>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hair"/>
      <top>
        <color indexed="63"/>
      </top>
      <bottom style="hair"/>
    </border>
    <border>
      <left style="hair"/>
      <right style="double"/>
      <top>
        <color indexed="63"/>
      </top>
      <bottom>
        <color indexed="63"/>
      </bottom>
    </border>
    <border>
      <left style="hair"/>
      <right style="double"/>
      <top>
        <color indexed="63"/>
      </top>
      <bottom style="hair"/>
    </border>
    <border>
      <left>
        <color indexed="63"/>
      </left>
      <right style="hair"/>
      <top>
        <color indexed="63"/>
      </top>
      <bottom style="double"/>
    </border>
    <border>
      <left style="double"/>
      <right style="hair"/>
      <top style="hair"/>
      <bottom>
        <color indexed="63"/>
      </bottom>
    </border>
    <border>
      <left style="double"/>
      <right>
        <color indexed="63"/>
      </right>
      <top style="hair"/>
      <bottom>
        <color indexed="63"/>
      </bottom>
    </border>
    <border>
      <left style="double"/>
      <right>
        <color indexed="63"/>
      </right>
      <top>
        <color indexed="63"/>
      </top>
      <bottom style="hair"/>
    </border>
    <border>
      <left>
        <color indexed="63"/>
      </left>
      <right>
        <color indexed="63"/>
      </right>
      <top style="double"/>
      <bottom>
        <color indexed="63"/>
      </bottom>
    </border>
    <border>
      <left style="hair"/>
      <right style="hair"/>
      <top>
        <color indexed="63"/>
      </top>
      <bottom>
        <color indexed="63"/>
      </bottom>
    </border>
    <border>
      <left>
        <color indexed="63"/>
      </left>
      <right>
        <color indexed="63"/>
      </right>
      <top style="hair"/>
      <bottom style="hair"/>
    </border>
    <border>
      <left>
        <color indexed="63"/>
      </left>
      <right style="hair"/>
      <top style="double"/>
      <bottom>
        <color indexed="63"/>
      </bottom>
    </border>
    <border>
      <left style="hair"/>
      <right style="hair"/>
      <top style="double"/>
      <bottom style="hair"/>
    </border>
    <border>
      <left style="hair"/>
      <right style="double"/>
      <top style="hair"/>
      <bottom>
        <color indexed="63"/>
      </bottom>
    </border>
    <border>
      <left style="double"/>
      <right>
        <color indexed="63"/>
      </right>
      <top style="double"/>
      <bottom style="hair"/>
    </border>
    <border>
      <left>
        <color indexed="63"/>
      </left>
      <right style="double"/>
      <top style="double"/>
      <bottom style="hair"/>
    </border>
    <border>
      <left style="double"/>
      <right>
        <color indexed="63"/>
      </right>
      <top style="double"/>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6" fillId="0" borderId="0">
      <alignment/>
      <protection/>
    </xf>
    <xf numFmtId="0" fontId="0" fillId="0" borderId="0">
      <alignment/>
      <protection/>
    </xf>
  </cellStyleXfs>
  <cellXfs count="410">
    <xf numFmtId="0" fontId="0" fillId="0" borderId="0" xfId="0" applyAlignment="1">
      <alignment/>
    </xf>
    <xf numFmtId="0" fontId="2" fillId="0" borderId="0" xfId="0" applyFont="1" applyAlignment="1">
      <alignment horizontal="center" vertical="center"/>
    </xf>
    <xf numFmtId="0" fontId="0" fillId="0" borderId="0" xfId="0" applyAlignment="1">
      <alignment vertical="center"/>
    </xf>
    <xf numFmtId="0" fontId="0" fillId="0" borderId="1" xfId="0" applyBorder="1" applyAlignment="1">
      <alignment vertical="center"/>
    </xf>
    <xf numFmtId="0" fontId="3" fillId="0" borderId="1" xfId="0" applyFont="1" applyBorder="1" applyAlignment="1">
      <alignment horizontal="righ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3" fillId="0" borderId="9" xfId="0" applyNumberFormat="1" applyFont="1" applyBorder="1" applyAlignment="1">
      <alignment horizontal="center" vertical="center"/>
    </xf>
    <xf numFmtId="0" fontId="3" fillId="0" borderId="10" xfId="0" applyFont="1" applyBorder="1" applyAlignment="1">
      <alignment horizontal="right" vertical="center"/>
    </xf>
    <xf numFmtId="184" fontId="3" fillId="0" borderId="0" xfId="0" applyNumberFormat="1" applyFont="1" applyAlignment="1">
      <alignment horizontal="right" vertical="center"/>
    </xf>
    <xf numFmtId="0" fontId="3" fillId="0" borderId="0" xfId="0" applyFont="1" applyBorder="1" applyAlignment="1">
      <alignment horizontal="right" vertical="center"/>
    </xf>
    <xf numFmtId="184" fontId="3" fillId="0" borderId="0" xfId="0" applyNumberFormat="1" applyFont="1" applyBorder="1" applyAlignment="1">
      <alignment horizontal="right" vertical="center"/>
    </xf>
    <xf numFmtId="49" fontId="3" fillId="0" borderId="0" xfId="0" applyNumberFormat="1" applyFont="1" applyBorder="1" applyAlignment="1" quotePrefix="1">
      <alignment horizontal="center" vertical="center"/>
    </xf>
    <xf numFmtId="49" fontId="4" fillId="0" borderId="0" xfId="0" applyNumberFormat="1" applyFont="1" applyBorder="1" applyAlignment="1" quotePrefix="1">
      <alignment horizontal="center" vertical="center"/>
    </xf>
    <xf numFmtId="0" fontId="4" fillId="0" borderId="11" xfId="0" applyFont="1" applyBorder="1" applyAlignment="1">
      <alignment horizontal="right" vertical="center"/>
    </xf>
    <xf numFmtId="184" fontId="4" fillId="0" borderId="1" xfId="0" applyNumberFormat="1" applyFont="1" applyBorder="1" applyAlignment="1">
      <alignment horizontal="right" vertical="center"/>
    </xf>
    <xf numFmtId="0" fontId="4" fillId="0" borderId="1" xfId="0" applyFont="1" applyBorder="1" applyAlignment="1">
      <alignment horizontal="right" vertical="center"/>
    </xf>
    <xf numFmtId="0" fontId="3" fillId="0" borderId="0" xfId="0" applyFont="1" applyAlignment="1">
      <alignment vertical="center"/>
    </xf>
    <xf numFmtId="0" fontId="3" fillId="0" borderId="8" xfId="0" applyFont="1" applyBorder="1" applyAlignment="1">
      <alignment horizontal="center" vertical="top"/>
    </xf>
    <xf numFmtId="0" fontId="3" fillId="0" borderId="0" xfId="0" applyFont="1" applyBorder="1" applyAlignment="1">
      <alignment vertical="center"/>
    </xf>
    <xf numFmtId="180" fontId="3" fillId="0" borderId="0" xfId="0" applyNumberFormat="1" applyFont="1" applyBorder="1" applyAlignment="1">
      <alignment horizontal="right" vertical="center"/>
    </xf>
    <xf numFmtId="2" fontId="3" fillId="0" borderId="0" xfId="0" applyNumberFormat="1" applyFont="1" applyBorder="1" applyAlignment="1">
      <alignment horizontal="right" vertical="center"/>
    </xf>
    <xf numFmtId="0" fontId="4" fillId="0" borderId="8" xfId="0" applyFont="1" applyBorder="1" applyAlignment="1">
      <alignment horizontal="right" vertical="center"/>
    </xf>
    <xf numFmtId="0" fontId="4" fillId="0" borderId="12" xfId="0" applyFont="1" applyBorder="1" applyAlignment="1">
      <alignment horizontal="right" vertical="center"/>
    </xf>
    <xf numFmtId="180" fontId="4" fillId="0" borderId="12" xfId="0" applyNumberFormat="1" applyFont="1" applyBorder="1" applyAlignment="1">
      <alignment horizontal="right" vertical="center"/>
    </xf>
    <xf numFmtId="2" fontId="4" fillId="0" borderId="12" xfId="0" applyNumberFormat="1" applyFont="1" applyBorder="1" applyAlignment="1">
      <alignment horizontal="right" vertical="center"/>
    </xf>
    <xf numFmtId="0" fontId="3" fillId="0" borderId="9" xfId="0" applyFont="1" applyBorder="1" applyAlignment="1">
      <alignment horizontal="left" vertical="center"/>
    </xf>
    <xf numFmtId="0" fontId="5" fillId="0" borderId="0" xfId="0" applyFont="1" applyAlignment="1">
      <alignment vertical="center"/>
    </xf>
    <xf numFmtId="0" fontId="3" fillId="0" borderId="0" xfId="0" applyFont="1" applyAlignment="1">
      <alignment horizontal="left" vertical="center"/>
    </xf>
    <xf numFmtId="0" fontId="6" fillId="0" borderId="0" xfId="0" applyFont="1" applyAlignment="1">
      <alignment vertical="center"/>
    </xf>
    <xf numFmtId="0" fontId="3" fillId="0" borderId="1" xfId="0" applyFont="1" applyBorder="1" applyAlignment="1">
      <alignment horizontal="right" vertical="center"/>
    </xf>
    <xf numFmtId="0" fontId="3" fillId="0" borderId="13" xfId="0" applyFont="1" applyBorder="1" applyAlignment="1">
      <alignment horizontal="center" vertical="center"/>
    </xf>
    <xf numFmtId="180" fontId="3" fillId="0" borderId="10" xfId="0" applyNumberFormat="1" applyFont="1" applyBorder="1" applyAlignment="1">
      <alignment horizontal="right" vertical="center"/>
    </xf>
    <xf numFmtId="0" fontId="3" fillId="0" borderId="0" xfId="0" applyNumberFormat="1" applyFont="1" applyBorder="1" applyAlignment="1">
      <alignment horizontal="right" vertical="center"/>
    </xf>
    <xf numFmtId="0" fontId="3" fillId="0" borderId="3" xfId="0" applyFont="1" applyBorder="1" applyAlignment="1" quotePrefix="1">
      <alignment horizontal="center" vertical="center"/>
    </xf>
    <xf numFmtId="0" fontId="4" fillId="0" borderId="0" xfId="0" applyFont="1" applyAlignment="1">
      <alignment/>
    </xf>
    <xf numFmtId="0" fontId="4" fillId="0" borderId="3" xfId="0" applyFont="1" applyBorder="1" applyAlignment="1" quotePrefix="1">
      <alignment horizontal="center" vertical="center"/>
    </xf>
    <xf numFmtId="180" fontId="4" fillId="0" borderId="8" xfId="0" applyNumberFormat="1" applyFont="1" applyBorder="1" applyAlignment="1">
      <alignment horizontal="right" vertical="center"/>
    </xf>
    <xf numFmtId="0" fontId="3"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xf>
    <xf numFmtId="0" fontId="2" fillId="0" borderId="0" xfId="0" applyFont="1" applyAlignment="1">
      <alignment vertical="center"/>
    </xf>
    <xf numFmtId="0" fontId="5" fillId="0" borderId="0" xfId="0" applyFont="1" applyAlignment="1">
      <alignment/>
    </xf>
    <xf numFmtId="0" fontId="5" fillId="0" borderId="0" xfId="0" applyFont="1" applyAlignment="1">
      <alignment/>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0" xfId="0" applyFont="1" applyBorder="1" applyAlignment="1">
      <alignment/>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41" fontId="3" fillId="0" borderId="0" xfId="0" applyNumberFormat="1" applyFont="1" applyBorder="1" applyAlignment="1">
      <alignment horizontal="right"/>
    </xf>
    <xf numFmtId="0" fontId="3" fillId="0" borderId="0" xfId="0" applyFont="1" applyAlignment="1">
      <alignment/>
    </xf>
    <xf numFmtId="41" fontId="4" fillId="0" borderId="0" xfId="0" applyNumberFormat="1" applyFont="1" applyBorder="1" applyAlignment="1">
      <alignment horizontal="right"/>
    </xf>
    <xf numFmtId="41" fontId="7" fillId="0" borderId="0" xfId="0" applyNumberFormat="1" applyFont="1" applyBorder="1" applyAlignment="1">
      <alignment horizontal="center" vertical="center"/>
    </xf>
    <xf numFmtId="41" fontId="7" fillId="0" borderId="0" xfId="0" applyNumberFormat="1" applyFont="1" applyBorder="1" applyAlignment="1">
      <alignment/>
    </xf>
    <xf numFmtId="0" fontId="7" fillId="0" borderId="0" xfId="0" applyFont="1" applyAlignment="1">
      <alignment/>
    </xf>
    <xf numFmtId="0" fontId="3" fillId="0" borderId="0" xfId="0" applyFont="1" applyBorder="1" applyAlignment="1">
      <alignment horizontal="left" vertical="center"/>
    </xf>
    <xf numFmtId="0" fontId="7" fillId="0" borderId="0" xfId="0" applyFont="1" applyBorder="1" applyAlignment="1" quotePrefix="1">
      <alignment horizontal="center" vertical="center"/>
    </xf>
    <xf numFmtId="0" fontId="4" fillId="0" borderId="0" xfId="0" applyFont="1" applyAlignment="1">
      <alignment/>
    </xf>
    <xf numFmtId="0" fontId="3" fillId="0" borderId="0" xfId="0" applyFont="1" applyAlignment="1">
      <alignment/>
    </xf>
    <xf numFmtId="0" fontId="3" fillId="0" borderId="0" xfId="23" applyFont="1" applyAlignment="1">
      <alignment horizontal="left" vertical="center"/>
      <protection/>
    </xf>
    <xf numFmtId="0" fontId="3" fillId="0" borderId="0" xfId="23" applyFont="1" applyAlignment="1">
      <alignment vertical="center"/>
      <protection/>
    </xf>
    <xf numFmtId="41" fontId="3" fillId="0" borderId="0" xfId="23" applyNumberFormat="1" applyFont="1" applyBorder="1" applyAlignment="1">
      <alignment horizontal="center" vertical="center"/>
      <protection/>
    </xf>
    <xf numFmtId="0" fontId="0" fillId="0" borderId="0" xfId="23">
      <alignment/>
      <protection/>
    </xf>
    <xf numFmtId="0" fontId="6" fillId="0" borderId="0" xfId="21">
      <alignment/>
      <protection/>
    </xf>
    <xf numFmtId="0" fontId="3" fillId="0" borderId="0" xfId="23" applyFont="1" applyBorder="1" applyAlignment="1">
      <alignment horizontal="center" vertical="center"/>
      <protection/>
    </xf>
    <xf numFmtId="0" fontId="3" fillId="0" borderId="3" xfId="23" applyFont="1" applyBorder="1" applyAlignment="1">
      <alignment horizontal="center" vertical="center"/>
      <protection/>
    </xf>
    <xf numFmtId="0" fontId="0" fillId="0" borderId="0" xfId="23" applyAlignment="1">
      <alignment vertical="center"/>
      <protection/>
    </xf>
    <xf numFmtId="0" fontId="3" fillId="0" borderId="0" xfId="23" applyFont="1" applyBorder="1" applyAlignment="1">
      <alignment horizontal="center" vertical="center" wrapText="1"/>
      <protection/>
    </xf>
    <xf numFmtId="180" fontId="3" fillId="0" borderId="10" xfId="23" applyNumberFormat="1" applyFont="1" applyBorder="1" applyAlignment="1">
      <alignment horizontal="right" vertical="center"/>
      <protection/>
    </xf>
    <xf numFmtId="180" fontId="3" fillId="0" borderId="0" xfId="23" applyNumberFormat="1" applyFont="1" applyBorder="1" applyAlignment="1">
      <alignment horizontal="right" vertical="center"/>
      <protection/>
    </xf>
    <xf numFmtId="0" fontId="3" fillId="0" borderId="0" xfId="23" applyFont="1">
      <alignment/>
      <protection/>
    </xf>
    <xf numFmtId="0" fontId="3" fillId="0" borderId="3" xfId="23" applyFont="1" applyBorder="1" applyAlignment="1" quotePrefix="1">
      <alignment horizontal="center" vertical="center"/>
      <protection/>
    </xf>
    <xf numFmtId="0" fontId="4" fillId="0" borderId="0" xfId="23" applyFont="1">
      <alignment/>
      <protection/>
    </xf>
    <xf numFmtId="0" fontId="4" fillId="0" borderId="0" xfId="23" applyFont="1" applyAlignment="1">
      <alignment vertical="center"/>
      <protection/>
    </xf>
    <xf numFmtId="0" fontId="4" fillId="0" borderId="3" xfId="23" applyFont="1" applyBorder="1" applyAlignment="1" quotePrefix="1">
      <alignment horizontal="center" vertical="center"/>
      <protection/>
    </xf>
    <xf numFmtId="180" fontId="4" fillId="0" borderId="8" xfId="23" applyNumberFormat="1" applyFont="1" applyBorder="1" applyAlignment="1">
      <alignment horizontal="right" vertical="center"/>
      <protection/>
    </xf>
    <xf numFmtId="180" fontId="4" fillId="0" borderId="12" xfId="23" applyNumberFormat="1" applyFont="1" applyBorder="1" applyAlignment="1">
      <alignment horizontal="right" vertical="center"/>
      <protection/>
    </xf>
    <xf numFmtId="180" fontId="4" fillId="0" borderId="0" xfId="23" applyNumberFormat="1" applyFont="1" applyBorder="1" applyAlignment="1">
      <alignment horizontal="right" vertical="center"/>
      <protection/>
    </xf>
    <xf numFmtId="0" fontId="3" fillId="0" borderId="0" xfId="23" applyNumberFormat="1" applyFont="1">
      <alignment/>
      <protection/>
    </xf>
    <xf numFmtId="0" fontId="6" fillId="0" borderId="0" xfId="22">
      <alignment/>
      <protection/>
    </xf>
    <xf numFmtId="0" fontId="3" fillId="0" borderId="16" xfId="23" applyFont="1" applyBorder="1" applyAlignment="1">
      <alignment horizontal="center" vertical="center"/>
      <protection/>
    </xf>
    <xf numFmtId="0" fontId="3" fillId="0" borderId="14" xfId="23" applyFont="1" applyBorder="1" applyAlignment="1">
      <alignment horizontal="center" vertical="center"/>
      <protection/>
    </xf>
    <xf numFmtId="0" fontId="3" fillId="0" borderId="0" xfId="23" applyFont="1" applyBorder="1" applyAlignment="1">
      <alignment vertical="center"/>
      <protection/>
    </xf>
    <xf numFmtId="0" fontId="8" fillId="0" borderId="3" xfId="23" applyFont="1" applyBorder="1" applyAlignment="1">
      <alignment horizontal="center" vertical="center"/>
      <protection/>
    </xf>
    <xf numFmtId="180" fontId="9" fillId="0" borderId="10" xfId="23" applyNumberFormat="1" applyFont="1" applyBorder="1" applyAlignment="1">
      <alignment horizontal="right" vertical="center"/>
      <protection/>
    </xf>
    <xf numFmtId="180" fontId="9" fillId="0" borderId="0" xfId="23" applyNumberFormat="1" applyFont="1" applyBorder="1" applyAlignment="1">
      <alignment horizontal="right" vertical="center"/>
      <protection/>
    </xf>
    <xf numFmtId="49" fontId="9" fillId="0" borderId="0" xfId="23" applyNumberFormat="1" applyFont="1" applyBorder="1" applyAlignment="1">
      <alignment horizontal="right" vertical="center"/>
      <protection/>
    </xf>
    <xf numFmtId="180" fontId="8" fillId="0" borderId="0" xfId="23" applyNumberFormat="1" applyFont="1" applyBorder="1" applyAlignment="1">
      <alignment horizontal="center" vertical="center"/>
      <protection/>
    </xf>
    <xf numFmtId="0" fontId="8" fillId="0" borderId="3" xfId="23" applyFont="1" applyBorder="1" applyAlignment="1" quotePrefix="1">
      <alignment horizontal="center" vertical="center"/>
      <protection/>
    </xf>
    <xf numFmtId="180" fontId="9" fillId="0" borderId="0" xfId="23" applyNumberFormat="1" applyFont="1" applyBorder="1" applyAlignment="1">
      <alignment horizontal="center" vertical="center"/>
      <protection/>
    </xf>
    <xf numFmtId="0" fontId="10" fillId="0" borderId="0" xfId="23" applyFont="1">
      <alignment/>
      <protection/>
    </xf>
    <xf numFmtId="0" fontId="10" fillId="0" borderId="6" xfId="23" applyFont="1" applyBorder="1" applyAlignment="1" quotePrefix="1">
      <alignment horizontal="center" vertical="center"/>
      <protection/>
    </xf>
    <xf numFmtId="180" fontId="10" fillId="0" borderId="8" xfId="23" applyNumberFormat="1" applyFont="1" applyBorder="1" applyAlignment="1">
      <alignment horizontal="right" vertical="center"/>
      <protection/>
    </xf>
    <xf numFmtId="180" fontId="10" fillId="0" borderId="12" xfId="23" applyNumberFormat="1" applyFont="1" applyBorder="1" applyAlignment="1">
      <alignment horizontal="right" vertical="center"/>
      <protection/>
    </xf>
    <xf numFmtId="180" fontId="10" fillId="0" borderId="12" xfId="23" applyNumberFormat="1" applyFont="1" applyFill="1" applyBorder="1" applyAlignment="1">
      <alignment horizontal="right" vertical="center"/>
      <protection/>
    </xf>
    <xf numFmtId="180" fontId="10" fillId="0" borderId="0" xfId="23" applyNumberFormat="1" applyFont="1" applyBorder="1" applyAlignment="1">
      <alignment horizontal="center" vertical="center"/>
      <protection/>
    </xf>
    <xf numFmtId="0" fontId="3" fillId="0" borderId="20" xfId="0" applyFont="1" applyBorder="1" applyAlignment="1">
      <alignment horizontal="center" vertical="center"/>
    </xf>
    <xf numFmtId="49" fontId="3" fillId="0" borderId="0" xfId="0" applyNumberFormat="1" applyFont="1" applyAlignment="1">
      <alignment horizontal="right" vertical="center"/>
    </xf>
    <xf numFmtId="49" fontId="3" fillId="0" borderId="0" xfId="0" applyNumberFormat="1" applyFont="1" applyAlignment="1" quotePrefix="1">
      <alignment horizontal="right" vertical="center"/>
    </xf>
    <xf numFmtId="49" fontId="4" fillId="0" borderId="0" xfId="0" applyNumberFormat="1" applyFont="1" applyAlignment="1">
      <alignment horizontal="right" vertical="center"/>
    </xf>
    <xf numFmtId="0" fontId="3" fillId="0" borderId="3" xfId="0" applyFont="1" applyBorder="1" applyAlignment="1">
      <alignment vertical="center"/>
    </xf>
    <xf numFmtId="0" fontId="3" fillId="0" borderId="3" xfId="0" applyFont="1" applyBorder="1" applyAlignment="1">
      <alignment horizontal="distributed" vertical="center"/>
    </xf>
    <xf numFmtId="0" fontId="3" fillId="0" borderId="12" xfId="0" applyFont="1" applyBorder="1" applyAlignment="1">
      <alignment horizontal="right" vertical="center"/>
    </xf>
    <xf numFmtId="0" fontId="3" fillId="0" borderId="6" xfId="0" applyFont="1" applyBorder="1" applyAlignment="1">
      <alignment vertical="center"/>
    </xf>
    <xf numFmtId="0" fontId="0" fillId="0" borderId="0" xfId="0" applyAlignment="1">
      <alignment horizontal="left" vertical="center"/>
    </xf>
    <xf numFmtId="0" fontId="3" fillId="0" borderId="0" xfId="0" applyNumberFormat="1" applyFont="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lignment horizontal="right"/>
    </xf>
    <xf numFmtId="0" fontId="4" fillId="0" borderId="8" xfId="0" applyNumberFormat="1" applyFont="1" applyBorder="1" applyAlignment="1">
      <alignment horizontal="right" vertical="center"/>
    </xf>
    <xf numFmtId="0" fontId="4" fillId="0" borderId="12" xfId="0" applyNumberFormat="1" applyFont="1" applyBorder="1" applyAlignment="1">
      <alignment/>
    </xf>
    <xf numFmtId="0" fontId="4" fillId="0" borderId="12" xfId="0" applyNumberFormat="1" applyFont="1" applyBorder="1" applyAlignment="1">
      <alignment horizontal="right"/>
    </xf>
    <xf numFmtId="0" fontId="4" fillId="0" borderId="0" xfId="0" applyNumberFormat="1" applyFont="1" applyBorder="1" applyAlignment="1">
      <alignment horizontal="right" vertical="center"/>
    </xf>
    <xf numFmtId="180" fontId="3" fillId="0" borderId="0" xfId="0" applyNumberFormat="1" applyFont="1" applyBorder="1" applyAlignment="1">
      <alignment vertical="center"/>
    </xf>
    <xf numFmtId="0" fontId="3" fillId="0" borderId="3" xfId="0" applyNumberFormat="1" applyFont="1" applyBorder="1" applyAlignment="1">
      <alignment horizontal="centerContinuous" vertical="center"/>
    </xf>
    <xf numFmtId="180" fontId="3" fillId="0" borderId="0" xfId="0" applyNumberFormat="1" applyFont="1" applyBorder="1" applyAlignment="1" quotePrefix="1">
      <alignment horizontal="right" vertical="center"/>
    </xf>
    <xf numFmtId="0" fontId="3" fillId="0" borderId="3" xfId="0" applyFont="1" applyBorder="1" applyAlignment="1" quotePrefix="1">
      <alignment horizontal="centerContinuous" vertical="center"/>
    </xf>
    <xf numFmtId="0" fontId="4" fillId="0" borderId="6" xfId="0" applyFont="1" applyBorder="1" applyAlignment="1" quotePrefix="1">
      <alignment horizontal="centerContinuous" vertical="center"/>
    </xf>
    <xf numFmtId="180" fontId="4" fillId="0" borderId="12" xfId="0" applyNumberFormat="1" applyFont="1" applyBorder="1" applyAlignment="1" quotePrefix="1">
      <alignment horizontal="right" vertical="center"/>
    </xf>
    <xf numFmtId="0" fontId="3" fillId="0" borderId="0" xfId="0" applyFont="1" applyAlignment="1">
      <alignment horizontal="left" vertical="top"/>
    </xf>
    <xf numFmtId="0" fontId="0" fillId="0" borderId="0" xfId="0" applyAlignment="1">
      <alignment horizontal="righ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4" fillId="0" borderId="3" xfId="0" applyFont="1" applyBorder="1" applyAlignment="1">
      <alignment horizontal="left" vertical="center"/>
    </xf>
    <xf numFmtId="41" fontId="4" fillId="0" borderId="0" xfId="0" applyNumberFormat="1" applyFont="1" applyAlignment="1">
      <alignment horizontal="right" vertical="center"/>
    </xf>
    <xf numFmtId="0" fontId="3" fillId="0" borderId="22" xfId="0" applyFont="1" applyBorder="1" applyAlignment="1">
      <alignment horizontal="left" vertical="center"/>
    </xf>
    <xf numFmtId="197" fontId="3" fillId="0" borderId="0" xfId="0" applyNumberFormat="1" applyFont="1" applyAlignment="1">
      <alignment horizontal="right" vertical="center"/>
    </xf>
    <xf numFmtId="0" fontId="3" fillId="0" borderId="3" xfId="0" applyFont="1" applyBorder="1" applyAlignment="1">
      <alignment horizontal="left" vertical="center"/>
    </xf>
    <xf numFmtId="197" fontId="3" fillId="0" borderId="0" xfId="0" applyNumberFormat="1" applyFont="1" applyBorder="1" applyAlignment="1">
      <alignment horizontal="right" vertical="center"/>
    </xf>
    <xf numFmtId="0" fontId="3" fillId="0" borderId="23" xfId="0" applyFont="1" applyBorder="1" applyAlignment="1">
      <alignment horizontal="left" vertical="center"/>
    </xf>
    <xf numFmtId="197" fontId="3" fillId="0" borderId="10" xfId="0" applyNumberFormat="1" applyFont="1" applyBorder="1" applyAlignment="1">
      <alignment horizontal="right" vertical="center"/>
    </xf>
    <xf numFmtId="197" fontId="3" fillId="0" borderId="24" xfId="0" applyNumberFormat="1" applyFont="1" applyBorder="1" applyAlignment="1">
      <alignment horizontal="right" vertical="center"/>
    </xf>
    <xf numFmtId="0" fontId="3" fillId="0" borderId="6" xfId="0" applyFont="1" applyBorder="1" applyAlignment="1">
      <alignment horizontal="left" vertical="center"/>
    </xf>
    <xf numFmtId="197" fontId="3" fillId="0" borderId="8" xfId="0" applyNumberFormat="1" applyFont="1" applyBorder="1" applyAlignment="1">
      <alignment horizontal="right" vertical="center"/>
    </xf>
    <xf numFmtId="0" fontId="3" fillId="0" borderId="25" xfId="0" applyFont="1" applyBorder="1" applyAlignment="1" quotePrefix="1">
      <alignment horizontal="left" vertical="center"/>
    </xf>
    <xf numFmtId="197" fontId="3" fillId="0" borderId="26" xfId="0" applyNumberFormat="1" applyFont="1" applyBorder="1" applyAlignment="1">
      <alignment horizontal="right" vertical="center"/>
    </xf>
    <xf numFmtId="197" fontId="3" fillId="0" borderId="27" xfId="0" applyNumberFormat="1" applyFont="1" applyBorder="1" applyAlignment="1">
      <alignment horizontal="right" vertical="center"/>
    </xf>
    <xf numFmtId="0" fontId="3" fillId="0" borderId="25" xfId="0" applyFont="1" applyBorder="1" applyAlignment="1">
      <alignment vertical="center"/>
    </xf>
    <xf numFmtId="197" fontId="3" fillId="0" borderId="12" xfId="0" applyNumberFormat="1" applyFont="1" applyBorder="1" applyAlignment="1">
      <alignment horizontal="right" vertical="center"/>
    </xf>
    <xf numFmtId="0" fontId="3" fillId="0" borderId="25" xfId="0" applyFont="1" applyBorder="1" applyAlignment="1">
      <alignment horizontal="left" vertical="center"/>
    </xf>
    <xf numFmtId="197" fontId="4" fillId="0" borderId="0" xfId="0" applyNumberFormat="1" applyFont="1" applyAlignment="1">
      <alignment horizontal="right" vertical="center"/>
    </xf>
    <xf numFmtId="0" fontId="2" fillId="0" borderId="0" xfId="0" applyFont="1" applyAlignment="1">
      <alignment horizontal="left" vertical="center"/>
    </xf>
    <xf numFmtId="0" fontId="4" fillId="0" borderId="6" xfId="0" applyFont="1" applyBorder="1" applyAlignment="1" quotePrefix="1">
      <alignment horizontal="center" vertical="center"/>
    </xf>
    <xf numFmtId="180" fontId="4" fillId="0" borderId="0" xfId="0" applyNumberFormat="1" applyFont="1" applyBorder="1" applyAlignment="1">
      <alignment horizontal="right" vertical="center"/>
    </xf>
    <xf numFmtId="180" fontId="0" fillId="0" borderId="0" xfId="0" applyNumberFormat="1" applyAlignment="1">
      <alignment/>
    </xf>
    <xf numFmtId="0" fontId="3" fillId="0" borderId="16" xfId="0" applyFont="1" applyBorder="1" applyAlignment="1">
      <alignment vertical="center"/>
    </xf>
    <xf numFmtId="0" fontId="3" fillId="0" borderId="14" xfId="0" applyFont="1" applyBorder="1" applyAlignment="1">
      <alignment vertical="center"/>
    </xf>
    <xf numFmtId="0" fontId="3" fillId="0" borderId="2" xfId="0" applyFont="1" applyBorder="1" applyAlignment="1">
      <alignment horizontal="distributed"/>
    </xf>
    <xf numFmtId="0" fontId="3" fillId="0" borderId="10" xfId="0" applyFont="1" applyBorder="1" applyAlignment="1">
      <alignment horizontal="distributed" vertical="top"/>
    </xf>
    <xf numFmtId="0" fontId="0" fillId="0" borderId="0" xfId="0" applyBorder="1" applyAlignment="1">
      <alignment/>
    </xf>
    <xf numFmtId="0" fontId="4" fillId="0" borderId="0" xfId="0" applyFont="1" applyAlignment="1">
      <alignment vertical="center"/>
    </xf>
    <xf numFmtId="180" fontId="4" fillId="0" borderId="9" xfId="0" applyNumberFormat="1" applyFont="1" applyBorder="1" applyAlignment="1">
      <alignment horizontal="right" vertical="center"/>
    </xf>
    <xf numFmtId="180" fontId="4" fillId="0" borderId="0" xfId="0" applyNumberFormat="1" applyFont="1" applyBorder="1" applyAlignment="1">
      <alignment horizontal="center" vertical="center"/>
    </xf>
    <xf numFmtId="180" fontId="12" fillId="0" borderId="0" xfId="18" applyNumberFormat="1" applyFont="1" applyBorder="1" applyAlignment="1">
      <alignment vertical="center"/>
    </xf>
    <xf numFmtId="0" fontId="4" fillId="0" borderId="15" xfId="0" applyFont="1" applyBorder="1" applyAlignment="1">
      <alignment horizontal="center" vertical="center"/>
    </xf>
    <xf numFmtId="180" fontId="4" fillId="0" borderId="0" xfId="0" applyNumberFormat="1" applyFont="1" applyBorder="1" applyAlignment="1">
      <alignment vertical="center"/>
    </xf>
    <xf numFmtId="49" fontId="3" fillId="0" borderId="3" xfId="0" applyNumberFormat="1" applyFont="1" applyBorder="1" applyAlignment="1">
      <alignment vertical="center"/>
    </xf>
    <xf numFmtId="180" fontId="3" fillId="0" borderId="12" xfId="0" applyNumberFormat="1" applyFont="1" applyBorder="1" applyAlignment="1">
      <alignment vertical="center"/>
    </xf>
    <xf numFmtId="180" fontId="4" fillId="0" borderId="12" xfId="0" applyNumberFormat="1" applyFont="1" applyBorder="1" applyAlignment="1">
      <alignment vertical="center"/>
    </xf>
    <xf numFmtId="180" fontId="3" fillId="0" borderId="9" xfId="0" applyNumberFormat="1" applyFont="1" applyBorder="1" applyAlignment="1">
      <alignment horizontal="right" vertical="center"/>
    </xf>
    <xf numFmtId="0" fontId="3" fillId="0" borderId="3" xfId="0" applyFont="1" applyBorder="1" applyAlignment="1" quotePrefix="1">
      <alignment vertical="center"/>
    </xf>
    <xf numFmtId="180" fontId="3" fillId="0" borderId="12" xfId="0" applyNumberFormat="1" applyFont="1" applyBorder="1" applyAlignment="1">
      <alignment horizontal="right" vertical="center"/>
    </xf>
    <xf numFmtId="0" fontId="3" fillId="0" borderId="5" xfId="0" applyFont="1" applyBorder="1" applyAlignment="1">
      <alignment horizontal="left" vertical="center"/>
    </xf>
    <xf numFmtId="0" fontId="4" fillId="0" borderId="20" xfId="0" applyFont="1" applyBorder="1" applyAlignment="1">
      <alignment horizontal="distributed" vertical="center"/>
    </xf>
    <xf numFmtId="180" fontId="13" fillId="0" borderId="0"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0" fontId="8" fillId="0" borderId="3" xfId="0" applyFont="1" applyBorder="1" applyAlignment="1">
      <alignment horizontal="distributed" vertical="center"/>
    </xf>
    <xf numFmtId="0" fontId="15" fillId="0" borderId="28" xfId="0" applyFont="1" applyBorder="1" applyAlignment="1">
      <alignment horizontal="distributed" vertical="center"/>
    </xf>
    <xf numFmtId="180" fontId="14" fillId="0" borderId="12" xfId="0" applyNumberFormat="1" applyFont="1" applyFill="1" applyBorder="1" applyAlignment="1">
      <alignment horizontal="right" vertical="center"/>
    </xf>
    <xf numFmtId="200" fontId="14" fillId="0" borderId="0" xfId="0" applyNumberFormat="1" applyFont="1" applyFill="1" applyBorder="1" applyAlignment="1">
      <alignment horizontal="right" vertical="center"/>
    </xf>
    <xf numFmtId="3" fontId="3" fillId="0" borderId="20" xfId="0" applyNumberFormat="1" applyFont="1" applyBorder="1" applyAlignment="1">
      <alignment horizontal="center" vertical="center"/>
    </xf>
    <xf numFmtId="0" fontId="8" fillId="0" borderId="29" xfId="0" applyFont="1" applyBorder="1" applyAlignment="1">
      <alignment horizontal="distributed" vertical="center"/>
    </xf>
    <xf numFmtId="0" fontId="8" fillId="0" borderId="4" xfId="0" applyFont="1" applyBorder="1" applyAlignment="1">
      <alignment horizontal="distributed" vertical="center"/>
    </xf>
    <xf numFmtId="0" fontId="8" fillId="0" borderId="30" xfId="0" applyFont="1" applyBorder="1" applyAlignment="1">
      <alignment horizontal="distributed" vertical="center"/>
    </xf>
    <xf numFmtId="0" fontId="8" fillId="0" borderId="5" xfId="0" applyFont="1" applyBorder="1" applyAlignment="1">
      <alignment horizontal="distributed" vertical="center"/>
    </xf>
    <xf numFmtId="3" fontId="3" fillId="0" borderId="6" xfId="0" applyNumberFormat="1" applyFont="1" applyBorder="1" applyAlignment="1">
      <alignment horizontal="center" vertical="center"/>
    </xf>
    <xf numFmtId="0" fontId="8" fillId="0" borderId="25" xfId="0" applyFont="1" applyBorder="1" applyAlignment="1">
      <alignment horizontal="distributed" vertical="center"/>
    </xf>
    <xf numFmtId="0" fontId="16" fillId="0" borderId="7" xfId="0" applyFont="1" applyBorder="1" applyAlignment="1">
      <alignment horizontal="center" vertical="center"/>
    </xf>
    <xf numFmtId="0" fontId="8" fillId="0" borderId="31" xfId="0" applyFont="1" applyBorder="1" applyAlignment="1">
      <alignment horizontal="distributed" vertical="center"/>
    </xf>
    <xf numFmtId="0" fontId="8" fillId="0" borderId="8" xfId="0" applyFont="1" applyBorder="1" applyAlignment="1">
      <alignment horizontal="distributed" vertical="center"/>
    </xf>
    <xf numFmtId="0" fontId="4" fillId="0" borderId="3" xfId="0" applyFont="1" applyBorder="1" applyAlignment="1">
      <alignment horizontal="distributed" vertical="center"/>
    </xf>
    <xf numFmtId="0" fontId="15" fillId="0" borderId="6" xfId="0" applyFont="1" applyBorder="1" applyAlignment="1">
      <alignment horizontal="distributed" vertical="center"/>
    </xf>
    <xf numFmtId="0" fontId="3" fillId="0" borderId="4" xfId="23" applyFont="1" applyBorder="1" applyAlignment="1">
      <alignment horizontal="distributed" vertical="center" wrapText="1"/>
      <protection/>
    </xf>
    <xf numFmtId="0" fontId="3" fillId="0" borderId="7" xfId="23" applyFont="1" applyBorder="1" applyAlignment="1">
      <alignment horizontal="distributed" vertical="center" wrapText="1"/>
      <protection/>
    </xf>
    <xf numFmtId="0" fontId="0" fillId="0" borderId="32" xfId="0" applyBorder="1" applyAlignment="1">
      <alignment/>
    </xf>
    <xf numFmtId="0" fontId="0" fillId="0" borderId="12" xfId="0" applyBorder="1" applyAlignment="1">
      <alignment/>
    </xf>
    <xf numFmtId="0" fontId="7" fillId="0" borderId="0" xfId="0" applyFont="1" applyBorder="1" applyAlignment="1">
      <alignment vertical="center"/>
    </xf>
    <xf numFmtId="0" fontId="4" fillId="0" borderId="3" xfId="0" applyFont="1" applyBorder="1" applyAlignment="1">
      <alignment vertical="center"/>
    </xf>
    <xf numFmtId="0" fontId="0" fillId="0" borderId="0" xfId="0" applyBorder="1" applyAlignment="1">
      <alignment vertical="center"/>
    </xf>
    <xf numFmtId="180" fontId="3" fillId="0" borderId="0" xfId="0" applyNumberFormat="1" applyFont="1" applyAlignment="1">
      <alignment/>
    </xf>
    <xf numFmtId="201" fontId="13" fillId="0" borderId="0" xfId="0" applyNumberFormat="1" applyFont="1" applyFill="1" applyBorder="1" applyAlignment="1">
      <alignment horizontal="right" vertical="center"/>
    </xf>
    <xf numFmtId="201" fontId="14" fillId="0" borderId="0" xfId="0" applyNumberFormat="1" applyFont="1" applyFill="1" applyBorder="1" applyAlignment="1">
      <alignment horizontal="right" vertical="center"/>
    </xf>
    <xf numFmtId="43" fontId="3" fillId="0" borderId="0" xfId="0" applyNumberFormat="1" applyFont="1" applyAlignment="1">
      <alignment/>
    </xf>
    <xf numFmtId="0" fontId="0" fillId="0" borderId="12" xfId="0" applyBorder="1" applyAlignment="1">
      <alignment vertical="center"/>
    </xf>
    <xf numFmtId="0" fontId="0" fillId="0" borderId="0" xfId="0" applyBorder="1" applyAlignment="1">
      <alignment/>
    </xf>
    <xf numFmtId="49" fontId="3" fillId="0" borderId="0" xfId="0" applyNumberFormat="1" applyFont="1" applyBorder="1" applyAlignment="1">
      <alignment horizontal="center" vertical="center"/>
    </xf>
    <xf numFmtId="0" fontId="3" fillId="0" borderId="0" xfId="0" applyFont="1" applyBorder="1" applyAlignment="1">
      <alignment/>
    </xf>
    <xf numFmtId="49" fontId="3" fillId="0" borderId="33" xfId="0" applyNumberFormat="1" applyFont="1" applyBorder="1" applyAlignment="1">
      <alignment horizontal="center"/>
    </xf>
    <xf numFmtId="49" fontId="3" fillId="0" borderId="7"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7" xfId="0" applyNumberFormat="1" applyFont="1" applyBorder="1" applyAlignment="1">
      <alignment horizontal="center" vertical="top"/>
    </xf>
    <xf numFmtId="204" fontId="3" fillId="0" borderId="0" xfId="0" applyNumberFormat="1" applyFont="1" applyBorder="1" applyAlignment="1">
      <alignment horizontal="right" vertical="center"/>
    </xf>
    <xf numFmtId="180" fontId="10" fillId="0" borderId="0" xfId="0" applyNumberFormat="1" applyFont="1" applyAlignment="1">
      <alignment/>
    </xf>
    <xf numFmtId="0" fontId="10" fillId="0" borderId="0" xfId="0" applyFont="1" applyAlignment="1">
      <alignment/>
    </xf>
    <xf numFmtId="205" fontId="14" fillId="0" borderId="0" xfId="0" applyNumberFormat="1" applyFont="1" applyFill="1" applyBorder="1" applyAlignment="1" quotePrefix="1">
      <alignment horizontal="right" vertical="center"/>
    </xf>
    <xf numFmtId="205" fontId="14" fillId="0" borderId="0" xfId="0" applyNumberFormat="1" applyFont="1" applyFill="1" applyBorder="1" applyAlignment="1">
      <alignment horizontal="right" vertical="center"/>
    </xf>
    <xf numFmtId="0" fontId="8" fillId="0" borderId="3" xfId="0" applyFont="1" applyBorder="1" applyAlignment="1">
      <alignment horizontal="distributed" vertical="distributed"/>
    </xf>
    <xf numFmtId="0" fontId="8" fillId="0" borderId="0" xfId="0" applyFont="1" applyBorder="1" applyAlignment="1">
      <alignment vertical="center"/>
    </xf>
    <xf numFmtId="0" fontId="8" fillId="0" borderId="3" xfId="0" applyFont="1" applyBorder="1" applyAlignment="1">
      <alignment horizontal="distributed"/>
    </xf>
    <xf numFmtId="0" fontId="8" fillId="0" borderId="3" xfId="0" applyFont="1" applyBorder="1" applyAlignment="1">
      <alignment horizontal="distributed" vertical="top"/>
    </xf>
    <xf numFmtId="0" fontId="3" fillId="0" borderId="12" xfId="0" applyFont="1" applyBorder="1" applyAlignment="1">
      <alignment vertical="center"/>
    </xf>
    <xf numFmtId="204" fontId="3" fillId="0" borderId="0" xfId="0" applyNumberFormat="1" applyFont="1" applyBorder="1" applyAlignment="1">
      <alignment vertical="center"/>
    </xf>
    <xf numFmtId="0" fontId="3" fillId="0" borderId="4" xfId="23" applyFont="1" applyBorder="1" applyAlignment="1">
      <alignment horizontal="distributed" vertical="center"/>
      <protection/>
    </xf>
    <xf numFmtId="0" fontId="3" fillId="0" borderId="7" xfId="23" applyFont="1" applyBorder="1" applyAlignment="1">
      <alignment horizontal="distributed" vertical="center"/>
      <protection/>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quotePrefix="1">
      <alignment horizontal="left" vertical="center"/>
    </xf>
    <xf numFmtId="0" fontId="3" fillId="0" borderId="9" xfId="0" applyFont="1" applyBorder="1" applyAlignment="1" quotePrefix="1">
      <alignment horizontal="left" vertical="center"/>
    </xf>
    <xf numFmtId="0" fontId="0" fillId="0" borderId="9" xfId="0" applyBorder="1" applyAlignment="1">
      <alignment vertical="center"/>
    </xf>
    <xf numFmtId="0" fontId="3" fillId="0" borderId="18" xfId="0" applyFont="1" applyBorder="1" applyAlignment="1">
      <alignment horizontal="distributed" vertical="center"/>
    </xf>
    <xf numFmtId="0" fontId="3" fillId="0" borderId="34" xfId="0" applyFont="1" applyBorder="1" applyAlignment="1">
      <alignment horizontal="distributed"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distributed" vertical="center"/>
    </xf>
    <xf numFmtId="0" fontId="3" fillId="0" borderId="18" xfId="23" applyFont="1" applyBorder="1" applyAlignment="1">
      <alignment horizontal="center" vertical="center"/>
      <protection/>
    </xf>
    <xf numFmtId="0" fontId="3" fillId="0" borderId="17" xfId="23" applyFont="1" applyBorder="1" applyAlignment="1">
      <alignment horizontal="center" vertical="center"/>
      <protection/>
    </xf>
    <xf numFmtId="0" fontId="2" fillId="0" borderId="0" xfId="0" applyFont="1" applyAlignment="1">
      <alignment vertical="center"/>
    </xf>
    <xf numFmtId="0" fontId="0" fillId="0" borderId="0" xfId="0" applyAlignment="1">
      <alignment/>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1" xfId="0" applyBorder="1" applyAlignment="1">
      <alignment horizontal="righ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 xfId="23" applyFont="1" applyBorder="1" applyAlignment="1">
      <alignment horizontal="right" vertical="center"/>
      <protection/>
    </xf>
    <xf numFmtId="0" fontId="2" fillId="0" borderId="0" xfId="0" applyFont="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right"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xf>
    <xf numFmtId="0" fontId="3" fillId="0" borderId="35" xfId="0" applyFont="1" applyBorder="1" applyAlignment="1">
      <alignment horizontal="center"/>
    </xf>
    <xf numFmtId="0" fontId="3" fillId="0" borderId="10" xfId="0" applyFont="1" applyBorder="1" applyAlignment="1">
      <alignment horizontal="center"/>
    </xf>
    <xf numFmtId="0" fontId="3" fillId="0" borderId="3" xfId="0" applyFont="1" applyBorder="1" applyAlignment="1">
      <alignment horizontal="center"/>
    </xf>
    <xf numFmtId="0" fontId="3" fillId="0" borderId="10" xfId="0" applyFont="1" applyBorder="1" applyAlignment="1">
      <alignment horizontal="center" vertical="top"/>
    </xf>
    <xf numFmtId="0" fontId="3" fillId="0" borderId="3" xfId="0" applyFont="1" applyBorder="1" applyAlignment="1">
      <alignment horizontal="center" vertical="top"/>
    </xf>
    <xf numFmtId="0" fontId="3" fillId="0" borderId="8" xfId="0" applyFont="1" applyBorder="1" applyAlignment="1">
      <alignment horizontal="center" vertical="top"/>
    </xf>
    <xf numFmtId="0" fontId="3" fillId="0" borderId="6" xfId="0" applyFont="1" applyBorder="1" applyAlignment="1">
      <alignment horizontal="center" vertical="top"/>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35" xfId="0" applyFont="1" applyBorder="1" applyAlignment="1">
      <alignment horizontal="center" vertical="center"/>
    </xf>
    <xf numFmtId="0" fontId="3" fillId="0" borderId="3" xfId="0" applyFont="1" applyBorder="1" applyAlignment="1">
      <alignment horizontal="center" vertical="center"/>
    </xf>
    <xf numFmtId="0" fontId="3" fillId="0" borderId="34" xfId="23" applyFont="1" applyBorder="1" applyAlignment="1">
      <alignment horizontal="center" vertical="center"/>
      <protection/>
    </xf>
    <xf numFmtId="0" fontId="0" fillId="0" borderId="17" xfId="23" applyBorder="1" applyAlignment="1">
      <alignment horizontal="center" vertical="center"/>
      <protection/>
    </xf>
    <xf numFmtId="0" fontId="3" fillId="0" borderId="19" xfId="23" applyFont="1" applyBorder="1" applyAlignment="1">
      <alignment horizontal="center" vertical="center"/>
      <protection/>
    </xf>
    <xf numFmtId="0" fontId="3" fillId="0" borderId="20" xfId="23" applyFont="1" applyBorder="1" applyAlignment="1">
      <alignment horizontal="distributed" vertical="center"/>
      <protection/>
    </xf>
    <xf numFmtId="0" fontId="3" fillId="0" borderId="6" xfId="23" applyFont="1" applyBorder="1" applyAlignment="1">
      <alignment horizontal="distributed" vertical="center"/>
      <protection/>
    </xf>
    <xf numFmtId="0" fontId="3" fillId="0" borderId="1" xfId="23" applyFont="1" applyBorder="1" applyAlignment="1">
      <alignment horizontal="left" vertical="center"/>
      <protection/>
    </xf>
    <xf numFmtId="0" fontId="3" fillId="0" borderId="18" xfId="23" applyFont="1" applyBorder="1" applyAlignment="1">
      <alignment horizontal="distributed" vertical="center"/>
      <protection/>
    </xf>
    <xf numFmtId="0" fontId="3" fillId="0" borderId="17" xfId="23" applyFont="1" applyBorder="1" applyAlignment="1">
      <alignment horizontal="distributed" vertical="center"/>
      <protection/>
    </xf>
    <xf numFmtId="0" fontId="3" fillId="0" borderId="2" xfId="23" applyFont="1" applyBorder="1" applyAlignment="1">
      <alignment horizontal="distributed" vertical="center"/>
      <protection/>
    </xf>
    <xf numFmtId="0" fontId="6" fillId="0" borderId="35" xfId="21" applyBorder="1" applyAlignment="1">
      <alignment vertical="center"/>
      <protection/>
    </xf>
    <xf numFmtId="0" fontId="6" fillId="0" borderId="8" xfId="21" applyBorder="1" applyAlignment="1">
      <alignment vertical="center"/>
      <protection/>
    </xf>
    <xf numFmtId="0" fontId="6" fillId="0" borderId="6" xfId="21" applyBorder="1" applyAlignment="1">
      <alignment vertical="center"/>
      <protection/>
    </xf>
    <xf numFmtId="0" fontId="3" fillId="0" borderId="16" xfId="23" applyFont="1" applyBorder="1" applyAlignment="1">
      <alignment horizontal="left" vertical="center"/>
      <protection/>
    </xf>
    <xf numFmtId="0" fontId="6" fillId="0" borderId="16" xfId="21" applyBorder="1" applyAlignment="1">
      <alignment horizontal="left" vertical="center"/>
      <protection/>
    </xf>
    <xf numFmtId="0" fontId="6" fillId="0" borderId="14" xfId="21" applyBorder="1" applyAlignment="1">
      <alignment horizontal="left" vertical="center"/>
      <protection/>
    </xf>
    <xf numFmtId="0" fontId="6" fillId="0" borderId="32" xfId="21" applyBorder="1" applyAlignment="1">
      <alignment vertical="center"/>
      <protection/>
    </xf>
    <xf numFmtId="0" fontId="6" fillId="0" borderId="12" xfId="21" applyBorder="1" applyAlignment="1">
      <alignment vertical="center"/>
      <protection/>
    </xf>
    <xf numFmtId="0" fontId="3" fillId="0" borderId="34" xfId="23" applyFont="1" applyBorder="1" applyAlignment="1">
      <alignment horizontal="distributed" vertical="center"/>
      <protection/>
    </xf>
    <xf numFmtId="0" fontId="3" fillId="0" borderId="9" xfId="23" applyNumberFormat="1" applyFont="1" applyBorder="1" applyAlignment="1">
      <alignment horizontal="left" vertical="center"/>
      <protection/>
    </xf>
    <xf numFmtId="0" fontId="3" fillId="0" borderId="5" xfId="23" applyFont="1" applyBorder="1" applyAlignment="1">
      <alignment horizontal="distributed" vertical="center" wrapText="1"/>
      <protection/>
    </xf>
    <xf numFmtId="0" fontId="3" fillId="0" borderId="8" xfId="23" applyFont="1" applyBorder="1" applyAlignment="1">
      <alignment horizontal="distributed" vertical="center" wrapText="1"/>
      <protection/>
    </xf>
    <xf numFmtId="0" fontId="3" fillId="0" borderId="0" xfId="23" applyNumberFormat="1" applyFont="1" applyBorder="1" applyAlignment="1">
      <alignment horizontal="left" vertical="center"/>
      <protection/>
    </xf>
    <xf numFmtId="0" fontId="3" fillId="0" borderId="35" xfId="23" applyFont="1" applyBorder="1" applyAlignment="1">
      <alignment horizontal="center" vertical="center"/>
      <protection/>
    </xf>
    <xf numFmtId="0" fontId="3" fillId="0" borderId="3" xfId="23" applyFont="1" applyBorder="1" applyAlignment="1">
      <alignment horizontal="center" vertical="center"/>
      <protection/>
    </xf>
    <xf numFmtId="0" fontId="3" fillId="0" borderId="6" xfId="23" applyFont="1" applyBorder="1" applyAlignment="1">
      <alignment horizontal="center" vertical="center"/>
      <protection/>
    </xf>
    <xf numFmtId="0" fontId="3" fillId="0" borderId="2" xfId="23" applyFont="1" applyBorder="1" applyAlignment="1">
      <alignment horizontal="center" vertical="center"/>
      <protection/>
    </xf>
    <xf numFmtId="0" fontId="3" fillId="0" borderId="8" xfId="23" applyFont="1" applyBorder="1" applyAlignment="1">
      <alignment horizontal="center" vertical="center"/>
      <protection/>
    </xf>
    <xf numFmtId="0" fontId="3" fillId="0" borderId="15" xfId="23" applyFont="1" applyBorder="1" applyAlignment="1">
      <alignment horizontal="left" vertical="center"/>
      <protection/>
    </xf>
    <xf numFmtId="0" fontId="8" fillId="0" borderId="4" xfId="23" applyFont="1" applyBorder="1" applyAlignment="1">
      <alignment horizontal="center" vertical="center" wrapText="1"/>
      <protection/>
    </xf>
    <xf numFmtId="0" fontId="8" fillId="0" borderId="7" xfId="23" applyFont="1" applyBorder="1" applyAlignment="1">
      <alignment horizontal="center" vertical="center" wrapText="1"/>
      <protection/>
    </xf>
    <xf numFmtId="0" fontId="3" fillId="0" borderId="4" xfId="23" applyFont="1" applyBorder="1" applyAlignment="1">
      <alignment horizontal="center" vertical="center"/>
      <protection/>
    </xf>
    <xf numFmtId="0" fontId="3" fillId="0" borderId="7" xfId="23" applyFont="1" applyBorder="1" applyAlignment="1">
      <alignment horizontal="center" vertical="center"/>
      <protection/>
    </xf>
    <xf numFmtId="0" fontId="0" fillId="0" borderId="34" xfId="23" applyBorder="1">
      <alignment/>
      <protection/>
    </xf>
    <xf numFmtId="0" fontId="0" fillId="0" borderId="17" xfId="23" applyBorder="1">
      <alignment/>
      <protection/>
    </xf>
    <xf numFmtId="0" fontId="3" fillId="0" borderId="15" xfId="23" applyFont="1" applyBorder="1" applyAlignment="1">
      <alignment horizontal="center" vertical="center"/>
      <protection/>
    </xf>
    <xf numFmtId="0" fontId="3" fillId="0" borderId="16" xfId="23" applyFont="1" applyBorder="1" applyAlignment="1">
      <alignment horizontal="center" vertical="center"/>
      <protection/>
    </xf>
    <xf numFmtId="0" fontId="3" fillId="0" borderId="20" xfId="23" applyFont="1" applyBorder="1" applyAlignment="1">
      <alignment horizontal="center" vertical="center"/>
      <protection/>
    </xf>
    <xf numFmtId="0" fontId="3" fillId="0" borderId="5" xfId="23" applyFont="1" applyBorder="1" applyAlignment="1">
      <alignment horizontal="center" vertical="center"/>
      <protection/>
    </xf>
    <xf numFmtId="0" fontId="2" fillId="0" borderId="0" xfId="0" applyFont="1" applyFill="1" applyAlignment="1">
      <alignment horizontal="center" vertical="center"/>
    </xf>
    <xf numFmtId="0" fontId="3" fillId="0" borderId="36" xfId="0" applyFont="1"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quotePrefix="1">
      <alignment horizontal="center" vertical="center"/>
    </xf>
    <xf numFmtId="0" fontId="3" fillId="0" borderId="3" xfId="0" applyFont="1" applyBorder="1" applyAlignment="1" quotePrefix="1">
      <alignment horizontal="center" vertical="center"/>
    </xf>
    <xf numFmtId="0" fontId="0" fillId="0" borderId="9" xfId="0" applyBorder="1" applyAlignment="1">
      <alignment horizontal="left" vertical="center"/>
    </xf>
    <xf numFmtId="0" fontId="4" fillId="0" borderId="0" xfId="0" applyFont="1" applyBorder="1" applyAlignment="1" quotePrefix="1">
      <alignment horizontal="center" vertical="center"/>
    </xf>
    <xf numFmtId="0" fontId="4" fillId="0" borderId="3" xfId="0" applyFont="1" applyBorder="1" applyAlignment="1" quotePrefix="1">
      <alignment horizontal="center" vertical="center"/>
    </xf>
    <xf numFmtId="0" fontId="3" fillId="0" borderId="12" xfId="0" applyFont="1" applyBorder="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right" vertical="top"/>
    </xf>
    <xf numFmtId="0" fontId="0" fillId="0" borderId="0" xfId="0" applyAlignment="1">
      <alignment horizontal="right" vertical="center"/>
    </xf>
    <xf numFmtId="0" fontId="3" fillId="0" borderId="19" xfId="0" applyFont="1" applyBorder="1" applyAlignment="1">
      <alignment horizontal="center" vertical="center"/>
    </xf>
    <xf numFmtId="0" fontId="3" fillId="0" borderId="34" xfId="0" applyFont="1"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left" vertical="center"/>
    </xf>
    <xf numFmtId="0" fontId="0" fillId="0" borderId="34"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vertical="center"/>
    </xf>
    <xf numFmtId="0" fontId="3" fillId="0" borderId="37" xfId="0"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16" fillId="0" borderId="38" xfId="0" applyFont="1" applyBorder="1" applyAlignment="1">
      <alignment horizontal="center" vertical="center"/>
    </xf>
    <xf numFmtId="0" fontId="16" fillId="0" borderId="16" xfId="0" applyFont="1" applyBorder="1" applyAlignment="1">
      <alignment horizontal="center" vertical="center"/>
    </xf>
    <xf numFmtId="0" fontId="3" fillId="0" borderId="39" xfId="0" applyFont="1" applyBorder="1" applyAlignment="1">
      <alignment horizontal="center" vertical="center"/>
    </xf>
    <xf numFmtId="58" fontId="3" fillId="0" borderId="1" xfId="0" applyNumberFormat="1" applyFont="1" applyBorder="1" applyAlignment="1">
      <alignment horizontal="right" vertical="center"/>
    </xf>
    <xf numFmtId="0" fontId="0" fillId="0" borderId="0" xfId="0" applyAlignment="1">
      <alignment horizontal="left" vertical="center"/>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3" fillId="0" borderId="9" xfId="0" applyFont="1" applyBorder="1" applyAlignment="1">
      <alignment horizontal="distributed" vertical="center"/>
    </xf>
    <xf numFmtId="0" fontId="0" fillId="0" borderId="20" xfId="0" applyBorder="1" applyAlignment="1">
      <alignment horizontal="distributed" vertical="center"/>
    </xf>
    <xf numFmtId="0" fontId="3" fillId="0" borderId="0" xfId="0" applyFont="1" applyBorder="1" applyAlignment="1">
      <alignment horizontal="distributed"/>
    </xf>
    <xf numFmtId="0" fontId="0" fillId="0" borderId="3" xfId="0" applyBorder="1" applyAlignment="1">
      <alignment horizontal="distributed"/>
    </xf>
    <xf numFmtId="0" fontId="8" fillId="0" borderId="0" xfId="0" applyFont="1" applyBorder="1" applyAlignment="1">
      <alignment horizontal="distributed"/>
    </xf>
    <xf numFmtId="0" fontId="17" fillId="0" borderId="3" xfId="0" applyFont="1" applyBorder="1" applyAlignment="1">
      <alignment horizontal="distributed"/>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0" fillId="0" borderId="0" xfId="0" applyBorder="1" applyAlignment="1">
      <alignment/>
    </xf>
    <xf numFmtId="0" fontId="18" fillId="0" borderId="4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31" xfId="0" applyFont="1" applyBorder="1" applyAlignment="1">
      <alignment horizontal="center" vertical="center" wrapText="1"/>
    </xf>
    <xf numFmtId="0" fontId="9" fillId="0" borderId="9" xfId="0" applyFont="1" applyBorder="1" applyAlignment="1">
      <alignment horizontal="distributed"/>
    </xf>
    <xf numFmtId="0" fontId="9" fillId="0" borderId="20" xfId="0" applyFont="1" applyBorder="1" applyAlignment="1">
      <alignment horizontal="distributed"/>
    </xf>
    <xf numFmtId="0" fontId="9" fillId="0" borderId="0" xfId="0" applyFont="1" applyBorder="1" applyAlignment="1">
      <alignment horizontal="distributed" vertical="center"/>
    </xf>
    <xf numFmtId="0" fontId="9" fillId="0" borderId="3" xfId="0" applyFont="1" applyBorder="1" applyAlignment="1">
      <alignment horizontal="distributed" vertical="center"/>
    </xf>
    <xf numFmtId="0" fontId="9" fillId="0" borderId="0" xfId="0" applyFont="1" applyBorder="1" applyAlignment="1">
      <alignment horizontal="distributed" vertical="top"/>
    </xf>
    <xf numFmtId="0" fontId="9" fillId="0" borderId="3" xfId="0" applyFont="1" applyBorder="1" applyAlignment="1">
      <alignment horizontal="distributed" vertical="top"/>
    </xf>
    <xf numFmtId="180" fontId="14" fillId="0" borderId="9"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204" fontId="3" fillId="0" borderId="0" xfId="0" applyNumberFormat="1" applyFont="1" applyBorder="1" applyAlignment="1">
      <alignment horizontal="right" vertical="center"/>
    </xf>
    <xf numFmtId="205" fontId="14" fillId="0" borderId="0" xfId="0" applyNumberFormat="1" applyFont="1" applyFill="1" applyBorder="1" applyAlignment="1" quotePrefix="1">
      <alignment horizontal="right" vertical="center"/>
    </xf>
    <xf numFmtId="180" fontId="13" fillId="0" borderId="0" xfId="0" applyNumberFormat="1" applyFont="1" applyFill="1" applyBorder="1" applyAlignment="1">
      <alignment horizontal="right" vertical="center"/>
    </xf>
    <xf numFmtId="0" fontId="8" fillId="0" borderId="0" xfId="0" applyFont="1" applyBorder="1" applyAlignment="1">
      <alignment horizontal="distributed" vertical="center"/>
    </xf>
    <xf numFmtId="0" fontId="8" fillId="0" borderId="3" xfId="0" applyFont="1" applyBorder="1" applyAlignment="1">
      <alignment horizontal="distributed" vertical="center"/>
    </xf>
    <xf numFmtId="0" fontId="8" fillId="0" borderId="0" xfId="0" applyFont="1" applyBorder="1" applyAlignment="1">
      <alignment horizontal="distributed" vertical="distributed"/>
    </xf>
    <xf numFmtId="0" fontId="8" fillId="0" borderId="3" xfId="0" applyFont="1" applyBorder="1" applyAlignment="1">
      <alignment horizontal="distributed" vertical="distributed"/>
    </xf>
    <xf numFmtId="205" fontId="14" fillId="0" borderId="0" xfId="0" applyNumberFormat="1" applyFont="1" applyFill="1" applyBorder="1" applyAlignment="1">
      <alignment horizontal="right" vertical="center"/>
    </xf>
    <xf numFmtId="0" fontId="8" fillId="0" borderId="3" xfId="0" applyFont="1" applyBorder="1" applyAlignment="1">
      <alignment horizontal="distributed"/>
    </xf>
    <xf numFmtId="0" fontId="8" fillId="0" borderId="12" xfId="0" applyFont="1" applyBorder="1" applyAlignment="1">
      <alignment horizontal="distributed" vertical="distributed"/>
    </xf>
    <xf numFmtId="0" fontId="8" fillId="0" borderId="6" xfId="0" applyFont="1" applyBorder="1" applyAlignment="1">
      <alignment horizontal="distributed" vertical="distributed"/>
    </xf>
    <xf numFmtId="0" fontId="8" fillId="0" borderId="0" xfId="0" applyFont="1" applyBorder="1" applyAlignment="1">
      <alignment horizontal="distributed" vertical="top"/>
    </xf>
    <xf numFmtId="0" fontId="8" fillId="0" borderId="3" xfId="0" applyFont="1" applyBorder="1" applyAlignment="1">
      <alignment horizontal="distributed" vertical="top"/>
    </xf>
    <xf numFmtId="180" fontId="13" fillId="0" borderId="9" xfId="0" applyNumberFormat="1" applyFont="1" applyFill="1" applyBorder="1" applyAlignment="1">
      <alignment horizontal="right" vertical="center"/>
    </xf>
    <xf numFmtId="205" fontId="14" fillId="0" borderId="9" xfId="0" applyNumberFormat="1" applyFont="1" applyFill="1" applyBorder="1" applyAlignment="1" quotePrefix="1">
      <alignment horizontal="right" vertical="center"/>
    </xf>
    <xf numFmtId="49" fontId="3" fillId="0" borderId="10"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0" fillId="0" borderId="32" xfId="0" applyBorder="1" applyAlignment="1">
      <alignment/>
    </xf>
    <xf numFmtId="0" fontId="0" fillId="0" borderId="35" xfId="0" applyBorder="1" applyAlignment="1">
      <alignment/>
    </xf>
    <xf numFmtId="0" fontId="0" fillId="0" borderId="0" xfId="0" applyBorder="1" applyAlignment="1">
      <alignment/>
    </xf>
    <xf numFmtId="0" fontId="0" fillId="0" borderId="3" xfId="0" applyBorder="1" applyAlignment="1">
      <alignment/>
    </xf>
    <xf numFmtId="0" fontId="0" fillId="0" borderId="12" xfId="0" applyBorder="1" applyAlignment="1">
      <alignment/>
    </xf>
    <xf numFmtId="0" fontId="0" fillId="0" borderId="6" xfId="0" applyBorder="1" applyAlignment="1">
      <alignment/>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185" fontId="6" fillId="0" borderId="0" xfId="0" applyNumberFormat="1" applyFont="1" applyBorder="1" applyAlignment="1">
      <alignment vertical="center"/>
    </xf>
    <xf numFmtId="199" fontId="0" fillId="0" borderId="0" xfId="0" applyNumberFormat="1" applyBorder="1" applyAlignment="1">
      <alignment vertical="center"/>
    </xf>
  </cellXfs>
  <cellStyles count="10">
    <cellStyle name="Normal" xfId="0"/>
    <cellStyle name="Percent" xfId="15"/>
    <cellStyle name="Comma [0]" xfId="16"/>
    <cellStyle name="Comma" xfId="17"/>
    <cellStyle name="桁区切り_K1_KKM   クエリー" xfId="18"/>
    <cellStyle name="Currency [0]" xfId="19"/>
    <cellStyle name="Currency" xfId="20"/>
    <cellStyle name="標準_138-2end" xfId="21"/>
    <cellStyle name="標準_138-3end" xfId="22"/>
    <cellStyle name="標準_Sheet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28575</xdr:rowOff>
    </xdr:from>
    <xdr:to>
      <xdr:col>1</xdr:col>
      <xdr:colOff>0</xdr:colOff>
      <xdr:row>18</xdr:row>
      <xdr:rowOff>9525</xdr:rowOff>
    </xdr:to>
    <xdr:sp>
      <xdr:nvSpPr>
        <xdr:cNvPr id="1" name="AutoShape 1"/>
        <xdr:cNvSpPr>
          <a:spLocks/>
        </xdr:cNvSpPr>
      </xdr:nvSpPr>
      <xdr:spPr>
        <a:xfrm>
          <a:off x="152400" y="1990725"/>
          <a:ext cx="95250" cy="1504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10</xdr:row>
      <xdr:rowOff>28575</xdr:rowOff>
    </xdr:from>
    <xdr:to>
      <xdr:col>1</xdr:col>
      <xdr:colOff>0</xdr:colOff>
      <xdr:row>18</xdr:row>
      <xdr:rowOff>9525</xdr:rowOff>
    </xdr:to>
    <xdr:sp>
      <xdr:nvSpPr>
        <xdr:cNvPr id="2" name="AutoShape 2"/>
        <xdr:cNvSpPr>
          <a:spLocks/>
        </xdr:cNvSpPr>
      </xdr:nvSpPr>
      <xdr:spPr>
        <a:xfrm>
          <a:off x="152400" y="1990725"/>
          <a:ext cx="95250" cy="1504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57150</xdr:rowOff>
    </xdr:from>
    <xdr:to>
      <xdr:col>1</xdr:col>
      <xdr:colOff>57150</xdr:colOff>
      <xdr:row>16</xdr:row>
      <xdr:rowOff>19050</xdr:rowOff>
    </xdr:to>
    <xdr:sp>
      <xdr:nvSpPr>
        <xdr:cNvPr id="1" name="AutoShape 1"/>
        <xdr:cNvSpPr>
          <a:spLocks/>
        </xdr:cNvSpPr>
      </xdr:nvSpPr>
      <xdr:spPr>
        <a:xfrm>
          <a:off x="104775" y="1581150"/>
          <a:ext cx="66675" cy="1552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66675</xdr:rowOff>
    </xdr:from>
    <xdr:to>
      <xdr:col>1</xdr:col>
      <xdr:colOff>76200</xdr:colOff>
      <xdr:row>26</xdr:row>
      <xdr:rowOff>19050</xdr:rowOff>
    </xdr:to>
    <xdr:sp>
      <xdr:nvSpPr>
        <xdr:cNvPr id="2" name="AutoShape 2"/>
        <xdr:cNvSpPr>
          <a:spLocks/>
        </xdr:cNvSpPr>
      </xdr:nvSpPr>
      <xdr:spPr>
        <a:xfrm>
          <a:off x="123825" y="3648075"/>
          <a:ext cx="66675" cy="1552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47625</xdr:rowOff>
    </xdr:from>
    <xdr:to>
      <xdr:col>1</xdr:col>
      <xdr:colOff>66675</xdr:colOff>
      <xdr:row>36</xdr:row>
      <xdr:rowOff>0</xdr:rowOff>
    </xdr:to>
    <xdr:sp>
      <xdr:nvSpPr>
        <xdr:cNvPr id="3" name="AutoShape 3"/>
        <xdr:cNvSpPr>
          <a:spLocks/>
        </xdr:cNvSpPr>
      </xdr:nvSpPr>
      <xdr:spPr>
        <a:xfrm>
          <a:off x="114300" y="5695950"/>
          <a:ext cx="66675" cy="1552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38</xdr:row>
      <xdr:rowOff>38100</xdr:rowOff>
    </xdr:from>
    <xdr:to>
      <xdr:col>1</xdr:col>
      <xdr:colOff>57150</xdr:colOff>
      <xdr:row>45</xdr:row>
      <xdr:rowOff>190500</xdr:rowOff>
    </xdr:to>
    <xdr:sp>
      <xdr:nvSpPr>
        <xdr:cNvPr id="4" name="AutoShape 4"/>
        <xdr:cNvSpPr>
          <a:spLocks/>
        </xdr:cNvSpPr>
      </xdr:nvSpPr>
      <xdr:spPr>
        <a:xfrm>
          <a:off x="104775" y="7753350"/>
          <a:ext cx="66675" cy="1552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10</xdr:row>
      <xdr:rowOff>57150</xdr:rowOff>
    </xdr:from>
    <xdr:to>
      <xdr:col>2</xdr:col>
      <xdr:colOff>0</xdr:colOff>
      <xdr:row>15</xdr:row>
      <xdr:rowOff>142875</xdr:rowOff>
    </xdr:to>
    <xdr:sp>
      <xdr:nvSpPr>
        <xdr:cNvPr id="1" name="AutoShape 1"/>
        <xdr:cNvSpPr>
          <a:spLocks/>
        </xdr:cNvSpPr>
      </xdr:nvSpPr>
      <xdr:spPr>
        <a:xfrm>
          <a:off x="238125" y="2324100"/>
          <a:ext cx="66675" cy="1200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30"/>
  <sheetViews>
    <sheetView tabSelected="1" workbookViewId="0" topLeftCell="A1">
      <selection activeCell="A1" sqref="A1:I1"/>
    </sheetView>
  </sheetViews>
  <sheetFormatPr defaultColWidth="9.00390625" defaultRowHeight="13.5"/>
  <cols>
    <col min="1" max="1" width="9.00390625" style="2" customWidth="1"/>
    <col min="2" max="2" width="6.875" style="2" customWidth="1"/>
    <col min="3" max="3" width="13.125" style="2" bestFit="1" customWidth="1"/>
    <col min="4" max="4" width="6.875" style="2" customWidth="1"/>
    <col min="5" max="5" width="11.625" style="2" customWidth="1"/>
    <col min="6" max="6" width="6.875" style="2" customWidth="1"/>
    <col min="7" max="7" width="12.25390625" style="2" customWidth="1"/>
    <col min="8" max="8" width="6.875" style="2" customWidth="1"/>
    <col min="9" max="9" width="11.625" style="2" customWidth="1"/>
    <col min="10" max="16384" width="9.00390625" style="2" customWidth="1"/>
  </cols>
  <sheetData>
    <row r="1" spans="1:9" ht="21" customHeight="1">
      <c r="A1" s="245" t="s">
        <v>0</v>
      </c>
      <c r="B1" s="245"/>
      <c r="C1" s="245"/>
      <c r="D1" s="245"/>
      <c r="E1" s="245"/>
      <c r="F1" s="245"/>
      <c r="G1" s="245"/>
      <c r="H1" s="245"/>
      <c r="I1" s="245"/>
    </row>
    <row r="2" spans="1:9" ht="13.5" customHeight="1" thickBot="1">
      <c r="A2" s="3"/>
      <c r="B2" s="3"/>
      <c r="C2" s="3"/>
      <c r="D2" s="3"/>
      <c r="E2" s="3"/>
      <c r="F2" s="3"/>
      <c r="G2" s="3"/>
      <c r="H2" s="3"/>
      <c r="I2" s="4" t="s">
        <v>5</v>
      </c>
    </row>
    <row r="3" spans="1:9" ht="13.5" customHeight="1" thickTop="1">
      <c r="A3" s="277" t="s">
        <v>6</v>
      </c>
      <c r="B3" s="252" t="s">
        <v>7</v>
      </c>
      <c r="C3" s="277"/>
      <c r="D3" s="252" t="s">
        <v>8</v>
      </c>
      <c r="E3" s="277"/>
      <c r="F3" s="252" t="s">
        <v>9</v>
      </c>
      <c r="G3" s="277"/>
      <c r="H3" s="252" t="s">
        <v>10</v>
      </c>
      <c r="I3" s="246"/>
    </row>
    <row r="4" spans="1:9" ht="13.5" customHeight="1">
      <c r="A4" s="278"/>
      <c r="B4" s="253"/>
      <c r="C4" s="278"/>
      <c r="D4" s="253"/>
      <c r="E4" s="278"/>
      <c r="F4" s="253"/>
      <c r="G4" s="278"/>
      <c r="H4" s="253"/>
      <c r="I4" s="247"/>
    </row>
    <row r="5" spans="1:9" ht="13.5" customHeight="1">
      <c r="A5" s="278"/>
      <c r="B5" s="262" t="s">
        <v>11</v>
      </c>
      <c r="C5" s="262" t="s">
        <v>12</v>
      </c>
      <c r="D5" s="262" t="s">
        <v>11</v>
      </c>
      <c r="E5" s="262" t="s">
        <v>12</v>
      </c>
      <c r="F5" s="262" t="s">
        <v>11</v>
      </c>
      <c r="G5" s="262" t="s">
        <v>12</v>
      </c>
      <c r="H5" s="262" t="s">
        <v>11</v>
      </c>
      <c r="I5" s="264" t="s">
        <v>12</v>
      </c>
    </row>
    <row r="6" spans="1:9" ht="13.5" customHeight="1">
      <c r="A6" s="251"/>
      <c r="B6" s="263"/>
      <c r="C6" s="263"/>
      <c r="D6" s="263"/>
      <c r="E6" s="263"/>
      <c r="F6" s="263"/>
      <c r="G6" s="263"/>
      <c r="H6" s="263"/>
      <c r="I6" s="265"/>
    </row>
    <row r="7" spans="1:9" ht="15" customHeight="1">
      <c r="A7" s="13" t="s">
        <v>1</v>
      </c>
      <c r="B7" s="14">
        <v>327</v>
      </c>
      <c r="C7" s="15">
        <f>SUM(E7,G7,I7)</f>
        <v>1726382.63</v>
      </c>
      <c r="D7" s="16" t="s">
        <v>2</v>
      </c>
      <c r="E7" s="17">
        <v>449997.47</v>
      </c>
      <c r="F7" s="16">
        <v>198</v>
      </c>
      <c r="G7" s="17">
        <v>1199847.63</v>
      </c>
      <c r="H7" s="16">
        <v>126</v>
      </c>
      <c r="I7" s="17">
        <v>76537.53</v>
      </c>
    </row>
    <row r="8" spans="1:9" ht="15" customHeight="1">
      <c r="A8" s="18" t="s">
        <v>3</v>
      </c>
      <c r="B8" s="14">
        <v>330</v>
      </c>
      <c r="C8" s="15">
        <f>SUM(E8,G8,I8)</f>
        <v>1740993.03</v>
      </c>
      <c r="D8" s="16" t="s">
        <v>2</v>
      </c>
      <c r="E8" s="17">
        <v>459951.2</v>
      </c>
      <c r="F8" s="16">
        <v>201</v>
      </c>
      <c r="G8" s="17">
        <v>1204504.3</v>
      </c>
      <c r="H8" s="16">
        <v>126</v>
      </c>
      <c r="I8" s="17">
        <v>76537.53</v>
      </c>
    </row>
    <row r="9" spans="1:9" ht="15" customHeight="1">
      <c r="A9" s="18" t="s">
        <v>4</v>
      </c>
      <c r="B9" s="14">
        <v>329</v>
      </c>
      <c r="C9" s="15">
        <f>SUM(E9,G9,I9)</f>
        <v>1800966.41</v>
      </c>
      <c r="D9" s="16" t="s">
        <v>2</v>
      </c>
      <c r="E9" s="17">
        <v>459951.2</v>
      </c>
      <c r="F9" s="16">
        <v>200</v>
      </c>
      <c r="G9" s="17">
        <v>1264477.68</v>
      </c>
      <c r="H9" s="16">
        <v>126</v>
      </c>
      <c r="I9" s="17">
        <v>76537.53</v>
      </c>
    </row>
    <row r="10" spans="1:9" ht="15" customHeight="1">
      <c r="A10" s="18" t="s">
        <v>13</v>
      </c>
      <c r="B10" s="14">
        <v>332</v>
      </c>
      <c r="C10" s="15">
        <f>SUM(E10,G10,I10)</f>
        <v>1868497.78</v>
      </c>
      <c r="D10" s="16" t="s">
        <v>2</v>
      </c>
      <c r="E10" s="17">
        <v>459951.2</v>
      </c>
      <c r="F10" s="16">
        <v>204</v>
      </c>
      <c r="G10" s="17">
        <v>1332825</v>
      </c>
      <c r="H10" s="16">
        <v>125</v>
      </c>
      <c r="I10" s="17">
        <v>75721.58</v>
      </c>
    </row>
    <row r="11" spans="1:9" ht="15" customHeight="1" thickBot="1">
      <c r="A11" s="19" t="s">
        <v>14</v>
      </c>
      <c r="B11" s="20">
        <v>332</v>
      </c>
      <c r="C11" s="21">
        <v>1868498.18</v>
      </c>
      <c r="D11" s="22" t="s">
        <v>2</v>
      </c>
      <c r="E11" s="21">
        <v>459951.2</v>
      </c>
      <c r="F11" s="22">
        <v>204</v>
      </c>
      <c r="G11" s="21">
        <v>1332825.4</v>
      </c>
      <c r="H11" s="22">
        <v>125</v>
      </c>
      <c r="I11" s="21">
        <v>75721.58</v>
      </c>
    </row>
    <row r="12" spans="1:10" ht="13.5" customHeight="1" thickTop="1">
      <c r="A12" s="277" t="s">
        <v>6</v>
      </c>
      <c r="B12" s="254" t="s">
        <v>15</v>
      </c>
      <c r="C12" s="255"/>
      <c r="D12" s="252" t="s">
        <v>16</v>
      </c>
      <c r="E12" s="277"/>
      <c r="F12" s="266" t="s">
        <v>17</v>
      </c>
      <c r="G12" s="267"/>
      <c r="H12" s="266" t="s">
        <v>18</v>
      </c>
      <c r="I12" s="272"/>
      <c r="J12" s="23"/>
    </row>
    <row r="13" spans="1:10" ht="13.5" customHeight="1">
      <c r="A13" s="278"/>
      <c r="B13" s="256"/>
      <c r="C13" s="257"/>
      <c r="D13" s="253"/>
      <c r="E13" s="278"/>
      <c r="F13" s="268"/>
      <c r="G13" s="269"/>
      <c r="H13" s="268"/>
      <c r="I13" s="273"/>
      <c r="J13" s="23"/>
    </row>
    <row r="14" spans="1:10" ht="13.5" customHeight="1">
      <c r="A14" s="278"/>
      <c r="B14" s="258" t="s">
        <v>19</v>
      </c>
      <c r="C14" s="259"/>
      <c r="D14" s="253"/>
      <c r="E14" s="278"/>
      <c r="F14" s="268"/>
      <c r="G14" s="269"/>
      <c r="H14" s="268"/>
      <c r="I14" s="273"/>
      <c r="J14" s="23"/>
    </row>
    <row r="15" spans="1:11" ht="13.5" customHeight="1">
      <c r="A15" s="251"/>
      <c r="B15" s="260"/>
      <c r="C15" s="261"/>
      <c r="D15" s="265"/>
      <c r="E15" s="251"/>
      <c r="F15" s="270"/>
      <c r="G15" s="271"/>
      <c r="H15" s="270"/>
      <c r="I15" s="274"/>
      <c r="J15" s="23"/>
      <c r="K15" s="25"/>
    </row>
    <row r="16" spans="1:10" ht="15" customHeight="1">
      <c r="A16" s="13" t="s">
        <v>1</v>
      </c>
      <c r="B16" s="14"/>
      <c r="C16" s="16">
        <v>32.17</v>
      </c>
      <c r="D16" s="16"/>
      <c r="E16" s="26">
        <v>506732</v>
      </c>
      <c r="F16" s="16"/>
      <c r="G16" s="27">
        <v>5.37</v>
      </c>
      <c r="H16" s="16"/>
      <c r="I16" s="27">
        <f>ROUND(C7/E16,2)</f>
        <v>3.41</v>
      </c>
      <c r="J16" s="23"/>
    </row>
    <row r="17" spans="1:10" ht="15" customHeight="1">
      <c r="A17" s="18" t="s">
        <v>3</v>
      </c>
      <c r="B17" s="14"/>
      <c r="C17" s="16">
        <v>32.17</v>
      </c>
      <c r="D17" s="16"/>
      <c r="E17" s="26">
        <v>506952</v>
      </c>
      <c r="F17" s="16"/>
      <c r="G17" s="27">
        <f>ROUNDDOWN(C8/C17/10000,2)</f>
        <v>5.41</v>
      </c>
      <c r="H17" s="16"/>
      <c r="I17" s="27">
        <f>ROUND(C8/E17,2)</f>
        <v>3.43</v>
      </c>
      <c r="J17" s="23"/>
    </row>
    <row r="18" spans="1:10" ht="15" customHeight="1">
      <c r="A18" s="18" t="s">
        <v>4</v>
      </c>
      <c r="B18" s="14"/>
      <c r="C18" s="16">
        <v>32.17</v>
      </c>
      <c r="D18" s="16"/>
      <c r="E18" s="26">
        <v>506411</v>
      </c>
      <c r="F18" s="16"/>
      <c r="G18" s="27">
        <f>ROUNDDOWN(C9/C18/10000,2)</f>
        <v>5.59</v>
      </c>
      <c r="H18" s="16"/>
      <c r="I18" s="27">
        <f>ROUND(C9/E18,2)</f>
        <v>3.56</v>
      </c>
      <c r="J18" s="23"/>
    </row>
    <row r="19" spans="1:9" ht="15" customHeight="1">
      <c r="A19" s="18" t="s">
        <v>13</v>
      </c>
      <c r="B19" s="14"/>
      <c r="C19" s="16">
        <v>32.17</v>
      </c>
      <c r="D19" s="16"/>
      <c r="E19" s="26">
        <v>508528</v>
      </c>
      <c r="F19" s="16"/>
      <c r="G19" s="27">
        <f>ROUNDDOWN(C10/C19/10000,2)</f>
        <v>5.8</v>
      </c>
      <c r="H19" s="16"/>
      <c r="I19" s="27">
        <f>ROUND(C10/E19,2)</f>
        <v>3.67</v>
      </c>
    </row>
    <row r="20" spans="1:9" ht="15" customHeight="1">
      <c r="A20" s="19" t="s">
        <v>14</v>
      </c>
      <c r="B20" s="28"/>
      <c r="C20" s="29">
        <v>32.17</v>
      </c>
      <c r="D20" s="29"/>
      <c r="E20" s="30">
        <v>511651</v>
      </c>
      <c r="F20" s="29"/>
      <c r="G20" s="31">
        <v>5.8</v>
      </c>
      <c r="H20" s="29"/>
      <c r="I20" s="31">
        <v>3.65</v>
      </c>
    </row>
    <row r="21" spans="1:12" ht="15" customHeight="1">
      <c r="A21" s="275" t="s">
        <v>20</v>
      </c>
      <c r="B21" s="275"/>
      <c r="C21" s="275"/>
      <c r="D21" s="275"/>
      <c r="E21" s="275"/>
      <c r="F21" s="275"/>
      <c r="G21" s="275"/>
      <c r="H21" s="275"/>
      <c r="I21" s="275"/>
      <c r="J21" s="23"/>
      <c r="K21" s="33"/>
      <c r="L21" s="33"/>
    </row>
    <row r="22" spans="1:12" ht="15" customHeight="1">
      <c r="A22" s="276" t="s">
        <v>21</v>
      </c>
      <c r="B22" s="276"/>
      <c r="C22" s="276"/>
      <c r="D22" s="276"/>
      <c r="E22" s="276"/>
      <c r="F22" s="276"/>
      <c r="G22" s="276"/>
      <c r="H22" s="276"/>
      <c r="I22" s="276"/>
      <c r="J22" s="23"/>
      <c r="K22" s="33"/>
      <c r="L22" s="33"/>
    </row>
    <row r="23" spans="1:12" ht="15" customHeight="1">
      <c r="A23" s="276" t="s">
        <v>22</v>
      </c>
      <c r="B23" s="276"/>
      <c r="C23" s="276"/>
      <c r="D23" s="276"/>
      <c r="E23" s="276"/>
      <c r="F23" s="276"/>
      <c r="G23" s="276"/>
      <c r="H23" s="276"/>
      <c r="I23" s="276"/>
      <c r="J23" s="23"/>
      <c r="K23" s="33"/>
      <c r="L23" s="33"/>
    </row>
    <row r="24" spans="1:12" ht="15" customHeight="1">
      <c r="A24" s="276" t="s">
        <v>23</v>
      </c>
      <c r="B24" s="276"/>
      <c r="C24" s="276"/>
      <c r="D24" s="276"/>
      <c r="E24" s="276"/>
      <c r="F24" s="276"/>
      <c r="G24" s="276"/>
      <c r="H24" s="276"/>
      <c r="I24" s="276"/>
      <c r="J24" s="23"/>
      <c r="K24" s="33"/>
      <c r="L24" s="33"/>
    </row>
    <row r="25" spans="1:12" ht="13.5">
      <c r="A25" s="23"/>
      <c r="B25" s="23"/>
      <c r="C25" s="23"/>
      <c r="D25" s="23"/>
      <c r="E25" s="23"/>
      <c r="F25" s="23"/>
      <c r="G25" s="23"/>
      <c r="H25" s="23"/>
      <c r="I25" s="23"/>
      <c r="J25" s="23"/>
      <c r="K25" s="33"/>
      <c r="L25" s="33"/>
    </row>
    <row r="26" spans="1:12" ht="13.5">
      <c r="A26" s="23"/>
      <c r="B26" s="23"/>
      <c r="C26" s="23"/>
      <c r="D26" s="23"/>
      <c r="E26" s="23"/>
      <c r="F26" s="23"/>
      <c r="G26" s="23"/>
      <c r="H26" s="23"/>
      <c r="I26" s="23"/>
      <c r="J26" s="23"/>
      <c r="K26" s="33"/>
      <c r="L26" s="33"/>
    </row>
    <row r="27" spans="1:10" ht="13.5">
      <c r="A27" s="35"/>
      <c r="B27" s="406"/>
      <c r="C27" s="406"/>
      <c r="D27" s="406"/>
      <c r="E27" s="406"/>
      <c r="F27" s="406"/>
      <c r="G27" s="406"/>
      <c r="H27" s="406"/>
      <c r="I27" s="35"/>
      <c r="J27" s="35"/>
    </row>
    <row r="28" spans="1:10" ht="13.5">
      <c r="A28" s="35"/>
      <c r="B28" s="407"/>
      <c r="C28" s="407"/>
      <c r="D28" s="407"/>
      <c r="E28" s="407"/>
      <c r="F28" s="407"/>
      <c r="G28" s="406"/>
      <c r="H28" s="408"/>
      <c r="I28" s="35"/>
      <c r="J28" s="35"/>
    </row>
    <row r="29" spans="2:8" ht="13.5">
      <c r="B29" s="195"/>
      <c r="C29" s="195"/>
      <c r="D29" s="195"/>
      <c r="E29" s="195"/>
      <c r="F29" s="195"/>
      <c r="G29" s="195"/>
      <c r="H29" s="195"/>
    </row>
    <row r="30" spans="2:8" ht="13.5">
      <c r="B30" s="195"/>
      <c r="C30" s="195"/>
      <c r="D30" s="195"/>
      <c r="E30" s="195"/>
      <c r="F30" s="195"/>
      <c r="G30" s="195"/>
      <c r="H30" s="195"/>
    </row>
  </sheetData>
  <mergeCells count="25">
    <mergeCell ref="A1:I1"/>
    <mergeCell ref="F3:G4"/>
    <mergeCell ref="H3:I4"/>
    <mergeCell ref="B5:B6"/>
    <mergeCell ref="C5:C6"/>
    <mergeCell ref="D5:D6"/>
    <mergeCell ref="E5:E6"/>
    <mergeCell ref="F5:F6"/>
    <mergeCell ref="A12:A15"/>
    <mergeCell ref="A3:A6"/>
    <mergeCell ref="B3:C4"/>
    <mergeCell ref="D3:E4"/>
    <mergeCell ref="B12:C13"/>
    <mergeCell ref="B14:C15"/>
    <mergeCell ref="D12:E15"/>
    <mergeCell ref="B28:F28"/>
    <mergeCell ref="G5:G6"/>
    <mergeCell ref="H5:H6"/>
    <mergeCell ref="I5:I6"/>
    <mergeCell ref="F12:G15"/>
    <mergeCell ref="H12:I15"/>
    <mergeCell ref="A21:I21"/>
    <mergeCell ref="A22:I22"/>
    <mergeCell ref="A23:I23"/>
    <mergeCell ref="A24:I24"/>
  </mergeCell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42"/>
  <sheetViews>
    <sheetView workbookViewId="0" topLeftCell="A1">
      <selection activeCell="A1" sqref="A1:D1"/>
    </sheetView>
  </sheetViews>
  <sheetFormatPr defaultColWidth="9.00390625" defaultRowHeight="13.5"/>
  <cols>
    <col min="1" max="1" width="27.625" style="2" customWidth="1"/>
    <col min="2" max="2" width="16.625" style="2" customWidth="1"/>
    <col min="3" max="3" width="27.625" style="2" customWidth="1"/>
    <col min="4" max="4" width="16.625" style="2" customWidth="1"/>
    <col min="5" max="16384" width="9.00390625" style="2" customWidth="1"/>
  </cols>
  <sheetData>
    <row r="1" spans="1:6" ht="21" customHeight="1">
      <c r="A1" s="245" t="s">
        <v>242</v>
      </c>
      <c r="B1" s="245"/>
      <c r="C1" s="245"/>
      <c r="D1" s="245"/>
      <c r="E1" s="1"/>
      <c r="F1" s="44"/>
    </row>
    <row r="2" spans="1:6" ht="13.5" customHeight="1" thickBot="1">
      <c r="A2" s="126" t="s">
        <v>264</v>
      </c>
      <c r="B2" s="127"/>
      <c r="C2" s="331" t="s">
        <v>265</v>
      </c>
      <c r="D2" s="331"/>
      <c r="E2" s="128"/>
      <c r="F2" s="44"/>
    </row>
    <row r="3" spans="1:6" ht="15" customHeight="1" thickTop="1">
      <c r="A3" s="50" t="s">
        <v>266</v>
      </c>
      <c r="B3" s="52" t="s">
        <v>267</v>
      </c>
      <c r="C3" s="129" t="s">
        <v>266</v>
      </c>
      <c r="D3" s="52" t="s">
        <v>267</v>
      </c>
      <c r="E3" s="44"/>
      <c r="F3" s="44"/>
    </row>
    <row r="4" spans="1:6" ht="15" customHeight="1">
      <c r="A4" s="130" t="s">
        <v>268</v>
      </c>
      <c r="B4" s="131">
        <f>SUM(B6+B7+B8+B9+B10+D4+D5+D6+D7+D8+D9)</f>
        <v>470</v>
      </c>
      <c r="C4" s="132" t="s">
        <v>243</v>
      </c>
      <c r="D4" s="133">
        <v>27</v>
      </c>
      <c r="E4" s="44"/>
      <c r="F4" s="44"/>
    </row>
    <row r="5" spans="1:6" ht="15" customHeight="1">
      <c r="A5" s="134"/>
      <c r="B5" s="133"/>
      <c r="C5" s="132" t="s">
        <v>244</v>
      </c>
      <c r="D5" s="133">
        <v>32</v>
      </c>
      <c r="E5" s="44"/>
      <c r="F5" s="44"/>
    </row>
    <row r="6" spans="1:6" ht="15" customHeight="1">
      <c r="A6" s="134" t="s">
        <v>269</v>
      </c>
      <c r="B6" s="135">
        <v>24</v>
      </c>
      <c r="C6" s="132" t="s">
        <v>245</v>
      </c>
      <c r="D6" s="133">
        <v>88</v>
      </c>
      <c r="E6" s="44"/>
      <c r="F6" s="44"/>
    </row>
    <row r="7" spans="1:6" ht="15" customHeight="1">
      <c r="A7" s="134" t="s">
        <v>270</v>
      </c>
      <c r="B7" s="133">
        <v>20</v>
      </c>
      <c r="C7" s="136" t="s">
        <v>246</v>
      </c>
      <c r="D7" s="137">
        <v>31</v>
      </c>
      <c r="E7" s="44"/>
      <c r="F7" s="44"/>
    </row>
    <row r="8" spans="1:6" ht="15" customHeight="1">
      <c r="A8" s="134" t="s">
        <v>271</v>
      </c>
      <c r="B8" s="138">
        <v>28</v>
      </c>
      <c r="C8" s="136" t="s">
        <v>247</v>
      </c>
      <c r="D8" s="137">
        <v>95</v>
      </c>
      <c r="E8" s="44"/>
      <c r="F8" s="44"/>
    </row>
    <row r="9" spans="1:6" ht="15" customHeight="1">
      <c r="A9" s="134" t="s">
        <v>248</v>
      </c>
      <c r="B9" s="138">
        <v>31</v>
      </c>
      <c r="C9" s="136" t="s">
        <v>249</v>
      </c>
      <c r="D9" s="137">
        <v>44</v>
      </c>
      <c r="E9" s="44"/>
      <c r="F9" s="44"/>
    </row>
    <row r="10" spans="1:6" ht="15" customHeight="1">
      <c r="A10" s="139" t="s">
        <v>250</v>
      </c>
      <c r="B10" s="140">
        <v>50</v>
      </c>
      <c r="C10" s="141"/>
      <c r="D10" s="140"/>
      <c r="E10" s="44"/>
      <c r="F10" s="44"/>
    </row>
    <row r="11" spans="1:6" ht="15" customHeight="1">
      <c r="A11" s="63" t="s">
        <v>272</v>
      </c>
      <c r="B11" s="7"/>
      <c r="C11" s="63"/>
      <c r="D11" s="7"/>
      <c r="E11" s="44"/>
      <c r="F11" s="44"/>
    </row>
    <row r="12" spans="1:6" ht="15" customHeight="1">
      <c r="A12" s="63"/>
      <c r="B12" s="7"/>
      <c r="C12" s="63"/>
      <c r="D12" s="7"/>
      <c r="E12" s="44"/>
      <c r="F12" s="44"/>
    </row>
    <row r="13" spans="1:6" ht="13.5" customHeight="1" thickBot="1">
      <c r="A13" s="126" t="s">
        <v>273</v>
      </c>
      <c r="B13" s="127"/>
      <c r="C13" s="331" t="s">
        <v>265</v>
      </c>
      <c r="D13" s="331"/>
      <c r="E13" s="128"/>
      <c r="F13" s="44"/>
    </row>
    <row r="14" spans="1:6" ht="15" customHeight="1" thickTop="1">
      <c r="A14" s="50" t="s">
        <v>266</v>
      </c>
      <c r="B14" s="52" t="s">
        <v>267</v>
      </c>
      <c r="C14" s="129" t="s">
        <v>266</v>
      </c>
      <c r="D14" s="52" t="s">
        <v>267</v>
      </c>
      <c r="E14" s="44"/>
      <c r="F14" s="44"/>
    </row>
    <row r="15" spans="1:6" ht="15" customHeight="1">
      <c r="A15" s="130" t="s">
        <v>268</v>
      </c>
      <c r="B15" s="131">
        <f>SUM(B17+B18+B19+B20+B21+D15+D16+D17+D18+D19+D20)</f>
        <v>215</v>
      </c>
      <c r="C15" s="132" t="s">
        <v>274</v>
      </c>
      <c r="D15" s="137">
        <v>14</v>
      </c>
      <c r="E15" s="44"/>
      <c r="F15" s="44"/>
    </row>
    <row r="16" spans="1:6" ht="15" customHeight="1">
      <c r="A16" s="134"/>
      <c r="B16" s="133"/>
      <c r="C16" s="132" t="s">
        <v>275</v>
      </c>
      <c r="D16" s="133">
        <v>12</v>
      </c>
      <c r="E16" s="44"/>
      <c r="F16" s="44"/>
    </row>
    <row r="17" spans="1:6" ht="15" customHeight="1">
      <c r="A17" s="134" t="s">
        <v>276</v>
      </c>
      <c r="B17" s="133">
        <v>12</v>
      </c>
      <c r="C17" s="132" t="s">
        <v>277</v>
      </c>
      <c r="D17" s="135">
        <v>18</v>
      </c>
      <c r="E17" s="44"/>
      <c r="F17" s="44"/>
    </row>
    <row r="18" spans="1:6" ht="15" customHeight="1">
      <c r="A18" s="134" t="s">
        <v>278</v>
      </c>
      <c r="B18" s="133">
        <v>11</v>
      </c>
      <c r="C18" s="132" t="s">
        <v>279</v>
      </c>
      <c r="D18" s="133">
        <v>14</v>
      </c>
      <c r="E18" s="44"/>
      <c r="F18" s="44"/>
    </row>
    <row r="19" spans="1:6" ht="15" customHeight="1">
      <c r="A19" s="134" t="s">
        <v>280</v>
      </c>
      <c r="B19" s="142">
        <v>12</v>
      </c>
      <c r="C19" s="132" t="s">
        <v>281</v>
      </c>
      <c r="D19" s="135">
        <v>12</v>
      </c>
      <c r="E19" s="44"/>
      <c r="F19" s="44"/>
    </row>
    <row r="20" spans="1:6" ht="15" customHeight="1">
      <c r="A20" s="134" t="s">
        <v>282</v>
      </c>
      <c r="B20" s="142">
        <v>16</v>
      </c>
      <c r="C20" s="132" t="s">
        <v>251</v>
      </c>
      <c r="D20" s="135">
        <v>69</v>
      </c>
      <c r="E20" s="44"/>
      <c r="F20" s="44"/>
    </row>
    <row r="21" spans="1:6" ht="15" customHeight="1">
      <c r="A21" s="139" t="s">
        <v>283</v>
      </c>
      <c r="B21" s="143">
        <v>25</v>
      </c>
      <c r="C21" s="144"/>
      <c r="D21" s="145"/>
      <c r="E21" s="44"/>
      <c r="F21" s="44"/>
    </row>
    <row r="22" spans="1:6" ht="15" customHeight="1">
      <c r="A22" s="63" t="s">
        <v>284</v>
      </c>
      <c r="B22" s="7"/>
      <c r="C22" s="25"/>
      <c r="D22" s="7"/>
      <c r="E22" s="44"/>
      <c r="F22" s="44"/>
    </row>
    <row r="23" spans="1:6" ht="15" customHeight="1">
      <c r="A23" s="63"/>
      <c r="B23" s="7"/>
      <c r="C23" s="25"/>
      <c r="D23" s="7"/>
      <c r="E23" s="44"/>
      <c r="F23" s="44"/>
    </row>
    <row r="24" spans="1:6" ht="13.5" customHeight="1" thickBot="1">
      <c r="A24" s="126" t="s">
        <v>285</v>
      </c>
      <c r="B24" s="127"/>
      <c r="C24" s="331" t="s">
        <v>286</v>
      </c>
      <c r="D24" s="331"/>
      <c r="E24" s="44"/>
      <c r="F24" s="44"/>
    </row>
    <row r="25" spans="1:6" ht="15" customHeight="1" thickTop="1">
      <c r="A25" s="50" t="s">
        <v>266</v>
      </c>
      <c r="B25" s="52" t="s">
        <v>267</v>
      </c>
      <c r="C25" s="129" t="s">
        <v>266</v>
      </c>
      <c r="D25" s="52" t="s">
        <v>267</v>
      </c>
      <c r="E25" s="128"/>
      <c r="F25" s="44"/>
    </row>
    <row r="26" spans="1:6" ht="15" customHeight="1">
      <c r="A26" s="130" t="s">
        <v>287</v>
      </c>
      <c r="B26" s="131">
        <f>SUM(B28+B29+B30+B31+B32+B33+D26+D27+D28+D29+D30+D31+D32)</f>
        <v>350</v>
      </c>
      <c r="C26" s="132" t="s">
        <v>252</v>
      </c>
      <c r="D26" s="133">
        <v>30</v>
      </c>
      <c r="E26" s="44"/>
      <c r="F26" s="44"/>
    </row>
    <row r="27" spans="1:6" ht="15" customHeight="1">
      <c r="A27" s="6"/>
      <c r="B27" s="133"/>
      <c r="C27" s="132" t="s">
        <v>253</v>
      </c>
      <c r="D27" s="133">
        <v>30</v>
      </c>
      <c r="E27" s="44"/>
      <c r="F27" s="44"/>
    </row>
    <row r="28" spans="1:6" ht="15" customHeight="1">
      <c r="A28" s="134" t="s">
        <v>254</v>
      </c>
      <c r="B28" s="133">
        <v>40</v>
      </c>
      <c r="C28" s="132" t="s">
        <v>255</v>
      </c>
      <c r="D28" s="133">
        <v>36</v>
      </c>
      <c r="E28" s="44"/>
      <c r="F28" s="44"/>
    </row>
    <row r="29" spans="1:6" ht="15" customHeight="1">
      <c r="A29" s="134" t="s">
        <v>256</v>
      </c>
      <c r="B29" s="133">
        <v>24</v>
      </c>
      <c r="C29" s="132" t="s">
        <v>257</v>
      </c>
      <c r="D29" s="133">
        <v>23</v>
      </c>
      <c r="E29" s="44"/>
      <c r="F29" s="44"/>
    </row>
    <row r="30" spans="1:6" ht="15" customHeight="1">
      <c r="A30" s="134" t="s">
        <v>288</v>
      </c>
      <c r="B30" s="133">
        <v>24</v>
      </c>
      <c r="C30" s="132" t="s">
        <v>289</v>
      </c>
      <c r="D30" s="133">
        <v>33</v>
      </c>
      <c r="E30" s="44"/>
      <c r="F30" s="44"/>
    </row>
    <row r="31" spans="1:6" ht="15" customHeight="1">
      <c r="A31" s="134" t="s">
        <v>290</v>
      </c>
      <c r="B31" s="135">
        <v>19</v>
      </c>
      <c r="C31" s="132" t="s">
        <v>258</v>
      </c>
      <c r="D31" s="135">
        <v>15</v>
      </c>
      <c r="E31" s="44"/>
      <c r="F31" s="44"/>
    </row>
    <row r="32" spans="1:6" ht="15" customHeight="1">
      <c r="A32" s="108" t="s">
        <v>291</v>
      </c>
      <c r="B32" s="137">
        <v>28</v>
      </c>
      <c r="C32" s="132" t="s">
        <v>259</v>
      </c>
      <c r="D32" s="137">
        <v>20</v>
      </c>
      <c r="E32" s="44"/>
      <c r="F32" s="44"/>
    </row>
    <row r="33" spans="1:6" ht="15" customHeight="1">
      <c r="A33" s="111" t="s">
        <v>260</v>
      </c>
      <c r="B33" s="140">
        <v>28</v>
      </c>
      <c r="C33" s="146"/>
      <c r="D33" s="140"/>
      <c r="E33" s="44"/>
      <c r="F33" s="44"/>
    </row>
    <row r="34" ht="15" customHeight="1">
      <c r="A34" s="23" t="s">
        <v>292</v>
      </c>
    </row>
    <row r="35" ht="15" customHeight="1">
      <c r="A35" s="23"/>
    </row>
    <row r="36" spans="1:2" ht="14.25" customHeight="1" thickBot="1">
      <c r="A36" s="126" t="s">
        <v>261</v>
      </c>
      <c r="B36" s="128"/>
    </row>
    <row r="37" spans="1:2" ht="15" customHeight="1" thickTop="1">
      <c r="A37" s="50" t="s">
        <v>266</v>
      </c>
      <c r="B37" s="52" t="s">
        <v>267</v>
      </c>
    </row>
    <row r="38" spans="1:2" ht="15" customHeight="1">
      <c r="A38" s="130" t="s">
        <v>287</v>
      </c>
      <c r="B38" s="147">
        <v>31</v>
      </c>
    </row>
    <row r="39" spans="1:2" ht="15" customHeight="1">
      <c r="A39" s="6"/>
      <c r="B39" s="133"/>
    </row>
    <row r="40" spans="1:2" ht="15" customHeight="1">
      <c r="A40" s="63" t="s">
        <v>262</v>
      </c>
      <c r="B40" s="137">
        <v>10</v>
      </c>
    </row>
    <row r="41" spans="1:2" ht="15" customHeight="1">
      <c r="A41" s="139" t="s">
        <v>263</v>
      </c>
      <c r="B41" s="140">
        <v>21</v>
      </c>
    </row>
    <row r="42" ht="15" customHeight="1">
      <c r="A42" s="23" t="s">
        <v>292</v>
      </c>
    </row>
  </sheetData>
  <mergeCells count="4">
    <mergeCell ref="A1:D1"/>
    <mergeCell ref="C2:D2"/>
    <mergeCell ref="C13:D13"/>
    <mergeCell ref="C24:D2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X15"/>
  <sheetViews>
    <sheetView workbookViewId="0" topLeftCell="A1">
      <selection activeCell="A1" sqref="A1:K1"/>
    </sheetView>
  </sheetViews>
  <sheetFormatPr defaultColWidth="9.00390625" defaultRowHeight="13.5"/>
  <cols>
    <col min="1" max="1" width="11.125" style="0" customWidth="1"/>
    <col min="2" max="2" width="7.50390625" style="0" customWidth="1"/>
    <col min="3" max="3" width="8.75390625" style="0" customWidth="1"/>
    <col min="4" max="4" width="7.50390625" style="0" customWidth="1"/>
    <col min="5" max="5" width="9.25390625" style="0" customWidth="1"/>
    <col min="6" max="6" width="6.625" style="0" customWidth="1"/>
    <col min="7" max="7" width="8.375" style="0" customWidth="1"/>
    <col min="8" max="8" width="7.25390625" style="0" customWidth="1"/>
    <col min="9" max="9" width="8.50390625" style="0" customWidth="1"/>
    <col min="10" max="10" width="5.875" style="0" customWidth="1"/>
    <col min="11" max="11" width="8.375" style="0" customWidth="1"/>
    <col min="12" max="12" width="1.4921875" style="0" customWidth="1"/>
    <col min="13" max="13" width="7.625" style="0" customWidth="1"/>
    <col min="14" max="14" width="8.875" style="0" customWidth="1"/>
    <col min="15" max="15" width="6.25390625" style="0" customWidth="1"/>
    <col min="16" max="16" width="8.25390625" style="0" customWidth="1"/>
    <col min="17" max="17" width="6.125" style="0" customWidth="1"/>
    <col min="18" max="18" width="8.25390625" style="0" customWidth="1"/>
    <col min="19" max="19" width="6.125" style="0" customWidth="1"/>
    <col min="20" max="20" width="8.25390625" style="0" customWidth="1"/>
    <col min="21" max="21" width="6.125" style="0" customWidth="1"/>
    <col min="22" max="22" width="8.25390625" style="0" customWidth="1"/>
    <col min="23" max="23" width="6.125" style="0" customWidth="1"/>
    <col min="24" max="24" width="8.25390625" style="0" customWidth="1"/>
  </cols>
  <sheetData>
    <row r="1" spans="1:24" ht="21" customHeight="1">
      <c r="A1" s="237" t="s">
        <v>304</v>
      </c>
      <c r="B1" s="237"/>
      <c r="C1" s="237"/>
      <c r="D1" s="237"/>
      <c r="E1" s="237"/>
      <c r="F1" s="237"/>
      <c r="G1" s="237"/>
      <c r="H1" s="332"/>
      <c r="I1" s="237"/>
      <c r="J1" s="237"/>
      <c r="K1" s="237"/>
      <c r="L1" s="45"/>
      <c r="M1" s="336" t="s">
        <v>305</v>
      </c>
      <c r="N1" s="336"/>
      <c r="O1" s="336"/>
      <c r="P1" s="336"/>
      <c r="Q1" s="336"/>
      <c r="R1" s="336"/>
      <c r="S1" s="336"/>
      <c r="T1" s="336"/>
      <c r="U1" s="336"/>
      <c r="V1" s="336"/>
      <c r="W1" s="336"/>
      <c r="X1" s="336"/>
    </row>
    <row r="2" spans="1:24" ht="13.5" customHeight="1" thickBot="1">
      <c r="A2" s="221" t="s">
        <v>293</v>
      </c>
      <c r="B2" s="221"/>
      <c r="C2" s="221"/>
      <c r="D2" s="221"/>
      <c r="E2" s="221"/>
      <c r="F2" s="221"/>
      <c r="G2" s="221"/>
      <c r="H2" s="221"/>
      <c r="I2" s="221"/>
      <c r="J2" s="221"/>
      <c r="K2" s="221"/>
      <c r="L2" s="23"/>
      <c r="M2" s="250"/>
      <c r="N2" s="241"/>
      <c r="O2" s="241"/>
      <c r="P2" s="241"/>
      <c r="Q2" s="241"/>
      <c r="R2" s="241"/>
      <c r="S2" s="241"/>
      <c r="T2" s="241"/>
      <c r="U2" s="241"/>
      <c r="V2" s="241"/>
      <c r="W2" s="241"/>
      <c r="X2" s="241"/>
    </row>
    <row r="3" spans="1:24" ht="18" customHeight="1" thickTop="1">
      <c r="A3" s="235" t="s">
        <v>235</v>
      </c>
      <c r="B3" s="318" t="s">
        <v>294</v>
      </c>
      <c r="C3" s="318"/>
      <c r="D3" s="318" t="s">
        <v>306</v>
      </c>
      <c r="E3" s="318"/>
      <c r="F3" s="318"/>
      <c r="G3" s="318"/>
      <c r="H3" s="318"/>
      <c r="I3" s="318"/>
      <c r="J3" s="318"/>
      <c r="K3" s="238"/>
      <c r="L3" s="7"/>
      <c r="M3" s="52"/>
      <c r="N3" s="50"/>
      <c r="O3" s="318" t="s">
        <v>295</v>
      </c>
      <c r="P3" s="318"/>
      <c r="Q3" s="318"/>
      <c r="R3" s="318"/>
      <c r="S3" s="318"/>
      <c r="T3" s="318"/>
      <c r="U3" s="318"/>
      <c r="V3" s="318"/>
      <c r="W3" s="318"/>
      <c r="X3" s="238"/>
    </row>
    <row r="4" spans="1:24" ht="18" customHeight="1">
      <c r="A4" s="236"/>
      <c r="B4" s="333"/>
      <c r="C4" s="333"/>
      <c r="D4" s="333" t="s">
        <v>307</v>
      </c>
      <c r="E4" s="333"/>
      <c r="F4" s="333" t="s">
        <v>308</v>
      </c>
      <c r="G4" s="333"/>
      <c r="H4" s="333" t="s">
        <v>309</v>
      </c>
      <c r="I4" s="333"/>
      <c r="J4" s="333" t="s">
        <v>296</v>
      </c>
      <c r="K4" s="333"/>
      <c r="L4" s="7"/>
      <c r="M4" s="334" t="s">
        <v>297</v>
      </c>
      <c r="N4" s="335"/>
      <c r="O4" s="333" t="s">
        <v>307</v>
      </c>
      <c r="P4" s="333"/>
      <c r="Q4" s="333" t="s">
        <v>308</v>
      </c>
      <c r="R4" s="333"/>
      <c r="S4" s="333" t="s">
        <v>309</v>
      </c>
      <c r="T4" s="333"/>
      <c r="U4" s="333" t="s">
        <v>296</v>
      </c>
      <c r="V4" s="333"/>
      <c r="W4" s="240" t="s">
        <v>297</v>
      </c>
      <c r="X4" s="337"/>
    </row>
    <row r="5" spans="1:24" ht="18" customHeight="1">
      <c r="A5" s="236"/>
      <c r="B5" s="56" t="s">
        <v>298</v>
      </c>
      <c r="C5" s="56" t="s">
        <v>299</v>
      </c>
      <c r="D5" s="56" t="s">
        <v>298</v>
      </c>
      <c r="E5" s="56" t="s">
        <v>299</v>
      </c>
      <c r="F5" s="56" t="s">
        <v>298</v>
      </c>
      <c r="G5" s="56" t="s">
        <v>299</v>
      </c>
      <c r="H5" s="56" t="s">
        <v>298</v>
      </c>
      <c r="I5" s="56" t="s">
        <v>299</v>
      </c>
      <c r="J5" s="56" t="s">
        <v>298</v>
      </c>
      <c r="K5" s="56" t="s">
        <v>299</v>
      </c>
      <c r="L5" s="7"/>
      <c r="M5" s="54" t="s">
        <v>298</v>
      </c>
      <c r="N5" s="56" t="s">
        <v>299</v>
      </c>
      <c r="O5" s="56" t="s">
        <v>298</v>
      </c>
      <c r="P5" s="56" t="s">
        <v>299</v>
      </c>
      <c r="Q5" s="56" t="s">
        <v>310</v>
      </c>
      <c r="R5" s="56" t="s">
        <v>299</v>
      </c>
      <c r="S5" s="56" t="s">
        <v>298</v>
      </c>
      <c r="T5" s="56" t="s">
        <v>299</v>
      </c>
      <c r="U5" s="56" t="s">
        <v>298</v>
      </c>
      <c r="V5" s="56" t="s">
        <v>299</v>
      </c>
      <c r="W5" s="56" t="s">
        <v>298</v>
      </c>
      <c r="X5" s="55" t="s">
        <v>299</v>
      </c>
    </row>
    <row r="6" spans="1:24" ht="18" customHeight="1">
      <c r="A6" s="6" t="s">
        <v>300</v>
      </c>
      <c r="B6" s="38">
        <f aca="true" t="shared" si="0" ref="B6:C10">D6+O6</f>
        <v>5204</v>
      </c>
      <c r="C6" s="26">
        <f t="shared" si="0"/>
        <v>382685</v>
      </c>
      <c r="D6" s="26">
        <f aca="true" t="shared" si="1" ref="D6:E10">F6+H6+J6+M6</f>
        <v>5181</v>
      </c>
      <c r="E6" s="26">
        <f t="shared" si="1"/>
        <v>381102</v>
      </c>
      <c r="F6" s="26">
        <v>615</v>
      </c>
      <c r="G6" s="26">
        <v>80609</v>
      </c>
      <c r="H6" s="26">
        <v>2013</v>
      </c>
      <c r="I6" s="26">
        <v>77946</v>
      </c>
      <c r="J6" s="26">
        <v>0</v>
      </c>
      <c r="K6" s="26">
        <v>0</v>
      </c>
      <c r="L6" s="26"/>
      <c r="M6" s="26">
        <v>2553</v>
      </c>
      <c r="N6" s="26">
        <v>222547</v>
      </c>
      <c r="O6" s="26">
        <f aca="true" t="shared" si="2" ref="O6:P10">Q6+S6+U6</f>
        <v>23</v>
      </c>
      <c r="P6" s="26">
        <f t="shared" si="2"/>
        <v>1583</v>
      </c>
      <c r="Q6" s="26">
        <v>16</v>
      </c>
      <c r="R6" s="26">
        <v>1080</v>
      </c>
      <c r="S6" s="26">
        <v>2</v>
      </c>
      <c r="T6" s="26">
        <v>398</v>
      </c>
      <c r="U6" s="26">
        <v>5</v>
      </c>
      <c r="V6" s="26">
        <v>105</v>
      </c>
      <c r="W6" s="26" t="s">
        <v>59</v>
      </c>
      <c r="X6" s="26" t="s">
        <v>59</v>
      </c>
    </row>
    <row r="7" spans="1:24" s="62" customFormat="1" ht="18" customHeight="1">
      <c r="A7" s="40" t="s">
        <v>213</v>
      </c>
      <c r="B7" s="38">
        <f t="shared" si="0"/>
        <v>6257</v>
      </c>
      <c r="C7" s="26">
        <f t="shared" si="0"/>
        <v>435156</v>
      </c>
      <c r="D7" s="26">
        <f t="shared" si="1"/>
        <v>6212</v>
      </c>
      <c r="E7" s="26">
        <f t="shared" si="1"/>
        <v>425416</v>
      </c>
      <c r="F7" s="26">
        <v>489</v>
      </c>
      <c r="G7" s="26">
        <v>61871</v>
      </c>
      <c r="H7" s="26">
        <v>2509</v>
      </c>
      <c r="I7" s="26">
        <v>112839</v>
      </c>
      <c r="J7" s="26">
        <v>0</v>
      </c>
      <c r="K7" s="26">
        <v>0</v>
      </c>
      <c r="L7" s="26"/>
      <c r="M7" s="26">
        <v>3214</v>
      </c>
      <c r="N7" s="26">
        <v>250706</v>
      </c>
      <c r="O7" s="26">
        <f t="shared" si="2"/>
        <v>45</v>
      </c>
      <c r="P7" s="26">
        <f t="shared" si="2"/>
        <v>9740</v>
      </c>
      <c r="Q7" s="26">
        <v>29</v>
      </c>
      <c r="R7" s="26">
        <v>1993</v>
      </c>
      <c r="S7" s="26">
        <v>5</v>
      </c>
      <c r="T7" s="26">
        <v>693</v>
      </c>
      <c r="U7" s="26">
        <v>11</v>
      </c>
      <c r="V7" s="26">
        <v>7054</v>
      </c>
      <c r="W7" s="26">
        <v>0</v>
      </c>
      <c r="X7" s="26">
        <v>0</v>
      </c>
    </row>
    <row r="8" spans="1:24" s="62" customFormat="1" ht="18" customHeight="1">
      <c r="A8" s="40" t="s">
        <v>214</v>
      </c>
      <c r="B8" s="38">
        <f t="shared" si="0"/>
        <v>6332</v>
      </c>
      <c r="C8" s="26">
        <f t="shared" si="0"/>
        <v>450910</v>
      </c>
      <c r="D8" s="26">
        <f t="shared" si="1"/>
        <v>6310</v>
      </c>
      <c r="E8" s="26">
        <f t="shared" si="1"/>
        <v>449227</v>
      </c>
      <c r="F8" s="26">
        <v>554</v>
      </c>
      <c r="G8" s="26">
        <v>72600</v>
      </c>
      <c r="H8" s="26">
        <v>2681</v>
      </c>
      <c r="I8" s="26">
        <v>112008</v>
      </c>
      <c r="J8" s="26">
        <v>15</v>
      </c>
      <c r="K8" s="26">
        <v>2063</v>
      </c>
      <c r="L8" s="26"/>
      <c r="M8" s="26">
        <v>3060</v>
      </c>
      <c r="N8" s="26">
        <v>262556</v>
      </c>
      <c r="O8" s="26">
        <f t="shared" si="2"/>
        <v>22</v>
      </c>
      <c r="P8" s="26">
        <f t="shared" si="2"/>
        <v>1683</v>
      </c>
      <c r="Q8" s="26">
        <v>9</v>
      </c>
      <c r="R8" s="26">
        <v>478</v>
      </c>
      <c r="S8" s="26">
        <v>0</v>
      </c>
      <c r="T8" s="26">
        <v>0</v>
      </c>
      <c r="U8" s="26">
        <v>13</v>
      </c>
      <c r="V8" s="26">
        <v>1205</v>
      </c>
      <c r="W8" s="26">
        <v>0</v>
      </c>
      <c r="X8" s="26">
        <v>0</v>
      </c>
    </row>
    <row r="9" spans="1:24" s="41" customFormat="1" ht="18" customHeight="1">
      <c r="A9" s="40" t="s">
        <v>311</v>
      </c>
      <c r="B9" s="38">
        <f t="shared" si="0"/>
        <v>6583</v>
      </c>
      <c r="C9" s="26">
        <f t="shared" si="0"/>
        <v>403205</v>
      </c>
      <c r="D9" s="26">
        <f t="shared" si="1"/>
        <v>6398</v>
      </c>
      <c r="E9" s="26">
        <f t="shared" si="1"/>
        <v>392554</v>
      </c>
      <c r="F9" s="26">
        <v>546</v>
      </c>
      <c r="G9" s="26">
        <v>70670</v>
      </c>
      <c r="H9" s="26">
        <v>2695</v>
      </c>
      <c r="I9" s="26">
        <v>98303</v>
      </c>
      <c r="J9" s="26">
        <v>8</v>
      </c>
      <c r="K9" s="26">
        <v>715</v>
      </c>
      <c r="L9" s="26"/>
      <c r="M9" s="26">
        <v>3149</v>
      </c>
      <c r="N9" s="26">
        <v>222866</v>
      </c>
      <c r="O9" s="26">
        <f t="shared" si="2"/>
        <v>185</v>
      </c>
      <c r="P9" s="26">
        <f t="shared" si="2"/>
        <v>10651</v>
      </c>
      <c r="Q9" s="26">
        <v>8</v>
      </c>
      <c r="R9" s="26">
        <v>332</v>
      </c>
      <c r="S9" s="26">
        <v>2</v>
      </c>
      <c r="T9" s="26">
        <v>300</v>
      </c>
      <c r="U9" s="26">
        <v>175</v>
      </c>
      <c r="V9" s="26">
        <v>10019</v>
      </c>
      <c r="W9" s="26">
        <v>0</v>
      </c>
      <c r="X9" s="26">
        <v>0</v>
      </c>
    </row>
    <row r="10" spans="1:24" s="41" customFormat="1" ht="18" customHeight="1">
      <c r="A10" s="149" t="s">
        <v>312</v>
      </c>
      <c r="B10" s="30">
        <f t="shared" si="0"/>
        <v>7632</v>
      </c>
      <c r="C10" s="30">
        <f t="shared" si="0"/>
        <v>447754</v>
      </c>
      <c r="D10" s="30">
        <f t="shared" si="1"/>
        <v>7622</v>
      </c>
      <c r="E10" s="30">
        <f t="shared" si="1"/>
        <v>447443</v>
      </c>
      <c r="F10" s="30">
        <v>543</v>
      </c>
      <c r="G10" s="30">
        <v>72239</v>
      </c>
      <c r="H10" s="30">
        <v>3000</v>
      </c>
      <c r="I10" s="30">
        <v>105710</v>
      </c>
      <c r="J10" s="30">
        <v>22</v>
      </c>
      <c r="K10" s="30">
        <v>1772</v>
      </c>
      <c r="L10" s="150"/>
      <c r="M10" s="30">
        <v>4057</v>
      </c>
      <c r="N10" s="30">
        <v>267722</v>
      </c>
      <c r="O10" s="30">
        <f t="shared" si="2"/>
        <v>10</v>
      </c>
      <c r="P10" s="30">
        <f t="shared" si="2"/>
        <v>311</v>
      </c>
      <c r="Q10" s="30">
        <v>6</v>
      </c>
      <c r="R10" s="30">
        <v>202</v>
      </c>
      <c r="S10" s="30">
        <v>1</v>
      </c>
      <c r="T10" s="30">
        <v>28</v>
      </c>
      <c r="U10" s="30">
        <v>3</v>
      </c>
      <c r="V10" s="30">
        <v>81</v>
      </c>
      <c r="W10" s="30">
        <v>0</v>
      </c>
      <c r="X10" s="30">
        <v>0</v>
      </c>
    </row>
    <row r="11" spans="1:12" ht="15" customHeight="1">
      <c r="A11" s="276" t="s">
        <v>301</v>
      </c>
      <c r="B11" s="276"/>
      <c r="C11" s="276"/>
      <c r="D11" s="276"/>
      <c r="E11" s="276"/>
      <c r="F11" s="276"/>
      <c r="G11" s="276"/>
      <c r="H11" s="276"/>
      <c r="I11" s="276"/>
      <c r="J11" s="276"/>
      <c r="K11" s="276"/>
      <c r="L11" s="23"/>
    </row>
    <row r="12" spans="1:12" ht="15" customHeight="1">
      <c r="A12" s="276" t="s">
        <v>302</v>
      </c>
      <c r="B12" s="276"/>
      <c r="C12" s="276"/>
      <c r="D12" s="276"/>
      <c r="E12" s="276"/>
      <c r="F12" s="276"/>
      <c r="G12" s="276"/>
      <c r="H12" s="276"/>
      <c r="I12" s="276"/>
      <c r="J12" s="276"/>
      <c r="K12" s="276"/>
      <c r="L12" s="23"/>
    </row>
    <row r="13" spans="1:12" ht="15" customHeight="1">
      <c r="A13" s="276" t="s">
        <v>303</v>
      </c>
      <c r="B13" s="276"/>
      <c r="C13" s="276"/>
      <c r="D13" s="276"/>
      <c r="E13" s="276"/>
      <c r="F13" s="276"/>
      <c r="G13" s="276"/>
      <c r="H13" s="276"/>
      <c r="I13" s="276"/>
      <c r="J13" s="276"/>
      <c r="K13" s="276"/>
      <c r="L13" s="23"/>
    </row>
    <row r="15" ht="13.5">
      <c r="D15" s="151"/>
    </row>
  </sheetData>
  <mergeCells count="21">
    <mergeCell ref="O3:X3"/>
    <mergeCell ref="M1:X1"/>
    <mergeCell ref="M2:X2"/>
    <mergeCell ref="J4:K4"/>
    <mergeCell ref="D3:K3"/>
    <mergeCell ref="U4:V4"/>
    <mergeCell ref="W4:X4"/>
    <mergeCell ref="O4:P4"/>
    <mergeCell ref="Q4:R4"/>
    <mergeCell ref="S4:T4"/>
    <mergeCell ref="M4:N4"/>
    <mergeCell ref="A11:K11"/>
    <mergeCell ref="A12:K12"/>
    <mergeCell ref="A13:K13"/>
    <mergeCell ref="A1:K1"/>
    <mergeCell ref="A2:K2"/>
    <mergeCell ref="A3:A5"/>
    <mergeCell ref="B3:C4"/>
    <mergeCell ref="D4:E4"/>
    <mergeCell ref="F4:G4"/>
    <mergeCell ref="H4:I4"/>
  </mergeCells>
  <printOptions/>
  <pageMargins left="0.5905511811023623" right="0.5905511811023623" top="0.984251968503937" bottom="0.984251968503937" header="0.5118110236220472" footer="0.5118110236220472"/>
  <pageSetup firstPageNumber="114" useFirstPageNumber="1" horizontalDpi="300" verticalDpi="300" orientation="portrait" paperSize="9" r:id="rId1"/>
  <headerFooter alignWithMargins="0">
    <oddHeader>&amp;L&amp;10&amp;P&amp;11　&amp;"ＭＳ 明朝,標準"&amp;10土木・建築・住宅</oddHeader>
  </headerFooter>
</worksheet>
</file>

<file path=xl/worksheets/sheet12.xml><?xml version="1.0" encoding="utf-8"?>
<worksheet xmlns="http://schemas.openxmlformats.org/spreadsheetml/2006/main" xmlns:r="http://schemas.openxmlformats.org/officeDocument/2006/relationships">
  <sheetPr codeName="Sheet13"/>
  <dimension ref="A1:W11"/>
  <sheetViews>
    <sheetView workbookViewId="0" topLeftCell="A1">
      <selection activeCell="A1" sqref="A1:K1"/>
    </sheetView>
  </sheetViews>
  <sheetFormatPr defaultColWidth="9.00390625" defaultRowHeight="13.5"/>
  <cols>
    <col min="1" max="1" width="8.875" style="0" customWidth="1"/>
    <col min="2" max="2" width="7.00390625" style="0" customWidth="1"/>
    <col min="3" max="3" width="8.75390625" style="0" customWidth="1"/>
    <col min="4" max="4" width="11.375" style="0" customWidth="1"/>
    <col min="5" max="5" width="6.625" style="0" customWidth="1"/>
    <col min="6" max="6" width="8.625" style="0" customWidth="1"/>
    <col min="7" max="7" width="10.375" style="0" customWidth="1"/>
    <col min="8" max="8" width="5.75390625" style="0" customWidth="1"/>
    <col min="9" max="9" width="8.50390625" style="0" customWidth="1"/>
    <col min="10" max="10" width="10.375" style="0" customWidth="1"/>
    <col min="11" max="11" width="5.75390625" style="0" customWidth="1"/>
    <col min="12" max="12" width="1.75390625" style="0" customWidth="1"/>
    <col min="13" max="13" width="8.625" style="0" customWidth="1"/>
    <col min="14" max="14" width="10.125" style="0" customWidth="1"/>
    <col min="15" max="15" width="7.25390625" style="0" customWidth="1"/>
    <col min="16" max="16" width="8.625" style="0" customWidth="1"/>
    <col min="17" max="17" width="10.125" style="0" customWidth="1"/>
    <col min="18" max="18" width="6.25390625" style="0" customWidth="1"/>
    <col min="19" max="19" width="7.75390625" style="0" customWidth="1"/>
    <col min="20" max="20" width="8.125" style="0" customWidth="1"/>
    <col min="21" max="21" width="5.75390625" style="0" customWidth="1"/>
    <col min="22" max="22" width="7.75390625" style="0" customWidth="1"/>
    <col min="23" max="23" width="8.125" style="0" customWidth="1"/>
  </cols>
  <sheetData>
    <row r="1" spans="1:23" ht="21" customHeight="1">
      <c r="A1" s="237" t="s">
        <v>320</v>
      </c>
      <c r="B1" s="237"/>
      <c r="C1" s="237"/>
      <c r="D1" s="237"/>
      <c r="E1" s="237"/>
      <c r="F1" s="237"/>
      <c r="G1" s="237"/>
      <c r="H1" s="237"/>
      <c r="I1" s="237"/>
      <c r="J1" s="237"/>
      <c r="K1" s="237"/>
      <c r="L1" s="45"/>
      <c r="M1" s="336" t="s">
        <v>321</v>
      </c>
      <c r="N1" s="336"/>
      <c r="O1" s="336"/>
      <c r="P1" s="336"/>
      <c r="Q1" s="336"/>
      <c r="R1" s="336"/>
      <c r="S1" s="336"/>
      <c r="T1" s="336"/>
      <c r="U1" s="336"/>
      <c r="V1" s="336"/>
      <c r="W1" s="336"/>
    </row>
    <row r="2" spans="1:23" ht="13.5" customHeight="1" thickBot="1">
      <c r="A2" s="276" t="s">
        <v>234</v>
      </c>
      <c r="B2" s="276"/>
      <c r="C2" s="276"/>
      <c r="D2" s="276"/>
      <c r="E2" s="276"/>
      <c r="F2" s="276"/>
      <c r="G2" s="276"/>
      <c r="H2" s="276"/>
      <c r="I2" s="276"/>
      <c r="J2" s="276"/>
      <c r="K2" s="276"/>
      <c r="L2" s="34"/>
      <c r="M2" s="128"/>
      <c r="N2" s="128"/>
      <c r="O2" s="128"/>
      <c r="P2" s="128"/>
      <c r="Q2" s="128"/>
      <c r="R2" s="128"/>
      <c r="S2" s="128"/>
      <c r="T2" s="128"/>
      <c r="U2" s="128"/>
      <c r="V2" s="128"/>
      <c r="W2" s="127"/>
    </row>
    <row r="3" spans="1:23" ht="18" customHeight="1" thickTop="1">
      <c r="A3" s="277" t="s">
        <v>322</v>
      </c>
      <c r="B3" s="248" t="s">
        <v>323</v>
      </c>
      <c r="C3" s="248"/>
      <c r="D3" s="248"/>
      <c r="E3" s="248" t="s">
        <v>324</v>
      </c>
      <c r="F3" s="248"/>
      <c r="G3" s="248"/>
      <c r="H3" s="248" t="s">
        <v>313</v>
      </c>
      <c r="I3" s="248"/>
      <c r="J3" s="248"/>
      <c r="K3" s="5"/>
      <c r="L3" s="7"/>
      <c r="M3" s="239" t="s">
        <v>314</v>
      </c>
      <c r="N3" s="338"/>
      <c r="O3" s="248" t="s">
        <v>325</v>
      </c>
      <c r="P3" s="248"/>
      <c r="Q3" s="248"/>
      <c r="R3" s="248" t="s">
        <v>315</v>
      </c>
      <c r="S3" s="248"/>
      <c r="T3" s="248"/>
      <c r="U3" s="318" t="s">
        <v>326</v>
      </c>
      <c r="V3" s="318"/>
      <c r="W3" s="238"/>
    </row>
    <row r="4" spans="1:23" ht="18" customHeight="1">
      <c r="A4" s="278"/>
      <c r="B4" s="262" t="s">
        <v>327</v>
      </c>
      <c r="C4" s="8" t="s">
        <v>316</v>
      </c>
      <c r="D4" s="8" t="s">
        <v>317</v>
      </c>
      <c r="E4" s="262" t="s">
        <v>327</v>
      </c>
      <c r="F4" s="8" t="s">
        <v>316</v>
      </c>
      <c r="G4" s="8" t="s">
        <v>317</v>
      </c>
      <c r="H4" s="262" t="s">
        <v>327</v>
      </c>
      <c r="I4" s="8" t="s">
        <v>316</v>
      </c>
      <c r="J4" s="8" t="s">
        <v>317</v>
      </c>
      <c r="K4" s="262" t="s">
        <v>327</v>
      </c>
      <c r="L4" s="7"/>
      <c r="M4" s="104" t="s">
        <v>316</v>
      </c>
      <c r="N4" s="8" t="s">
        <v>317</v>
      </c>
      <c r="O4" s="262" t="s">
        <v>327</v>
      </c>
      <c r="P4" s="8" t="s">
        <v>316</v>
      </c>
      <c r="Q4" s="8" t="s">
        <v>317</v>
      </c>
      <c r="R4" s="262" t="s">
        <v>327</v>
      </c>
      <c r="S4" s="8" t="s">
        <v>316</v>
      </c>
      <c r="T4" s="8" t="s">
        <v>328</v>
      </c>
      <c r="U4" s="262" t="s">
        <v>327</v>
      </c>
      <c r="V4" s="8" t="s">
        <v>316</v>
      </c>
      <c r="W4" s="9" t="s">
        <v>328</v>
      </c>
    </row>
    <row r="5" spans="1:23" ht="18" customHeight="1">
      <c r="A5" s="251"/>
      <c r="B5" s="263"/>
      <c r="C5" s="11" t="s">
        <v>318</v>
      </c>
      <c r="D5" s="11" t="s">
        <v>319</v>
      </c>
      <c r="E5" s="263"/>
      <c r="F5" s="11" t="s">
        <v>318</v>
      </c>
      <c r="G5" s="11" t="s">
        <v>319</v>
      </c>
      <c r="H5" s="263"/>
      <c r="I5" s="11" t="s">
        <v>318</v>
      </c>
      <c r="J5" s="11" t="s">
        <v>319</v>
      </c>
      <c r="K5" s="263"/>
      <c r="L5" s="7"/>
      <c r="M5" s="10" t="s">
        <v>318</v>
      </c>
      <c r="N5" s="11" t="s">
        <v>319</v>
      </c>
      <c r="O5" s="263"/>
      <c r="P5" s="11" t="s">
        <v>318</v>
      </c>
      <c r="Q5" s="11" t="s">
        <v>319</v>
      </c>
      <c r="R5" s="263"/>
      <c r="S5" s="11" t="s">
        <v>318</v>
      </c>
      <c r="T5" s="11" t="s">
        <v>329</v>
      </c>
      <c r="U5" s="263"/>
      <c r="V5" s="11" t="s">
        <v>318</v>
      </c>
      <c r="W5" s="12" t="s">
        <v>329</v>
      </c>
    </row>
    <row r="6" spans="1:23" s="127" customFormat="1" ht="18" customHeight="1">
      <c r="A6" s="104" t="s">
        <v>330</v>
      </c>
      <c r="B6" s="26">
        <f>E6+H6+K6+O6+R6+U6</f>
        <v>1585</v>
      </c>
      <c r="C6" s="26">
        <f>F6+I6+M6+P6+S6+V6</f>
        <v>477677</v>
      </c>
      <c r="D6" s="26">
        <v>8780263</v>
      </c>
      <c r="E6" s="26">
        <v>1065</v>
      </c>
      <c r="F6" s="26">
        <v>116683</v>
      </c>
      <c r="G6" s="26">
        <v>2055253</v>
      </c>
      <c r="H6" s="26">
        <v>14</v>
      </c>
      <c r="I6" s="26">
        <v>51634</v>
      </c>
      <c r="J6" s="26">
        <v>954000</v>
      </c>
      <c r="K6" s="26">
        <v>138</v>
      </c>
      <c r="L6" s="26"/>
      <c r="M6" s="26">
        <v>174005</v>
      </c>
      <c r="N6" s="26">
        <v>3244156</v>
      </c>
      <c r="O6" s="26">
        <v>366</v>
      </c>
      <c r="P6" s="26">
        <v>135290</v>
      </c>
      <c r="Q6" s="26">
        <v>2526122</v>
      </c>
      <c r="R6" s="26">
        <v>1</v>
      </c>
      <c r="S6" s="26">
        <v>43</v>
      </c>
      <c r="T6" s="26">
        <v>0</v>
      </c>
      <c r="U6" s="26">
        <v>1</v>
      </c>
      <c r="V6" s="26">
        <v>22</v>
      </c>
      <c r="W6" s="26">
        <v>0</v>
      </c>
    </row>
    <row r="7" spans="1:23" s="128" customFormat="1" ht="18" customHeight="1">
      <c r="A7" s="40" t="s">
        <v>60</v>
      </c>
      <c r="B7" s="26">
        <f>E7+H7+K7+O7+R7+U7</f>
        <v>1604</v>
      </c>
      <c r="C7" s="26">
        <f>F7+I7+M7+P7+S7+V7</f>
        <v>528012</v>
      </c>
      <c r="D7" s="26">
        <f>G7+J7+N7+Q7+T7+W7</f>
        <v>9344855</v>
      </c>
      <c r="E7" s="26">
        <v>1096</v>
      </c>
      <c r="F7" s="26">
        <v>122353</v>
      </c>
      <c r="G7" s="26">
        <v>2076200</v>
      </c>
      <c r="H7" s="26">
        <v>10</v>
      </c>
      <c r="I7" s="26">
        <v>30839</v>
      </c>
      <c r="J7" s="26">
        <v>488960</v>
      </c>
      <c r="K7" s="26">
        <v>159</v>
      </c>
      <c r="L7" s="26"/>
      <c r="M7" s="26">
        <v>259446</v>
      </c>
      <c r="N7" s="26">
        <v>4744497</v>
      </c>
      <c r="O7" s="26">
        <v>333</v>
      </c>
      <c r="P7" s="26">
        <v>114811</v>
      </c>
      <c r="Q7" s="26">
        <v>2025319</v>
      </c>
      <c r="R7" s="26">
        <v>3</v>
      </c>
      <c r="S7" s="26">
        <v>223</v>
      </c>
      <c r="T7" s="26">
        <v>6079</v>
      </c>
      <c r="U7" s="26">
        <v>3</v>
      </c>
      <c r="V7" s="26">
        <v>340</v>
      </c>
      <c r="W7" s="26">
        <v>3800</v>
      </c>
    </row>
    <row r="8" spans="1:23" s="128" customFormat="1" ht="18" customHeight="1">
      <c r="A8" s="40" t="s">
        <v>27</v>
      </c>
      <c r="B8" s="26">
        <f>E8+H8+K8+O8+R8+U8</f>
        <v>1918</v>
      </c>
      <c r="C8" s="26">
        <f>F8+I8+M8+P8+S8+V8</f>
        <v>539174</v>
      </c>
      <c r="D8" s="26">
        <v>10666331</v>
      </c>
      <c r="E8" s="26">
        <v>1392</v>
      </c>
      <c r="F8" s="26">
        <v>153285</v>
      </c>
      <c r="G8" s="26">
        <v>2676077</v>
      </c>
      <c r="H8" s="26">
        <v>15</v>
      </c>
      <c r="I8" s="26">
        <v>54437</v>
      </c>
      <c r="J8" s="26">
        <v>1158621</v>
      </c>
      <c r="K8" s="26">
        <v>165</v>
      </c>
      <c r="L8" s="26"/>
      <c r="M8" s="26">
        <v>234218</v>
      </c>
      <c r="N8" s="26">
        <v>2015073</v>
      </c>
      <c r="O8" s="26">
        <v>346</v>
      </c>
      <c r="P8" s="26">
        <v>97234</v>
      </c>
      <c r="Q8" s="26">
        <v>1816560</v>
      </c>
      <c r="R8" s="26">
        <v>0</v>
      </c>
      <c r="S8" s="26">
        <v>0</v>
      </c>
      <c r="T8" s="26">
        <v>0</v>
      </c>
      <c r="U8" s="26">
        <v>0</v>
      </c>
      <c r="V8" s="26">
        <v>0</v>
      </c>
      <c r="W8" s="26">
        <v>0</v>
      </c>
    </row>
    <row r="9" spans="1:23" s="127" customFormat="1" ht="18" customHeight="1">
      <c r="A9" s="40" t="s">
        <v>331</v>
      </c>
      <c r="B9" s="26">
        <f>E9+H9+K9+O9+R9+U9</f>
        <v>1864</v>
      </c>
      <c r="C9" s="26">
        <f>F9+I9+M9+P9+S9+V9</f>
        <v>549112</v>
      </c>
      <c r="D9" s="26">
        <f>G9+J9+N9+Q9+T9+W9</f>
        <v>10255794</v>
      </c>
      <c r="E9" s="26">
        <v>1125</v>
      </c>
      <c r="F9" s="26">
        <v>124070</v>
      </c>
      <c r="G9" s="26">
        <v>2172394</v>
      </c>
      <c r="H9" s="26">
        <v>4</v>
      </c>
      <c r="I9" s="26">
        <v>2516</v>
      </c>
      <c r="J9" s="26">
        <v>38658</v>
      </c>
      <c r="K9" s="26">
        <v>231</v>
      </c>
      <c r="L9" s="26"/>
      <c r="M9" s="26">
        <v>277470</v>
      </c>
      <c r="N9" s="26">
        <v>5623457</v>
      </c>
      <c r="O9" s="26">
        <v>504</v>
      </c>
      <c r="P9" s="26">
        <v>145056</v>
      </c>
      <c r="Q9" s="26">
        <v>2421285</v>
      </c>
      <c r="R9" s="26">
        <v>0</v>
      </c>
      <c r="S9" s="26">
        <v>0</v>
      </c>
      <c r="T9" s="26">
        <v>0</v>
      </c>
      <c r="U9" s="26">
        <v>0</v>
      </c>
      <c r="V9" s="26">
        <v>0</v>
      </c>
      <c r="W9" s="26">
        <v>0</v>
      </c>
    </row>
    <row r="10" spans="1:23" s="127" customFormat="1" ht="18" customHeight="1">
      <c r="A10" s="149" t="s">
        <v>332</v>
      </c>
      <c r="B10" s="43">
        <f>E10+H10+K10+O10+R10+U10</f>
        <v>1604</v>
      </c>
      <c r="C10" s="30">
        <f>F10+I10+M10+P10+S10+V10</f>
        <v>685472</v>
      </c>
      <c r="D10" s="30">
        <f>G10+J10+N10+Q10+T10+W10</f>
        <v>13207855</v>
      </c>
      <c r="E10" s="30">
        <v>1069</v>
      </c>
      <c r="F10" s="30">
        <v>120110</v>
      </c>
      <c r="G10" s="30">
        <v>2077294</v>
      </c>
      <c r="H10" s="30">
        <v>3</v>
      </c>
      <c r="I10" s="30">
        <v>7025</v>
      </c>
      <c r="J10" s="30">
        <v>153400</v>
      </c>
      <c r="K10" s="30">
        <v>203</v>
      </c>
      <c r="L10" s="30"/>
      <c r="M10" s="30">
        <v>450684</v>
      </c>
      <c r="N10" s="30">
        <v>9151897</v>
      </c>
      <c r="O10" s="30">
        <v>328</v>
      </c>
      <c r="P10" s="30">
        <v>107555</v>
      </c>
      <c r="Q10" s="30">
        <v>1823764</v>
      </c>
      <c r="R10" s="30">
        <v>0</v>
      </c>
      <c r="S10" s="30">
        <v>0</v>
      </c>
      <c r="T10" s="30">
        <v>0</v>
      </c>
      <c r="U10" s="30">
        <v>1</v>
      </c>
      <c r="V10" s="30">
        <v>98</v>
      </c>
      <c r="W10" s="30">
        <v>1500</v>
      </c>
    </row>
    <row r="11" spans="1:12" ht="15" customHeight="1">
      <c r="A11" s="276" t="s">
        <v>303</v>
      </c>
      <c r="B11" s="276"/>
      <c r="C11" s="276"/>
      <c r="D11" s="276"/>
      <c r="E11" s="276"/>
      <c r="F11" s="276"/>
      <c r="G11" s="276"/>
      <c r="H11" s="276"/>
      <c r="I11" s="276"/>
      <c r="J11" s="276"/>
      <c r="K11" s="276"/>
      <c r="L11" s="23"/>
    </row>
  </sheetData>
  <mergeCells count="19">
    <mergeCell ref="A11:K11"/>
    <mergeCell ref="A1:K1"/>
    <mergeCell ref="A2:K2"/>
    <mergeCell ref="A3:A5"/>
    <mergeCell ref="B3:D3"/>
    <mergeCell ref="B4:B5"/>
    <mergeCell ref="E4:E5"/>
    <mergeCell ref="E3:G3"/>
    <mergeCell ref="H3:J3"/>
    <mergeCell ref="H4:H5"/>
    <mergeCell ref="K4:K5"/>
    <mergeCell ref="O4:O5"/>
    <mergeCell ref="R4:R5"/>
    <mergeCell ref="U4:U5"/>
    <mergeCell ref="M1:W1"/>
    <mergeCell ref="O3:Q3"/>
    <mergeCell ref="R3:T3"/>
    <mergeCell ref="U3:W3"/>
    <mergeCell ref="M3:N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14"/>
  <dimension ref="A1:U23"/>
  <sheetViews>
    <sheetView workbookViewId="0" topLeftCell="A1">
      <selection activeCell="A1" sqref="A1:K1"/>
    </sheetView>
  </sheetViews>
  <sheetFormatPr defaultColWidth="9.00390625" defaultRowHeight="13.5"/>
  <cols>
    <col min="1" max="1" width="8.875" style="0" customWidth="1"/>
    <col min="2" max="2" width="8.25390625" style="0" customWidth="1"/>
    <col min="3" max="4" width="7.875" style="0" customWidth="1"/>
    <col min="5" max="5" width="8.25390625" style="0" customWidth="1"/>
    <col min="6" max="7" width="7.875" style="0" customWidth="1"/>
    <col min="8" max="8" width="8.25390625" style="0" customWidth="1"/>
    <col min="9" max="10" width="7.875" style="0" customWidth="1"/>
    <col min="11" max="11" width="8.625" style="0" customWidth="1"/>
    <col min="12" max="12" width="1.4921875" style="0" customWidth="1"/>
    <col min="13" max="13" width="8.25390625" style="0" customWidth="1"/>
    <col min="14" max="15" width="7.875" style="0" customWidth="1"/>
    <col min="16" max="16" width="8.25390625" style="0" customWidth="1"/>
    <col min="17" max="18" width="7.875" style="0" customWidth="1"/>
    <col min="19" max="19" width="10.75390625" style="0" customWidth="1"/>
    <col min="20" max="20" width="11.375" style="0" customWidth="1"/>
    <col min="21" max="21" width="8.00390625" style="0" bestFit="1" customWidth="1"/>
  </cols>
  <sheetData>
    <row r="1" spans="1:21" ht="21" customHeight="1">
      <c r="A1" s="237" t="s">
        <v>344</v>
      </c>
      <c r="B1" s="237"/>
      <c r="C1" s="237"/>
      <c r="D1" s="237"/>
      <c r="E1" s="237"/>
      <c r="F1" s="237"/>
      <c r="G1" s="237"/>
      <c r="H1" s="237"/>
      <c r="I1" s="237"/>
      <c r="J1" s="237"/>
      <c r="K1" s="237"/>
      <c r="L1" s="45"/>
      <c r="M1" s="336" t="s">
        <v>345</v>
      </c>
      <c r="N1" s="336"/>
      <c r="O1" s="336"/>
      <c r="P1" s="148"/>
      <c r="Q1" s="148"/>
      <c r="R1" s="148"/>
      <c r="S1" s="148"/>
      <c r="T1" s="148"/>
      <c r="U1" s="148"/>
    </row>
    <row r="2" spans="1:21" ht="13.5" customHeight="1" thickBot="1">
      <c r="A2" s="276" t="s">
        <v>346</v>
      </c>
      <c r="B2" s="276"/>
      <c r="C2" s="276"/>
      <c r="D2" s="276"/>
      <c r="E2" s="276"/>
      <c r="F2" s="276"/>
      <c r="G2" s="276"/>
      <c r="H2" s="276"/>
      <c r="I2" s="276"/>
      <c r="J2" s="276"/>
      <c r="K2" s="276"/>
      <c r="L2" s="34"/>
      <c r="M2" s="128"/>
      <c r="N2" s="128"/>
      <c r="O2" s="128"/>
      <c r="P2" s="128"/>
      <c r="Q2" s="128"/>
      <c r="R2" s="128"/>
      <c r="S2" s="128"/>
      <c r="T2" s="4" t="s">
        <v>347</v>
      </c>
      <c r="U2" s="16"/>
    </row>
    <row r="3" spans="1:21" ht="18" customHeight="1" thickTop="1">
      <c r="A3" s="235" t="s">
        <v>348</v>
      </c>
      <c r="B3" s="318" t="s">
        <v>349</v>
      </c>
      <c r="C3" s="318"/>
      <c r="D3" s="318"/>
      <c r="E3" s="339" t="s">
        <v>350</v>
      </c>
      <c r="F3" s="340"/>
      <c r="G3" s="340"/>
      <c r="H3" s="340"/>
      <c r="I3" s="340"/>
      <c r="J3" s="340"/>
      <c r="K3" s="340"/>
      <c r="L3" s="7"/>
      <c r="M3" s="152" t="s">
        <v>333</v>
      </c>
      <c r="N3" s="152"/>
      <c r="O3" s="153"/>
      <c r="P3" s="252" t="s">
        <v>334</v>
      </c>
      <c r="Q3" s="246"/>
      <c r="R3" s="277"/>
      <c r="S3" s="154" t="s">
        <v>351</v>
      </c>
      <c r="T3" s="154" t="s">
        <v>335</v>
      </c>
      <c r="U3" s="7"/>
    </row>
    <row r="4" spans="1:21" ht="18" customHeight="1">
      <c r="A4" s="236"/>
      <c r="B4" s="333"/>
      <c r="C4" s="333"/>
      <c r="D4" s="333"/>
      <c r="E4" s="333" t="s">
        <v>352</v>
      </c>
      <c r="F4" s="333"/>
      <c r="G4" s="333"/>
      <c r="H4" s="333" t="s">
        <v>336</v>
      </c>
      <c r="I4" s="333"/>
      <c r="J4" s="333"/>
      <c r="K4" s="341" t="s">
        <v>353</v>
      </c>
      <c r="L4" s="16"/>
      <c r="M4" s="236" t="s">
        <v>337</v>
      </c>
      <c r="N4" s="333"/>
      <c r="O4" s="333"/>
      <c r="P4" s="265"/>
      <c r="Q4" s="329"/>
      <c r="R4" s="251"/>
      <c r="S4" s="155" t="s">
        <v>354</v>
      </c>
      <c r="T4" s="155" t="s">
        <v>338</v>
      </c>
      <c r="U4" s="156"/>
    </row>
    <row r="5" spans="1:21" ht="18" customHeight="1">
      <c r="A5" s="236"/>
      <c r="B5" s="56" t="s">
        <v>355</v>
      </c>
      <c r="C5" s="56" t="s">
        <v>339</v>
      </c>
      <c r="D5" s="56" t="s">
        <v>340</v>
      </c>
      <c r="E5" s="56" t="s">
        <v>355</v>
      </c>
      <c r="F5" s="56" t="s">
        <v>339</v>
      </c>
      <c r="G5" s="56" t="s">
        <v>340</v>
      </c>
      <c r="H5" s="56" t="s">
        <v>355</v>
      </c>
      <c r="I5" s="56" t="s">
        <v>339</v>
      </c>
      <c r="J5" s="56" t="s">
        <v>340</v>
      </c>
      <c r="K5" s="342"/>
      <c r="L5" s="7"/>
      <c r="M5" s="54" t="s">
        <v>355</v>
      </c>
      <c r="N5" s="56" t="s">
        <v>339</v>
      </c>
      <c r="O5" s="56" t="s">
        <v>340</v>
      </c>
      <c r="P5" s="56" t="s">
        <v>355</v>
      </c>
      <c r="Q5" s="56" t="s">
        <v>339</v>
      </c>
      <c r="R5" s="56" t="s">
        <v>340</v>
      </c>
      <c r="S5" s="24" t="s">
        <v>356</v>
      </c>
      <c r="T5" s="24" t="s">
        <v>356</v>
      </c>
      <c r="U5" s="156"/>
    </row>
    <row r="6" spans="1:20" s="2" customFormat="1" ht="18" customHeight="1">
      <c r="A6" s="104" t="s">
        <v>357</v>
      </c>
      <c r="B6" s="26">
        <f>SUM(C6:D6)</f>
        <v>26737</v>
      </c>
      <c r="C6" s="26">
        <f>F6+Q6</f>
        <v>5</v>
      </c>
      <c r="D6" s="26">
        <f>G6+R6+S6+T6</f>
        <v>26732</v>
      </c>
      <c r="E6" s="26">
        <f>SUM(F6:G6)</f>
        <v>12015</v>
      </c>
      <c r="F6" s="26">
        <f>I6+N6</f>
        <v>5</v>
      </c>
      <c r="G6" s="26">
        <f>J6+K6+O6</f>
        <v>12010</v>
      </c>
      <c r="H6" s="26">
        <f>SUM(I6:J6)</f>
        <v>9985</v>
      </c>
      <c r="I6" s="26">
        <v>5</v>
      </c>
      <c r="J6" s="26">
        <v>9980</v>
      </c>
      <c r="K6" s="26">
        <v>1524</v>
      </c>
      <c r="L6" s="26"/>
      <c r="M6" s="26">
        <f>SUM(N6:O6)</f>
        <v>506</v>
      </c>
      <c r="N6" s="26">
        <v>0</v>
      </c>
      <c r="O6" s="26">
        <v>506</v>
      </c>
      <c r="P6" s="26">
        <f>SUM(Q6:R6)</f>
        <v>828</v>
      </c>
      <c r="Q6" s="26">
        <v>0</v>
      </c>
      <c r="R6" s="26">
        <v>828</v>
      </c>
      <c r="S6" s="26">
        <v>2773</v>
      </c>
      <c r="T6" s="26">
        <v>11121</v>
      </c>
    </row>
    <row r="7" spans="1:20" s="23" customFormat="1" ht="18" customHeight="1">
      <c r="A7" s="40" t="s">
        <v>341</v>
      </c>
      <c r="B7" s="26">
        <f>SUM(C7:D7)</f>
        <v>26827</v>
      </c>
      <c r="C7" s="26">
        <f>F7+Q7</f>
        <v>1</v>
      </c>
      <c r="D7" s="26">
        <f>G7+R7+S7+T7</f>
        <v>26826</v>
      </c>
      <c r="E7" s="26">
        <f>SUM(F7:G7)</f>
        <v>11916</v>
      </c>
      <c r="F7" s="26">
        <f>I7+N7</f>
        <v>1</v>
      </c>
      <c r="G7" s="26">
        <f>J7+K7+O7</f>
        <v>11915</v>
      </c>
      <c r="H7" s="26">
        <f>SUM(I7:J7)</f>
        <v>9886</v>
      </c>
      <c r="I7" s="26">
        <v>1</v>
      </c>
      <c r="J7" s="26">
        <v>9885</v>
      </c>
      <c r="K7" s="26">
        <v>1524</v>
      </c>
      <c r="L7" s="26"/>
      <c r="M7" s="26">
        <f>SUM(N7:O7)</f>
        <v>506</v>
      </c>
      <c r="N7" s="26">
        <v>0</v>
      </c>
      <c r="O7" s="26">
        <v>506</v>
      </c>
      <c r="P7" s="26">
        <f>SUM(Q7:R7)</f>
        <v>923</v>
      </c>
      <c r="Q7" s="26">
        <v>0</v>
      </c>
      <c r="R7" s="26">
        <v>923</v>
      </c>
      <c r="S7" s="26">
        <v>2867</v>
      </c>
      <c r="T7" s="26">
        <v>11121</v>
      </c>
    </row>
    <row r="8" spans="1:20" s="23" customFormat="1" ht="18" customHeight="1">
      <c r="A8" s="40" t="s">
        <v>60</v>
      </c>
      <c r="B8" s="26">
        <f>SUM(C8:D8)</f>
        <v>26786</v>
      </c>
      <c r="C8" s="26">
        <f>F8+Q8</f>
        <v>0</v>
      </c>
      <c r="D8" s="26">
        <f>G8+R8+S8+T8</f>
        <v>26786</v>
      </c>
      <c r="E8" s="26">
        <f>SUM(F8:G8)</f>
        <v>11865</v>
      </c>
      <c r="F8" s="26">
        <f>I8+N8</f>
        <v>0</v>
      </c>
      <c r="G8" s="26">
        <f>J8+K8+O8</f>
        <v>11865</v>
      </c>
      <c r="H8" s="26">
        <f>SUM(I8:J8)</f>
        <v>9836</v>
      </c>
      <c r="I8" s="26">
        <v>0</v>
      </c>
      <c r="J8" s="26">
        <v>9836</v>
      </c>
      <c r="K8" s="26">
        <v>1524</v>
      </c>
      <c r="L8" s="26"/>
      <c r="M8" s="26">
        <f>SUM(N8:O8)</f>
        <v>505</v>
      </c>
      <c r="N8" s="26">
        <v>0</v>
      </c>
      <c r="O8" s="26">
        <v>505</v>
      </c>
      <c r="P8" s="26">
        <f>SUM(Q8:R8)</f>
        <v>933</v>
      </c>
      <c r="Q8" s="26">
        <v>0</v>
      </c>
      <c r="R8" s="26">
        <v>933</v>
      </c>
      <c r="S8" s="26">
        <v>2867</v>
      </c>
      <c r="T8" s="26">
        <v>11121</v>
      </c>
    </row>
    <row r="9" spans="1:20" s="157" customFormat="1" ht="18" customHeight="1">
      <c r="A9" s="40" t="s">
        <v>358</v>
      </c>
      <c r="B9" s="26">
        <f>SUM(C9:D9)</f>
        <v>27243</v>
      </c>
      <c r="C9" s="26">
        <f>F9+Q9</f>
        <v>0</v>
      </c>
      <c r="D9" s="26">
        <f>G9+R9+S9+T9</f>
        <v>27243</v>
      </c>
      <c r="E9" s="26">
        <f>SUM(F9:G9)</f>
        <v>11817</v>
      </c>
      <c r="F9" s="26">
        <f>I9+N9</f>
        <v>0</v>
      </c>
      <c r="G9" s="26">
        <f>J9+K9+O9</f>
        <v>11817</v>
      </c>
      <c r="H9" s="26">
        <f>SUM(I9:J9)</f>
        <v>9788</v>
      </c>
      <c r="I9" s="26">
        <v>0</v>
      </c>
      <c r="J9" s="26">
        <v>9788</v>
      </c>
      <c r="K9" s="26">
        <v>1524</v>
      </c>
      <c r="L9" s="26"/>
      <c r="M9" s="26">
        <f>SUM(N9:O9)</f>
        <v>505</v>
      </c>
      <c r="N9" s="26">
        <v>0</v>
      </c>
      <c r="O9" s="26">
        <v>505</v>
      </c>
      <c r="P9" s="26">
        <f>SUM(Q9:R9)</f>
        <v>1000</v>
      </c>
      <c r="Q9" s="26">
        <v>0</v>
      </c>
      <c r="R9" s="26">
        <v>1000</v>
      </c>
      <c r="S9" s="26">
        <v>3178</v>
      </c>
      <c r="T9" s="26">
        <v>11248</v>
      </c>
    </row>
    <row r="10" spans="1:20" s="157" customFormat="1" ht="18" customHeight="1">
      <c r="A10" s="42" t="s">
        <v>359</v>
      </c>
      <c r="B10" s="150">
        <f>SUM(C10:D10)</f>
        <v>27455</v>
      </c>
      <c r="C10" s="150">
        <f>F10+Q10</f>
        <v>0</v>
      </c>
      <c r="D10" s="150">
        <f>G10+R10+S10+T10</f>
        <v>27455</v>
      </c>
      <c r="E10" s="150">
        <f>SUM(F10:G10)</f>
        <v>11789</v>
      </c>
      <c r="F10" s="150">
        <f>I10+N10</f>
        <v>0</v>
      </c>
      <c r="G10" s="150">
        <f>J10+K10+O10</f>
        <v>11789</v>
      </c>
      <c r="H10" s="150">
        <f>SUM(I10:J10)</f>
        <v>9776</v>
      </c>
      <c r="I10" s="150">
        <f>L10+Q10</f>
        <v>0</v>
      </c>
      <c r="J10" s="150">
        <v>9776</v>
      </c>
      <c r="K10" s="30">
        <v>1511</v>
      </c>
      <c r="L10" s="30"/>
      <c r="M10" s="30">
        <f>SUM(N10:O10)</f>
        <v>502</v>
      </c>
      <c r="N10" s="30">
        <v>0</v>
      </c>
      <c r="O10" s="30">
        <v>502</v>
      </c>
      <c r="P10" s="30">
        <f>SUM(Q10:R10)</f>
        <v>1000</v>
      </c>
      <c r="Q10" s="30">
        <v>0</v>
      </c>
      <c r="R10" s="30">
        <v>1000</v>
      </c>
      <c r="S10" s="30">
        <v>3418</v>
      </c>
      <c r="T10" s="30">
        <v>11248</v>
      </c>
    </row>
    <row r="11" spans="1:20" s="157" customFormat="1" ht="15" customHeight="1">
      <c r="A11" s="275" t="s">
        <v>342</v>
      </c>
      <c r="B11" s="275"/>
      <c r="C11" s="275"/>
      <c r="D11" s="275"/>
      <c r="E11" s="275"/>
      <c r="F11" s="275"/>
      <c r="G11" s="275"/>
      <c r="H11" s="275"/>
      <c r="I11" s="158"/>
      <c r="J11" s="158"/>
      <c r="K11" s="159"/>
      <c r="L11" s="150"/>
      <c r="M11" s="150"/>
      <c r="N11" s="150"/>
      <c r="O11" s="150"/>
      <c r="P11" s="150"/>
      <c r="Q11" s="150"/>
      <c r="R11" s="150"/>
      <c r="S11" s="159"/>
      <c r="T11" s="159"/>
    </row>
    <row r="12" spans="1:12" s="156" customFormat="1" ht="15" customHeight="1">
      <c r="A12" s="222" t="s">
        <v>343</v>
      </c>
      <c r="B12" s="222"/>
      <c r="C12" s="222"/>
      <c r="D12" s="222"/>
      <c r="E12" s="222"/>
      <c r="F12" s="222"/>
      <c r="G12" s="222"/>
      <c r="H12" s="222"/>
      <c r="I12" s="25"/>
      <c r="J12" s="25"/>
      <c r="L12" s="25"/>
    </row>
    <row r="13" spans="1:5" ht="15" customHeight="1">
      <c r="A13" s="222" t="s">
        <v>360</v>
      </c>
      <c r="B13" s="222"/>
      <c r="C13" s="222"/>
      <c r="D13" s="222"/>
      <c r="E13" s="222"/>
    </row>
    <row r="16" spans="2:9" ht="21" customHeight="1">
      <c r="B16" s="160"/>
      <c r="C16" s="156"/>
      <c r="D16" s="156"/>
      <c r="E16" s="156"/>
      <c r="F16" s="409"/>
      <c r="G16" s="156"/>
      <c r="H16" s="156"/>
      <c r="I16" s="156"/>
    </row>
    <row r="17" spans="2:9" ht="13.5">
      <c r="B17" s="195"/>
      <c r="C17" s="156"/>
      <c r="D17" s="156"/>
      <c r="E17" s="156"/>
      <c r="F17" s="156"/>
      <c r="G17" s="156"/>
      <c r="H17" s="156"/>
      <c r="I17" s="156"/>
    </row>
    <row r="18" spans="2:9" ht="13.5">
      <c r="B18" s="156"/>
      <c r="C18" s="156"/>
      <c r="D18" s="156"/>
      <c r="E18" s="156"/>
      <c r="F18" s="156"/>
      <c r="G18" s="156"/>
      <c r="H18" s="156"/>
      <c r="I18" s="156"/>
    </row>
    <row r="19" spans="2:9" ht="13.5">
      <c r="B19" s="156"/>
      <c r="C19" s="156"/>
      <c r="D19" s="156"/>
      <c r="E19" s="156"/>
      <c r="F19" s="156"/>
      <c r="G19" s="156"/>
      <c r="H19" s="156"/>
      <c r="I19" s="156"/>
    </row>
    <row r="20" spans="2:9" ht="13.5">
      <c r="B20" s="156"/>
      <c r="C20" s="156"/>
      <c r="D20" s="156"/>
      <c r="E20" s="156"/>
      <c r="F20" s="156"/>
      <c r="G20" s="156"/>
      <c r="H20" s="156"/>
      <c r="I20" s="156"/>
    </row>
    <row r="21" spans="2:9" ht="13.5">
      <c r="B21" s="156"/>
      <c r="C21" s="156"/>
      <c r="D21" s="156"/>
      <c r="E21" s="156"/>
      <c r="F21" s="156"/>
      <c r="G21" s="156"/>
      <c r="H21" s="156"/>
      <c r="I21" s="156"/>
    </row>
    <row r="22" spans="2:9" ht="13.5">
      <c r="B22" s="156"/>
      <c r="C22" s="156"/>
      <c r="D22" s="156"/>
      <c r="E22" s="156"/>
      <c r="F22" s="156"/>
      <c r="G22" s="156"/>
      <c r="H22" s="156"/>
      <c r="I22" s="156"/>
    </row>
    <row r="23" spans="2:9" ht="13.5">
      <c r="B23" s="156"/>
      <c r="C23" s="156"/>
      <c r="D23" s="156"/>
      <c r="E23" s="156"/>
      <c r="F23" s="156"/>
      <c r="G23" s="156"/>
      <c r="H23" s="156"/>
      <c r="I23" s="156"/>
    </row>
  </sheetData>
  <mergeCells count="14">
    <mergeCell ref="A13:E13"/>
    <mergeCell ref="K4:K5"/>
    <mergeCell ref="A1:K1"/>
    <mergeCell ref="M1:O1"/>
    <mergeCell ref="A12:H12"/>
    <mergeCell ref="A11:H11"/>
    <mergeCell ref="P3:R4"/>
    <mergeCell ref="A2:K2"/>
    <mergeCell ref="B3:D4"/>
    <mergeCell ref="E4:G4"/>
    <mergeCell ref="H4:J4"/>
    <mergeCell ref="A3:A5"/>
    <mergeCell ref="E3:K3"/>
    <mergeCell ref="M4:O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F26"/>
  <sheetViews>
    <sheetView workbookViewId="0" topLeftCell="A1">
      <selection activeCell="A1" sqref="A1:F1"/>
    </sheetView>
  </sheetViews>
  <sheetFormatPr defaultColWidth="9.00390625" defaultRowHeight="13.5"/>
  <cols>
    <col min="1" max="6" width="14.875" style="0" customWidth="1"/>
    <col min="7" max="7" width="11.75390625" style="0" bestFit="1" customWidth="1"/>
  </cols>
  <sheetData>
    <row r="1" spans="1:6" ht="21" customHeight="1">
      <c r="A1" s="245" t="s">
        <v>361</v>
      </c>
      <c r="B1" s="245"/>
      <c r="C1" s="245"/>
      <c r="D1" s="245"/>
      <c r="E1" s="245"/>
      <c r="F1" s="245"/>
    </row>
    <row r="2" spans="1:6" ht="13.5" customHeight="1" thickBot="1">
      <c r="A2" s="276" t="s">
        <v>362</v>
      </c>
      <c r="B2" s="276"/>
      <c r="C2" s="44"/>
      <c r="D2" s="44"/>
      <c r="E2" s="343" t="s">
        <v>374</v>
      </c>
      <c r="F2" s="332"/>
    </row>
    <row r="3" spans="1:6" ht="15" customHeight="1" thickTop="1">
      <c r="A3" s="50" t="s">
        <v>375</v>
      </c>
      <c r="B3" s="50" t="s">
        <v>376</v>
      </c>
      <c r="C3" s="50" t="s">
        <v>377</v>
      </c>
      <c r="D3" s="50" t="s">
        <v>378</v>
      </c>
      <c r="E3" s="51" t="s">
        <v>379</v>
      </c>
      <c r="F3" s="161" t="s">
        <v>380</v>
      </c>
    </row>
    <row r="4" spans="1:6" ht="15" customHeight="1">
      <c r="A4" s="6" t="s">
        <v>364</v>
      </c>
      <c r="B4" s="120">
        <f>SUM(B5:B14)</f>
        <v>5243</v>
      </c>
      <c r="C4" s="120">
        <f>SUM(C5:C14)</f>
        <v>5168</v>
      </c>
      <c r="D4" s="120">
        <f>SUM(D5:D14)</f>
        <v>5254</v>
      </c>
      <c r="E4" s="120">
        <f>SUM(E5:E14)</f>
        <v>5366</v>
      </c>
      <c r="F4" s="162">
        <f>SUM(F5:F14)</f>
        <v>5060</v>
      </c>
    </row>
    <row r="5" spans="1:6" ht="15" customHeight="1">
      <c r="A5" s="163" t="s">
        <v>381</v>
      </c>
      <c r="B5" s="120">
        <v>2127</v>
      </c>
      <c r="C5" s="120">
        <v>2047</v>
      </c>
      <c r="D5" s="120">
        <v>2049</v>
      </c>
      <c r="E5" s="120">
        <v>2092</v>
      </c>
      <c r="F5" s="162">
        <v>1829</v>
      </c>
    </row>
    <row r="6" spans="1:6" ht="15" customHeight="1">
      <c r="A6" s="163" t="s">
        <v>365</v>
      </c>
      <c r="B6" s="120">
        <v>1526</v>
      </c>
      <c r="C6" s="120">
        <v>1494</v>
      </c>
      <c r="D6" s="120">
        <v>1528</v>
      </c>
      <c r="E6" s="120">
        <v>1543</v>
      </c>
      <c r="F6" s="162">
        <v>1461</v>
      </c>
    </row>
    <row r="7" spans="1:6" ht="15" customHeight="1">
      <c r="A7" s="163" t="s">
        <v>366</v>
      </c>
      <c r="B7" s="120">
        <v>575</v>
      </c>
      <c r="C7" s="120">
        <v>583</v>
      </c>
      <c r="D7" s="120">
        <v>598</v>
      </c>
      <c r="E7" s="120">
        <v>609</v>
      </c>
      <c r="F7" s="162">
        <v>606</v>
      </c>
    </row>
    <row r="8" spans="1:6" ht="15" customHeight="1">
      <c r="A8" s="163" t="s">
        <v>367</v>
      </c>
      <c r="B8" s="120">
        <v>310</v>
      </c>
      <c r="C8" s="120">
        <v>313</v>
      </c>
      <c r="D8" s="120">
        <v>322</v>
      </c>
      <c r="E8" s="120">
        <v>331</v>
      </c>
      <c r="F8" s="162">
        <v>344</v>
      </c>
    </row>
    <row r="9" spans="1:6" ht="15" customHeight="1">
      <c r="A9" s="163" t="s">
        <v>368</v>
      </c>
      <c r="B9" s="120">
        <v>213</v>
      </c>
      <c r="C9" s="120">
        <v>217</v>
      </c>
      <c r="D9" s="120">
        <v>224</v>
      </c>
      <c r="E9" s="120">
        <v>234</v>
      </c>
      <c r="F9" s="162">
        <v>241</v>
      </c>
    </row>
    <row r="10" spans="1:6" ht="15" customHeight="1">
      <c r="A10" s="163" t="s">
        <v>369</v>
      </c>
      <c r="B10" s="120">
        <v>116</v>
      </c>
      <c r="C10" s="120">
        <v>119</v>
      </c>
      <c r="D10" s="120">
        <v>125</v>
      </c>
      <c r="E10" s="120">
        <v>132</v>
      </c>
      <c r="F10" s="162">
        <v>137</v>
      </c>
    </row>
    <row r="11" spans="1:6" ht="15" customHeight="1">
      <c r="A11" s="163" t="s">
        <v>370</v>
      </c>
      <c r="B11" s="120">
        <v>107</v>
      </c>
      <c r="C11" s="120">
        <v>112</v>
      </c>
      <c r="D11" s="120">
        <v>118</v>
      </c>
      <c r="E11" s="120">
        <v>118</v>
      </c>
      <c r="F11" s="162">
        <v>126</v>
      </c>
    </row>
    <row r="12" spans="1:6" ht="15" customHeight="1">
      <c r="A12" s="163" t="s">
        <v>371</v>
      </c>
      <c r="B12" s="120">
        <v>117</v>
      </c>
      <c r="C12" s="120">
        <v>119</v>
      </c>
      <c r="D12" s="120">
        <v>123</v>
      </c>
      <c r="E12" s="120">
        <v>130</v>
      </c>
      <c r="F12" s="162">
        <v>132</v>
      </c>
    </row>
    <row r="13" spans="1:6" ht="15" customHeight="1">
      <c r="A13" s="163" t="s">
        <v>372</v>
      </c>
      <c r="B13" s="120">
        <v>43</v>
      </c>
      <c r="C13" s="120">
        <v>44</v>
      </c>
      <c r="D13" s="120">
        <v>45</v>
      </c>
      <c r="E13" s="120">
        <v>47</v>
      </c>
      <c r="F13" s="162">
        <v>49</v>
      </c>
    </row>
    <row r="14" spans="1:6" ht="15" customHeight="1">
      <c r="A14" s="163" t="s">
        <v>382</v>
      </c>
      <c r="B14" s="164">
        <v>109</v>
      </c>
      <c r="C14" s="164">
        <v>120</v>
      </c>
      <c r="D14" s="164">
        <v>122</v>
      </c>
      <c r="E14" s="164">
        <v>130</v>
      </c>
      <c r="F14" s="165">
        <v>135</v>
      </c>
    </row>
    <row r="15" spans="1:6" ht="15" customHeight="1">
      <c r="A15" s="275" t="s">
        <v>383</v>
      </c>
      <c r="B15" s="275"/>
      <c r="C15" s="275"/>
      <c r="D15" s="44"/>
      <c r="E15" s="44"/>
      <c r="F15" s="44"/>
    </row>
    <row r="16" spans="1:6" ht="15" customHeight="1">
      <c r="A16" s="63"/>
      <c r="B16" s="63"/>
      <c r="C16" s="63"/>
      <c r="D16" s="44"/>
      <c r="E16" s="44"/>
      <c r="F16" s="44"/>
    </row>
    <row r="17" spans="1:6" ht="15" customHeight="1">
      <c r="A17" s="63"/>
      <c r="B17" s="63"/>
      <c r="C17" s="63"/>
      <c r="D17" s="44"/>
      <c r="E17" s="44"/>
      <c r="F17" s="44"/>
    </row>
    <row r="18" spans="1:6" ht="13.5" customHeight="1" thickBot="1">
      <c r="A18" s="221" t="s">
        <v>384</v>
      </c>
      <c r="B18" s="221"/>
      <c r="C18" s="221"/>
      <c r="D18" s="221"/>
      <c r="E18" s="343" t="s">
        <v>374</v>
      </c>
      <c r="F18" s="332"/>
    </row>
    <row r="19" spans="1:6" ht="15" customHeight="1" thickTop="1">
      <c r="A19" s="50" t="s">
        <v>375</v>
      </c>
      <c r="B19" s="50" t="s">
        <v>376</v>
      </c>
      <c r="C19" s="50" t="s">
        <v>377</v>
      </c>
      <c r="D19" s="50" t="s">
        <v>378</v>
      </c>
      <c r="E19" s="51" t="s">
        <v>379</v>
      </c>
      <c r="F19" s="161" t="s">
        <v>380</v>
      </c>
    </row>
    <row r="20" spans="1:6" ht="15" customHeight="1">
      <c r="A20" s="104" t="s">
        <v>373</v>
      </c>
      <c r="B20" s="166">
        <f>SUM(B21:B24)</f>
        <v>1949</v>
      </c>
      <c r="C20" s="166">
        <f>SUM(C21:C24)</f>
        <v>1914</v>
      </c>
      <c r="D20" s="166">
        <f>SUM(D21:D24)</f>
        <v>1939</v>
      </c>
      <c r="E20" s="166">
        <f>SUM(E21:E24)</f>
        <v>1972</v>
      </c>
      <c r="F20" s="158">
        <f>SUM(F21:F24)</f>
        <v>1875</v>
      </c>
    </row>
    <row r="21" spans="1:6" ht="15" customHeight="1">
      <c r="A21" s="108" t="s">
        <v>385</v>
      </c>
      <c r="B21" s="26">
        <v>1841</v>
      </c>
      <c r="C21" s="26">
        <v>1810</v>
      </c>
      <c r="D21" s="26">
        <v>1834</v>
      </c>
      <c r="E21" s="26">
        <v>1868</v>
      </c>
      <c r="F21" s="150">
        <v>1771</v>
      </c>
    </row>
    <row r="22" spans="1:6" ht="15" customHeight="1">
      <c r="A22" s="167" t="s">
        <v>386</v>
      </c>
      <c r="B22" s="26">
        <v>97</v>
      </c>
      <c r="C22" s="26">
        <v>94</v>
      </c>
      <c r="D22" s="26">
        <v>95</v>
      </c>
      <c r="E22" s="26">
        <v>94</v>
      </c>
      <c r="F22" s="150">
        <v>94</v>
      </c>
    </row>
    <row r="23" spans="1:6" ht="15" customHeight="1">
      <c r="A23" s="167" t="s">
        <v>387</v>
      </c>
      <c r="B23" s="26">
        <v>7</v>
      </c>
      <c r="C23" s="26">
        <v>7</v>
      </c>
      <c r="D23" s="26">
        <v>7</v>
      </c>
      <c r="E23" s="26">
        <v>7</v>
      </c>
      <c r="F23" s="150">
        <v>7</v>
      </c>
    </row>
    <row r="24" spans="1:6" ht="15" customHeight="1">
      <c r="A24" s="111" t="s">
        <v>388</v>
      </c>
      <c r="B24" s="168">
        <v>4</v>
      </c>
      <c r="C24" s="168">
        <v>3</v>
      </c>
      <c r="D24" s="168">
        <v>3</v>
      </c>
      <c r="E24" s="168">
        <v>3</v>
      </c>
      <c r="F24" s="30">
        <v>3</v>
      </c>
    </row>
    <row r="25" spans="1:6" ht="15" customHeight="1">
      <c r="A25" s="275" t="s">
        <v>383</v>
      </c>
      <c r="B25" s="275"/>
      <c r="C25" s="275"/>
      <c r="D25" s="275"/>
      <c r="E25" s="275"/>
      <c r="F25" s="275"/>
    </row>
    <row r="26" spans="1:6" ht="13.5">
      <c r="A26" s="276"/>
      <c r="B26" s="276"/>
      <c r="C26" s="276"/>
      <c r="D26" s="276"/>
      <c r="E26" s="276"/>
      <c r="F26" s="276"/>
    </row>
  </sheetData>
  <mergeCells count="9">
    <mergeCell ref="A26:F26"/>
    <mergeCell ref="A1:F1"/>
    <mergeCell ref="A2:B2"/>
    <mergeCell ref="E2:F2"/>
    <mergeCell ref="A15:C15"/>
    <mergeCell ref="A18:D18"/>
    <mergeCell ref="E18:F18"/>
    <mergeCell ref="A25:C25"/>
    <mergeCell ref="D25:F2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codeName="Sheet5"/>
  <dimension ref="A1:J18"/>
  <sheetViews>
    <sheetView workbookViewId="0" topLeftCell="A1">
      <selection activeCell="A1" sqref="A1:I1"/>
    </sheetView>
  </sheetViews>
  <sheetFormatPr defaultColWidth="9.00390625" defaultRowHeight="13.5"/>
  <cols>
    <col min="1" max="1" width="17.375" style="0" customWidth="1"/>
    <col min="2" max="2" width="9.125" style="0" customWidth="1"/>
    <col min="3" max="3" width="8.375" style="0" customWidth="1"/>
    <col min="4" max="4" width="7.75390625" style="0" customWidth="1"/>
    <col min="5" max="5" width="8.625" style="0" customWidth="1"/>
    <col min="6" max="6" width="9.375" style="0" customWidth="1"/>
    <col min="7" max="7" width="9.625" style="0" customWidth="1"/>
    <col min="8" max="9" width="10.625" style="0" customWidth="1"/>
  </cols>
  <sheetData>
    <row r="1" spans="1:9" ht="21" customHeight="1">
      <c r="A1" s="245" t="s">
        <v>389</v>
      </c>
      <c r="B1" s="245"/>
      <c r="C1" s="245"/>
      <c r="D1" s="245"/>
      <c r="E1" s="245"/>
      <c r="F1" s="234"/>
      <c r="G1" s="234"/>
      <c r="H1" s="234"/>
      <c r="I1" s="234"/>
    </row>
    <row r="2" spans="2:9" ht="13.5" customHeight="1" thickBot="1">
      <c r="B2" s="36"/>
      <c r="C2" s="36"/>
      <c r="D2" s="36"/>
      <c r="E2" s="36"/>
      <c r="F2" s="36"/>
      <c r="G2" s="250" t="s">
        <v>390</v>
      </c>
      <c r="H2" s="250"/>
      <c r="I2" s="250"/>
    </row>
    <row r="3" spans="1:9" ht="15" customHeight="1" thickTop="1">
      <c r="A3" s="235" t="s">
        <v>363</v>
      </c>
      <c r="B3" s="248" t="s">
        <v>420</v>
      </c>
      <c r="C3" s="238" t="s">
        <v>421</v>
      </c>
      <c r="D3" s="239"/>
      <c r="E3" s="239"/>
      <c r="F3" s="239"/>
      <c r="G3" s="239"/>
      <c r="H3" s="239"/>
      <c r="I3" s="239"/>
    </row>
    <row r="4" spans="1:9" ht="15" customHeight="1">
      <c r="A4" s="236"/>
      <c r="B4" s="347"/>
      <c r="C4" s="262" t="s">
        <v>422</v>
      </c>
      <c r="D4" s="169" t="s">
        <v>391</v>
      </c>
      <c r="E4" s="9" t="s">
        <v>392</v>
      </c>
      <c r="F4" s="9" t="s">
        <v>393</v>
      </c>
      <c r="G4" s="9" t="s">
        <v>394</v>
      </c>
      <c r="H4" s="9" t="s">
        <v>395</v>
      </c>
      <c r="I4" s="9" t="s">
        <v>396</v>
      </c>
    </row>
    <row r="5" spans="1:9" ht="15" customHeight="1">
      <c r="A5" s="236"/>
      <c r="B5" s="263"/>
      <c r="C5" s="263"/>
      <c r="D5" s="12" t="s">
        <v>397</v>
      </c>
      <c r="E5" s="12" t="s">
        <v>398</v>
      </c>
      <c r="F5" s="12" t="s">
        <v>399</v>
      </c>
      <c r="G5" s="12" t="s">
        <v>400</v>
      </c>
      <c r="H5" s="12" t="s">
        <v>401</v>
      </c>
      <c r="I5" s="12" t="s">
        <v>402</v>
      </c>
    </row>
    <row r="6" spans="1:9" s="62" customFormat="1" ht="15.75" customHeight="1">
      <c r="A6" s="170" t="s">
        <v>403</v>
      </c>
      <c r="B6" s="171">
        <v>139260</v>
      </c>
      <c r="C6" s="171">
        <v>2650</v>
      </c>
      <c r="D6" s="171">
        <v>4590</v>
      </c>
      <c r="E6" s="171">
        <v>6850</v>
      </c>
      <c r="F6" s="171">
        <v>16730</v>
      </c>
      <c r="G6" s="171">
        <v>24850</v>
      </c>
      <c r="H6" s="171">
        <v>44230</v>
      </c>
      <c r="I6" s="171">
        <v>17810</v>
      </c>
    </row>
    <row r="7" spans="1:9" ht="15.75" customHeight="1">
      <c r="A7" s="109" t="s">
        <v>404</v>
      </c>
      <c r="B7" s="172">
        <v>138520</v>
      </c>
      <c r="C7" s="172">
        <v>2600</v>
      </c>
      <c r="D7" s="172">
        <v>4590</v>
      </c>
      <c r="E7" s="172">
        <v>6850</v>
      </c>
      <c r="F7" s="172">
        <v>16710</v>
      </c>
      <c r="G7" s="172">
        <v>24740</v>
      </c>
      <c r="H7" s="172">
        <v>44180</v>
      </c>
      <c r="I7" s="172">
        <v>17670</v>
      </c>
    </row>
    <row r="8" spans="1:9" ht="15.75" customHeight="1">
      <c r="A8" s="173" t="s">
        <v>405</v>
      </c>
      <c r="B8" s="172">
        <v>740</v>
      </c>
      <c r="C8" s="172">
        <v>60</v>
      </c>
      <c r="D8" s="172" t="s">
        <v>59</v>
      </c>
      <c r="E8" s="172" t="s">
        <v>59</v>
      </c>
      <c r="F8" s="172">
        <v>20</v>
      </c>
      <c r="G8" s="172">
        <v>120</v>
      </c>
      <c r="H8" s="172">
        <v>50</v>
      </c>
      <c r="I8" s="172">
        <v>130</v>
      </c>
    </row>
    <row r="9" spans="1:10" ht="15.75" customHeight="1" thickBot="1">
      <c r="A9" s="174" t="s">
        <v>406</v>
      </c>
      <c r="B9" s="175">
        <v>1090</v>
      </c>
      <c r="C9" s="175">
        <v>780</v>
      </c>
      <c r="D9" s="175" t="s">
        <v>59</v>
      </c>
      <c r="E9" s="175" t="s">
        <v>59</v>
      </c>
      <c r="F9" s="175" t="s">
        <v>59</v>
      </c>
      <c r="G9" s="175">
        <v>30</v>
      </c>
      <c r="H9" s="175">
        <v>40</v>
      </c>
      <c r="I9" s="175" t="s">
        <v>59</v>
      </c>
      <c r="J9" s="176"/>
    </row>
    <row r="10" spans="1:9" ht="15" customHeight="1" thickTop="1">
      <c r="A10" s="235" t="s">
        <v>363</v>
      </c>
      <c r="B10" s="238" t="s">
        <v>423</v>
      </c>
      <c r="C10" s="239"/>
      <c r="D10" s="239"/>
      <c r="E10" s="352"/>
      <c r="F10" s="348" t="s">
        <v>407</v>
      </c>
      <c r="G10" s="349"/>
      <c r="H10" s="350" t="s">
        <v>408</v>
      </c>
      <c r="I10" s="351"/>
    </row>
    <row r="11" spans="1:9" ht="15" customHeight="1">
      <c r="A11" s="236"/>
      <c r="B11" s="177" t="s">
        <v>409</v>
      </c>
      <c r="C11" s="177" t="s">
        <v>410</v>
      </c>
      <c r="D11" s="8" t="s">
        <v>411</v>
      </c>
      <c r="E11" s="345" t="s">
        <v>424</v>
      </c>
      <c r="F11" s="178" t="s">
        <v>412</v>
      </c>
      <c r="G11" s="179" t="s">
        <v>412</v>
      </c>
      <c r="H11" s="180" t="s">
        <v>425</v>
      </c>
      <c r="I11" s="181" t="s">
        <v>425</v>
      </c>
    </row>
    <row r="12" spans="1:9" ht="15" customHeight="1">
      <c r="A12" s="236"/>
      <c r="B12" s="182" t="s">
        <v>413</v>
      </c>
      <c r="C12" s="182" t="s">
        <v>414</v>
      </c>
      <c r="D12" s="11" t="s">
        <v>426</v>
      </c>
      <c r="E12" s="346"/>
      <c r="F12" s="183" t="s">
        <v>415</v>
      </c>
      <c r="G12" s="184" t="s">
        <v>416</v>
      </c>
      <c r="H12" s="185" t="s">
        <v>417</v>
      </c>
      <c r="I12" s="186" t="s">
        <v>418</v>
      </c>
    </row>
    <row r="13" spans="1:9" s="62" customFormat="1" ht="15.75" customHeight="1">
      <c r="A13" s="187" t="s">
        <v>403</v>
      </c>
      <c r="B13" s="171">
        <v>15990</v>
      </c>
      <c r="C13" s="171">
        <v>1870</v>
      </c>
      <c r="D13" s="171">
        <v>110</v>
      </c>
      <c r="E13" s="171">
        <v>3580</v>
      </c>
      <c r="F13" s="171">
        <v>63534</v>
      </c>
      <c r="G13" s="171">
        <v>64801</v>
      </c>
      <c r="H13" s="171">
        <v>2023</v>
      </c>
      <c r="I13" s="171">
        <v>3501</v>
      </c>
    </row>
    <row r="14" spans="1:9" ht="15.75" customHeight="1">
      <c r="A14" s="109" t="s">
        <v>404</v>
      </c>
      <c r="B14" s="172">
        <v>15710</v>
      </c>
      <c r="C14" s="172">
        <v>1810</v>
      </c>
      <c r="D14" s="172">
        <v>90</v>
      </c>
      <c r="E14" s="172">
        <v>3580</v>
      </c>
      <c r="F14" s="172">
        <v>63389</v>
      </c>
      <c r="G14" s="172">
        <v>64632</v>
      </c>
      <c r="H14" s="172">
        <v>2023</v>
      </c>
      <c r="I14" s="172">
        <v>3489</v>
      </c>
    </row>
    <row r="15" spans="1:9" ht="15.75" customHeight="1">
      <c r="A15" s="173" t="s">
        <v>405</v>
      </c>
      <c r="B15" s="172">
        <v>280</v>
      </c>
      <c r="C15" s="172">
        <v>50</v>
      </c>
      <c r="D15" s="172">
        <v>20</v>
      </c>
      <c r="E15" s="172" t="s">
        <v>59</v>
      </c>
      <c r="F15" s="172">
        <v>90095</v>
      </c>
      <c r="G15" s="172">
        <v>97619</v>
      </c>
      <c r="H15" s="172">
        <v>2082</v>
      </c>
      <c r="I15" s="172">
        <v>8804</v>
      </c>
    </row>
    <row r="16" spans="1:9" ht="15.75" customHeight="1">
      <c r="A16" s="188" t="s">
        <v>406</v>
      </c>
      <c r="B16" s="175">
        <v>20</v>
      </c>
      <c r="C16" s="175" t="s">
        <v>59</v>
      </c>
      <c r="D16" s="175" t="s">
        <v>59</v>
      </c>
      <c r="E16" s="175">
        <v>210</v>
      </c>
      <c r="F16" s="175">
        <v>7544</v>
      </c>
      <c r="G16" s="175">
        <v>66893</v>
      </c>
      <c r="H16" s="175">
        <v>365</v>
      </c>
      <c r="I16" s="175">
        <v>10000</v>
      </c>
    </row>
    <row r="17" spans="1:9" ht="15" customHeight="1">
      <c r="A17" s="242" t="s">
        <v>427</v>
      </c>
      <c r="B17" s="242"/>
      <c r="C17" s="242"/>
      <c r="D17" s="242"/>
      <c r="E17" s="242"/>
      <c r="F17" s="242"/>
      <c r="G17" s="242"/>
      <c r="H17" s="242"/>
      <c r="I17" s="26"/>
    </row>
    <row r="18" spans="1:9" ht="15" customHeight="1">
      <c r="A18" s="344" t="s">
        <v>419</v>
      </c>
      <c r="B18" s="344"/>
      <c r="C18" s="344"/>
      <c r="D18" s="344"/>
      <c r="E18" s="344"/>
      <c r="F18" s="234"/>
      <c r="G18" s="234"/>
      <c r="H18" s="234"/>
      <c r="I18" s="234"/>
    </row>
  </sheetData>
  <mergeCells count="13">
    <mergeCell ref="A18:I18"/>
    <mergeCell ref="A17:H17"/>
    <mergeCell ref="E11:E12"/>
    <mergeCell ref="B3:B5"/>
    <mergeCell ref="C3:I3"/>
    <mergeCell ref="C4:C5"/>
    <mergeCell ref="F10:G10"/>
    <mergeCell ref="H10:I10"/>
    <mergeCell ref="B10:E10"/>
    <mergeCell ref="A1:I1"/>
    <mergeCell ref="A10:A12"/>
    <mergeCell ref="A3:A5"/>
    <mergeCell ref="G2:I2"/>
  </mergeCells>
  <printOptions/>
  <pageMargins left="0.5905511811023623" right="0.5905511811023623" top="0.984251968503937" bottom="0.984251968503937" header="0.5118110236220472" footer="0.5118110236220472"/>
  <pageSetup firstPageNumber="117" useFirstPageNumber="1" horizontalDpi="300" verticalDpi="300" orientation="portrait" paperSize="9" r:id="rId1"/>
  <headerFooter alignWithMargins="0">
    <oddHeader>&amp;R&amp;"ＭＳ 明朝,標準"&amp;10土木・建築・住宅&amp;"ＭＳ Ｐゴシック,標準"&amp;11　&amp;10&amp;P</oddHeader>
  </headerFooter>
</worksheet>
</file>

<file path=xl/worksheets/sheet16.xml><?xml version="1.0" encoding="utf-8"?>
<worksheet xmlns="http://schemas.openxmlformats.org/spreadsheetml/2006/main" xmlns:r="http://schemas.openxmlformats.org/officeDocument/2006/relationships">
  <sheetPr codeName="Sheet16"/>
  <dimension ref="A1:K48"/>
  <sheetViews>
    <sheetView workbookViewId="0" topLeftCell="A1">
      <selection activeCell="A1" sqref="A1:K1"/>
    </sheetView>
  </sheetViews>
  <sheetFormatPr defaultColWidth="9.00390625" defaultRowHeight="13.5"/>
  <cols>
    <col min="1" max="1" width="1.4921875" style="0" customWidth="1"/>
    <col min="2" max="2" width="17.625" style="0" customWidth="1"/>
    <col min="3" max="3" width="8.50390625" style="0" customWidth="1"/>
    <col min="4" max="4" width="8.625" style="0" customWidth="1"/>
    <col min="5" max="5" width="7.625" style="0" customWidth="1"/>
    <col min="6" max="6" width="8.50390625" style="0" customWidth="1"/>
    <col min="7" max="7" width="7.625" style="0" customWidth="1"/>
    <col min="8" max="8" width="8.00390625" style="0" customWidth="1"/>
    <col min="9" max="9" width="8.875" style="0" customWidth="1"/>
    <col min="10" max="11" width="7.625" style="0" customWidth="1"/>
  </cols>
  <sheetData>
    <row r="1" spans="1:11" ht="21" customHeight="1">
      <c r="A1" s="245" t="s">
        <v>428</v>
      </c>
      <c r="B1" s="249"/>
      <c r="C1" s="249"/>
      <c r="D1" s="249"/>
      <c r="E1" s="249"/>
      <c r="F1" s="249"/>
      <c r="G1" s="249"/>
      <c r="H1" s="249"/>
      <c r="I1" s="249"/>
      <c r="J1" s="249"/>
      <c r="K1" s="249"/>
    </row>
    <row r="2" spans="1:11" ht="13.5" customHeight="1" thickBot="1">
      <c r="A2" s="353" t="s">
        <v>429</v>
      </c>
      <c r="B2" s="241"/>
      <c r="C2" s="241"/>
      <c r="D2" s="241"/>
      <c r="E2" s="241"/>
      <c r="F2" s="241"/>
      <c r="G2" s="241"/>
      <c r="H2" s="241"/>
      <c r="I2" s="241"/>
      <c r="J2" s="241"/>
      <c r="K2" s="241"/>
    </row>
    <row r="3" spans="1:11" ht="13.5" customHeight="1" thickTop="1">
      <c r="A3" s="191"/>
      <c r="B3" s="255" t="s">
        <v>438</v>
      </c>
      <c r="C3" s="248" t="s">
        <v>420</v>
      </c>
      <c r="D3" s="238" t="s">
        <v>439</v>
      </c>
      <c r="E3" s="239"/>
      <c r="F3" s="239"/>
      <c r="G3" s="239"/>
      <c r="H3" s="239"/>
      <c r="I3" s="239"/>
      <c r="J3" s="235"/>
      <c r="K3" s="355" t="s">
        <v>440</v>
      </c>
    </row>
    <row r="4" spans="1:11" ht="13.5" customHeight="1">
      <c r="A4" s="156"/>
      <c r="B4" s="257"/>
      <c r="C4" s="347"/>
      <c r="D4" s="262" t="s">
        <v>420</v>
      </c>
      <c r="E4" s="262" t="s">
        <v>441</v>
      </c>
      <c r="F4" s="240" t="s">
        <v>442</v>
      </c>
      <c r="G4" s="334"/>
      <c r="H4" s="334"/>
      <c r="I4" s="334"/>
      <c r="J4" s="236"/>
      <c r="K4" s="356"/>
    </row>
    <row r="5" spans="1:11" ht="13.5" customHeight="1">
      <c r="A5" s="156"/>
      <c r="B5" s="278" t="s">
        <v>443</v>
      </c>
      <c r="C5" s="347"/>
      <c r="D5" s="347"/>
      <c r="E5" s="347"/>
      <c r="F5" s="262" t="s">
        <v>420</v>
      </c>
      <c r="G5" s="8" t="s">
        <v>444</v>
      </c>
      <c r="H5" s="8" t="s">
        <v>445</v>
      </c>
      <c r="I5" s="262" t="s">
        <v>446</v>
      </c>
      <c r="J5" s="262" t="s">
        <v>447</v>
      </c>
      <c r="K5" s="356"/>
    </row>
    <row r="6" spans="1:11" ht="13.5" customHeight="1">
      <c r="A6" s="192"/>
      <c r="B6" s="251"/>
      <c r="C6" s="263"/>
      <c r="D6" s="263"/>
      <c r="E6" s="263"/>
      <c r="F6" s="263"/>
      <c r="G6" s="11" t="s">
        <v>448</v>
      </c>
      <c r="H6" s="11" t="s">
        <v>449</v>
      </c>
      <c r="I6" s="263"/>
      <c r="J6" s="263"/>
      <c r="K6" s="357"/>
    </row>
    <row r="7" spans="1:2" ht="15.75" customHeight="1">
      <c r="A7" s="358" t="s">
        <v>450</v>
      </c>
      <c r="B7" s="359"/>
    </row>
    <row r="8" spans="1:11" s="62" customFormat="1" ht="15.75" customHeight="1">
      <c r="A8" s="193"/>
      <c r="B8" s="194" t="s">
        <v>451</v>
      </c>
      <c r="C8" s="171">
        <v>247430</v>
      </c>
      <c r="D8" s="171">
        <v>245910</v>
      </c>
      <c r="E8" s="171">
        <v>96230</v>
      </c>
      <c r="F8" s="171">
        <v>139260</v>
      </c>
      <c r="G8" s="171">
        <v>13130</v>
      </c>
      <c r="H8" s="171">
        <v>11450</v>
      </c>
      <c r="I8" s="171">
        <v>103620</v>
      </c>
      <c r="J8" s="171">
        <v>11050</v>
      </c>
      <c r="K8" s="171">
        <v>1530</v>
      </c>
    </row>
    <row r="9" spans="1:11" ht="15.75" customHeight="1">
      <c r="A9" s="195"/>
      <c r="B9" s="108" t="s">
        <v>430</v>
      </c>
      <c r="C9" s="172">
        <v>48820</v>
      </c>
      <c r="D9" s="172">
        <v>48760</v>
      </c>
      <c r="E9" s="172">
        <v>10620</v>
      </c>
      <c r="F9" s="172">
        <v>38140</v>
      </c>
      <c r="G9" s="172">
        <v>6580</v>
      </c>
      <c r="H9" s="172">
        <v>2340</v>
      </c>
      <c r="I9" s="172">
        <v>28740</v>
      </c>
      <c r="J9" s="172">
        <v>480</v>
      </c>
      <c r="K9" s="172">
        <v>60</v>
      </c>
    </row>
    <row r="10" spans="1:11" ht="15.75" customHeight="1">
      <c r="A10" s="195"/>
      <c r="B10" s="108" t="s">
        <v>431</v>
      </c>
      <c r="C10" s="172">
        <v>36220</v>
      </c>
      <c r="D10" s="172">
        <v>36020</v>
      </c>
      <c r="E10" s="172">
        <v>9900</v>
      </c>
      <c r="F10" s="172">
        <v>26110</v>
      </c>
      <c r="G10" s="172">
        <v>2610</v>
      </c>
      <c r="H10" s="172">
        <v>2070</v>
      </c>
      <c r="I10" s="172">
        <v>20090</v>
      </c>
      <c r="J10" s="172">
        <v>1340</v>
      </c>
      <c r="K10" s="172">
        <v>200</v>
      </c>
    </row>
    <row r="11" spans="1:11" ht="15.75" customHeight="1">
      <c r="A11" s="195"/>
      <c r="B11" s="108" t="s">
        <v>452</v>
      </c>
      <c r="C11" s="172">
        <v>32140</v>
      </c>
      <c r="D11" s="172">
        <v>31830</v>
      </c>
      <c r="E11" s="172">
        <v>11340</v>
      </c>
      <c r="F11" s="172">
        <v>20480</v>
      </c>
      <c r="G11" s="172">
        <v>1320</v>
      </c>
      <c r="H11" s="172">
        <v>2340</v>
      </c>
      <c r="I11" s="172">
        <v>14800</v>
      </c>
      <c r="J11" s="172">
        <v>2030</v>
      </c>
      <c r="K11" s="172">
        <v>310</v>
      </c>
    </row>
    <row r="12" spans="1:11" ht="15.75" customHeight="1">
      <c r="A12" s="195"/>
      <c r="B12" s="108" t="s">
        <v>453</v>
      </c>
      <c r="C12" s="172">
        <v>29260</v>
      </c>
      <c r="D12" s="172">
        <v>29060</v>
      </c>
      <c r="E12" s="172">
        <v>11320</v>
      </c>
      <c r="F12" s="172">
        <v>17740</v>
      </c>
      <c r="G12" s="172">
        <v>1260</v>
      </c>
      <c r="H12" s="172">
        <v>1590</v>
      </c>
      <c r="I12" s="172">
        <v>13210</v>
      </c>
      <c r="J12" s="172">
        <v>1700</v>
      </c>
      <c r="K12" s="172">
        <v>190</v>
      </c>
    </row>
    <row r="13" spans="1:11" ht="15.75" customHeight="1">
      <c r="A13" s="195"/>
      <c r="B13" s="108" t="s">
        <v>454</v>
      </c>
      <c r="C13" s="172">
        <v>35360</v>
      </c>
      <c r="D13" s="172">
        <v>35010</v>
      </c>
      <c r="E13" s="172">
        <v>18460</v>
      </c>
      <c r="F13" s="172">
        <v>16550</v>
      </c>
      <c r="G13" s="172">
        <v>760</v>
      </c>
      <c r="H13" s="172">
        <v>1630</v>
      </c>
      <c r="I13" s="172">
        <v>12170</v>
      </c>
      <c r="J13" s="172">
        <v>1990</v>
      </c>
      <c r="K13" s="172">
        <v>350</v>
      </c>
    </row>
    <row r="14" spans="1:11" ht="15.75" customHeight="1">
      <c r="A14" s="195"/>
      <c r="B14" s="108" t="s">
        <v>455</v>
      </c>
      <c r="C14" s="172">
        <v>28670</v>
      </c>
      <c r="D14" s="172">
        <v>28450</v>
      </c>
      <c r="E14" s="172">
        <v>18600</v>
      </c>
      <c r="F14" s="172">
        <v>9860</v>
      </c>
      <c r="G14" s="172">
        <v>220</v>
      </c>
      <c r="H14" s="172">
        <v>950</v>
      </c>
      <c r="I14" s="172">
        <v>6870</v>
      </c>
      <c r="J14" s="172">
        <v>1820</v>
      </c>
      <c r="K14" s="172">
        <v>220</v>
      </c>
    </row>
    <row r="15" spans="1:11" ht="15.75" customHeight="1">
      <c r="A15" s="195"/>
      <c r="B15" s="108" t="s">
        <v>456</v>
      </c>
      <c r="C15" s="172">
        <v>14000</v>
      </c>
      <c r="D15" s="172">
        <v>13910</v>
      </c>
      <c r="E15" s="172">
        <v>10370</v>
      </c>
      <c r="F15" s="172">
        <v>3550</v>
      </c>
      <c r="G15" s="172" t="s">
        <v>59</v>
      </c>
      <c r="H15" s="172">
        <v>400</v>
      </c>
      <c r="I15" s="172">
        <v>2190</v>
      </c>
      <c r="J15" s="172">
        <v>950</v>
      </c>
      <c r="K15" s="172">
        <v>90</v>
      </c>
    </row>
    <row r="16" spans="1:11" ht="15" customHeight="1">
      <c r="A16" s="195"/>
      <c r="B16" s="108" t="s">
        <v>432</v>
      </c>
      <c r="C16" s="172">
        <v>4580</v>
      </c>
      <c r="D16" s="172">
        <v>4580</v>
      </c>
      <c r="E16" s="172">
        <v>4290</v>
      </c>
      <c r="F16" s="172">
        <v>290</v>
      </c>
      <c r="G16" s="172" t="s">
        <v>59</v>
      </c>
      <c r="H16" s="172">
        <v>20</v>
      </c>
      <c r="I16" s="172">
        <v>180</v>
      </c>
      <c r="J16" s="172">
        <v>90</v>
      </c>
      <c r="K16" s="172" t="s">
        <v>59</v>
      </c>
    </row>
    <row r="17" spans="1:11" ht="21" customHeight="1">
      <c r="A17" s="360" t="s">
        <v>433</v>
      </c>
      <c r="B17" s="361"/>
      <c r="C17" s="196"/>
      <c r="D17" s="196"/>
      <c r="E17" s="58"/>
      <c r="F17" s="58"/>
      <c r="G17" s="58"/>
      <c r="H17" s="58"/>
      <c r="I17" s="58"/>
      <c r="J17" s="58"/>
      <c r="K17" s="58"/>
    </row>
    <row r="18" spans="1:11" ht="15.75" customHeight="1">
      <c r="A18" s="195"/>
      <c r="B18" s="194" t="s">
        <v>451</v>
      </c>
      <c r="C18" s="197">
        <v>2.08</v>
      </c>
      <c r="D18" s="197">
        <v>2.08</v>
      </c>
      <c r="E18" s="197">
        <v>2.64</v>
      </c>
      <c r="F18" s="197">
        <v>1.71</v>
      </c>
      <c r="G18" s="197">
        <v>2.1</v>
      </c>
      <c r="H18" s="197">
        <v>1.89</v>
      </c>
      <c r="I18" s="197">
        <v>1.61</v>
      </c>
      <c r="J18" s="197">
        <v>1.96</v>
      </c>
      <c r="K18" s="197">
        <v>3.1</v>
      </c>
    </row>
    <row r="19" spans="1:11" ht="15.75" customHeight="1">
      <c r="A19" s="195"/>
      <c r="B19" s="108" t="s">
        <v>430</v>
      </c>
      <c r="C19" s="198">
        <v>1.41</v>
      </c>
      <c r="D19" s="198">
        <v>1.41</v>
      </c>
      <c r="E19" s="198">
        <v>1.68</v>
      </c>
      <c r="F19" s="198">
        <v>1.34</v>
      </c>
      <c r="G19" s="198">
        <v>1.65</v>
      </c>
      <c r="H19" s="198">
        <v>1.37</v>
      </c>
      <c r="I19" s="198">
        <v>1.27</v>
      </c>
      <c r="J19" s="198">
        <v>1.03</v>
      </c>
      <c r="K19" s="198">
        <v>2</v>
      </c>
    </row>
    <row r="20" spans="1:11" ht="15.75" customHeight="1">
      <c r="A20" s="195"/>
      <c r="B20" s="108" t="s">
        <v>431</v>
      </c>
      <c r="C20" s="198">
        <v>1.61</v>
      </c>
      <c r="D20" s="198">
        <v>1.6</v>
      </c>
      <c r="E20" s="198">
        <v>1.88</v>
      </c>
      <c r="F20" s="198">
        <v>1.49</v>
      </c>
      <c r="G20" s="198">
        <v>2.24</v>
      </c>
      <c r="H20" s="198">
        <v>1.75</v>
      </c>
      <c r="I20" s="198">
        <v>1.4</v>
      </c>
      <c r="J20" s="198">
        <v>1.01</v>
      </c>
      <c r="K20" s="198">
        <v>2.57</v>
      </c>
    </row>
    <row r="21" spans="1:11" ht="15.75" customHeight="1">
      <c r="A21" s="195"/>
      <c r="B21" s="108" t="s">
        <v>452</v>
      </c>
      <c r="C21" s="198">
        <v>1.89</v>
      </c>
      <c r="D21" s="198">
        <v>1.89</v>
      </c>
      <c r="E21" s="198">
        <v>2.31</v>
      </c>
      <c r="F21" s="198">
        <v>1.65</v>
      </c>
      <c r="G21" s="198">
        <v>2.69</v>
      </c>
      <c r="H21" s="198">
        <v>1.87</v>
      </c>
      <c r="I21" s="198">
        <v>1.59</v>
      </c>
      <c r="J21" s="198">
        <v>1.14</v>
      </c>
      <c r="K21" s="198">
        <v>2.73</v>
      </c>
    </row>
    <row r="22" spans="1:11" ht="15.75" customHeight="1">
      <c r="A22" s="195"/>
      <c r="B22" s="108" t="s">
        <v>453</v>
      </c>
      <c r="C22" s="198">
        <v>2.19</v>
      </c>
      <c r="D22" s="198">
        <v>2.18</v>
      </c>
      <c r="E22" s="198">
        <v>2.53</v>
      </c>
      <c r="F22" s="198">
        <v>1.95</v>
      </c>
      <c r="G22" s="198">
        <v>2.61</v>
      </c>
      <c r="H22" s="198">
        <v>2.14</v>
      </c>
      <c r="I22" s="198">
        <v>1.83</v>
      </c>
      <c r="J22" s="198">
        <v>2.23</v>
      </c>
      <c r="K22" s="198">
        <v>4.25</v>
      </c>
    </row>
    <row r="23" spans="1:11" ht="15.75" customHeight="1">
      <c r="A23" s="195"/>
      <c r="B23" s="108" t="s">
        <v>454</v>
      </c>
      <c r="C23" s="198">
        <v>2.56</v>
      </c>
      <c r="D23" s="198">
        <v>2.55</v>
      </c>
      <c r="E23" s="198">
        <v>2.87</v>
      </c>
      <c r="F23" s="198">
        <v>2.19</v>
      </c>
      <c r="G23" s="198">
        <v>3.5</v>
      </c>
      <c r="H23" s="198">
        <v>2.23</v>
      </c>
      <c r="I23" s="198">
        <v>2.02</v>
      </c>
      <c r="J23" s="198">
        <v>2.67</v>
      </c>
      <c r="K23" s="198">
        <v>3.56</v>
      </c>
    </row>
    <row r="24" spans="1:11" ht="15.75" customHeight="1">
      <c r="A24" s="195"/>
      <c r="B24" s="108" t="s">
        <v>455</v>
      </c>
      <c r="C24" s="198">
        <v>2.89</v>
      </c>
      <c r="D24" s="198">
        <v>2.89</v>
      </c>
      <c r="E24" s="198">
        <v>3.13</v>
      </c>
      <c r="F24" s="198">
        <v>2.43</v>
      </c>
      <c r="G24" s="198">
        <v>3.09</v>
      </c>
      <c r="H24" s="198">
        <v>2.32</v>
      </c>
      <c r="I24" s="198">
        <v>2.3</v>
      </c>
      <c r="J24" s="198">
        <v>2.9</v>
      </c>
      <c r="K24" s="198">
        <v>2.99</v>
      </c>
    </row>
    <row r="25" spans="1:11" ht="15.75" customHeight="1">
      <c r="A25" s="195"/>
      <c r="B25" s="108" t="s">
        <v>456</v>
      </c>
      <c r="C25" s="198">
        <v>3.12</v>
      </c>
      <c r="D25" s="198">
        <v>3.11</v>
      </c>
      <c r="E25" s="198">
        <v>3.31</v>
      </c>
      <c r="F25" s="198">
        <v>2.53</v>
      </c>
      <c r="G25" s="198" t="s">
        <v>59</v>
      </c>
      <c r="H25" s="198">
        <v>2.61</v>
      </c>
      <c r="I25" s="198">
        <v>2.68</v>
      </c>
      <c r="J25" s="198">
        <v>2.17</v>
      </c>
      <c r="K25" s="198">
        <v>3.66</v>
      </c>
    </row>
    <row r="26" spans="1:11" ht="15.75" customHeight="1">
      <c r="A26" s="195"/>
      <c r="B26" s="108" t="s">
        <v>434</v>
      </c>
      <c r="C26" s="198">
        <v>3.3</v>
      </c>
      <c r="D26" s="198">
        <v>3.3</v>
      </c>
      <c r="E26" s="198">
        <v>3.33</v>
      </c>
      <c r="F26" s="198">
        <v>2.75</v>
      </c>
      <c r="G26" s="198" t="s">
        <v>59</v>
      </c>
      <c r="H26" s="198">
        <v>2</v>
      </c>
      <c r="I26" s="198">
        <v>2.16</v>
      </c>
      <c r="J26" s="198">
        <v>4.21</v>
      </c>
      <c r="K26" s="198" t="s">
        <v>59</v>
      </c>
    </row>
    <row r="27" spans="1:11" ht="21" customHeight="1">
      <c r="A27" s="360" t="s">
        <v>435</v>
      </c>
      <c r="B27" s="361"/>
      <c r="C27" s="199"/>
      <c r="D27" s="199"/>
      <c r="E27" s="199"/>
      <c r="F27" s="199"/>
      <c r="G27" s="199"/>
      <c r="H27" s="199"/>
      <c r="I27" s="199"/>
      <c r="J27" s="199"/>
      <c r="K27" s="199"/>
    </row>
    <row r="28" spans="1:11" ht="15.75" customHeight="1">
      <c r="A28" s="195"/>
      <c r="B28" s="194" t="s">
        <v>451</v>
      </c>
      <c r="C28" s="197">
        <v>3.13</v>
      </c>
      <c r="D28" s="197">
        <v>3.13</v>
      </c>
      <c r="E28" s="197">
        <v>4.49</v>
      </c>
      <c r="F28" s="197">
        <v>2.2</v>
      </c>
      <c r="G28" s="197">
        <v>3.18</v>
      </c>
      <c r="H28" s="197">
        <v>2.61</v>
      </c>
      <c r="I28" s="197">
        <v>2.04</v>
      </c>
      <c r="J28" s="197">
        <v>2.14</v>
      </c>
      <c r="K28" s="197">
        <v>2.75</v>
      </c>
    </row>
    <row r="29" spans="1:11" ht="15.75" customHeight="1">
      <c r="A29" s="195"/>
      <c r="B29" s="108" t="s">
        <v>430</v>
      </c>
      <c r="C29" s="198">
        <v>2.37</v>
      </c>
      <c r="D29" s="198">
        <v>2.37</v>
      </c>
      <c r="E29" s="198">
        <v>3.86</v>
      </c>
      <c r="F29" s="198">
        <v>1.95</v>
      </c>
      <c r="G29" s="198">
        <v>3.02</v>
      </c>
      <c r="H29" s="198">
        <v>2.37</v>
      </c>
      <c r="I29" s="198">
        <v>1.68</v>
      </c>
      <c r="J29" s="198">
        <v>1.07</v>
      </c>
      <c r="K29" s="198">
        <v>1.46</v>
      </c>
    </row>
    <row r="30" spans="1:11" ht="15.75" customHeight="1">
      <c r="A30" s="195"/>
      <c r="B30" s="108" t="s">
        <v>431</v>
      </c>
      <c r="C30" s="198">
        <v>2.53</v>
      </c>
      <c r="D30" s="198">
        <v>2.53</v>
      </c>
      <c r="E30" s="198">
        <v>4.1</v>
      </c>
      <c r="F30" s="198">
        <v>1.94</v>
      </c>
      <c r="G30" s="198">
        <v>3.21</v>
      </c>
      <c r="H30" s="198">
        <v>2.32</v>
      </c>
      <c r="I30" s="198">
        <v>1.78</v>
      </c>
      <c r="J30" s="198">
        <v>1.24</v>
      </c>
      <c r="K30" s="198">
        <v>2.39</v>
      </c>
    </row>
    <row r="31" spans="1:11" ht="15.75" customHeight="1">
      <c r="A31" s="195"/>
      <c r="B31" s="108" t="s">
        <v>452</v>
      </c>
      <c r="C31" s="198">
        <v>2.85</v>
      </c>
      <c r="D31" s="198">
        <v>2.85</v>
      </c>
      <c r="E31" s="198">
        <v>4.32</v>
      </c>
      <c r="F31" s="198">
        <v>2.04</v>
      </c>
      <c r="G31" s="198">
        <v>3.27</v>
      </c>
      <c r="H31" s="198">
        <v>2.59</v>
      </c>
      <c r="I31" s="198">
        <v>1.95</v>
      </c>
      <c r="J31" s="198">
        <v>1.28</v>
      </c>
      <c r="K31" s="198">
        <v>2</v>
      </c>
    </row>
    <row r="32" spans="1:11" ht="15.75" customHeight="1">
      <c r="A32" s="195"/>
      <c r="B32" s="108" t="s">
        <v>453</v>
      </c>
      <c r="C32" s="198">
        <v>3.2</v>
      </c>
      <c r="D32" s="198">
        <v>3.2</v>
      </c>
      <c r="E32" s="198">
        <v>4.46</v>
      </c>
      <c r="F32" s="198">
        <v>2.4</v>
      </c>
      <c r="G32" s="198">
        <v>3.55</v>
      </c>
      <c r="H32" s="198">
        <v>2.79</v>
      </c>
      <c r="I32" s="198">
        <v>2.26</v>
      </c>
      <c r="J32" s="198">
        <v>2.29</v>
      </c>
      <c r="K32" s="198">
        <v>3.21</v>
      </c>
    </row>
    <row r="33" spans="1:11" ht="15.75" customHeight="1">
      <c r="A33" s="195"/>
      <c r="B33" s="108" t="s">
        <v>454</v>
      </c>
      <c r="C33" s="198">
        <v>3.6</v>
      </c>
      <c r="D33" s="198">
        <v>3.6</v>
      </c>
      <c r="E33" s="198">
        <v>4.44</v>
      </c>
      <c r="F33" s="198">
        <v>2.66</v>
      </c>
      <c r="G33" s="198">
        <v>3.77</v>
      </c>
      <c r="H33" s="198">
        <v>2.89</v>
      </c>
      <c r="I33" s="198">
        <v>2.53</v>
      </c>
      <c r="J33" s="198">
        <v>2.84</v>
      </c>
      <c r="K33" s="198">
        <v>3.68</v>
      </c>
    </row>
    <row r="34" spans="1:11" ht="15.75" customHeight="1">
      <c r="A34" s="195"/>
      <c r="B34" s="108" t="s">
        <v>455</v>
      </c>
      <c r="C34" s="198">
        <v>4.09</v>
      </c>
      <c r="D34" s="198">
        <v>4.1</v>
      </c>
      <c r="E34" s="198">
        <v>4.73</v>
      </c>
      <c r="F34" s="198">
        <v>2.92</v>
      </c>
      <c r="G34" s="198">
        <v>3.63</v>
      </c>
      <c r="H34" s="198">
        <v>2.78</v>
      </c>
      <c r="I34" s="198">
        <v>2.91</v>
      </c>
      <c r="J34" s="198">
        <v>2.95</v>
      </c>
      <c r="K34" s="198">
        <v>2.49</v>
      </c>
    </row>
    <row r="35" spans="1:11" ht="15.75" customHeight="1">
      <c r="A35" s="195"/>
      <c r="B35" s="108" t="s">
        <v>456</v>
      </c>
      <c r="C35" s="198">
        <v>4.51</v>
      </c>
      <c r="D35" s="198">
        <v>4.52</v>
      </c>
      <c r="E35" s="198">
        <v>4.97</v>
      </c>
      <c r="F35" s="198">
        <v>3.17</v>
      </c>
      <c r="G35" s="198" t="s">
        <v>59</v>
      </c>
      <c r="H35" s="198">
        <v>3.28</v>
      </c>
      <c r="I35" s="198">
        <v>3.28</v>
      </c>
      <c r="J35" s="198">
        <v>2.87</v>
      </c>
      <c r="K35" s="198">
        <v>4.03</v>
      </c>
    </row>
    <row r="36" spans="1:11" ht="15.75" customHeight="1">
      <c r="A36" s="195"/>
      <c r="B36" s="108" t="s">
        <v>434</v>
      </c>
      <c r="C36" s="198">
        <v>5.35</v>
      </c>
      <c r="D36" s="198">
        <v>5.35</v>
      </c>
      <c r="E36" s="198">
        <v>5.44</v>
      </c>
      <c r="F36" s="198">
        <v>4.04</v>
      </c>
      <c r="G36" s="198" t="s">
        <v>59</v>
      </c>
      <c r="H36" s="198">
        <v>4</v>
      </c>
      <c r="I36" s="198">
        <v>3.54</v>
      </c>
      <c r="J36" s="198">
        <v>5.09</v>
      </c>
      <c r="K36" s="198" t="s">
        <v>59</v>
      </c>
    </row>
    <row r="37" spans="1:11" ht="21" customHeight="1">
      <c r="A37" s="362" t="s">
        <v>436</v>
      </c>
      <c r="B37" s="363"/>
      <c r="C37" s="199"/>
      <c r="D37" s="199"/>
      <c r="E37" s="199"/>
      <c r="F37" s="199"/>
      <c r="G37" s="199"/>
      <c r="H37" s="199"/>
      <c r="I37" s="199"/>
      <c r="J37" s="199"/>
      <c r="K37" s="199"/>
    </row>
    <row r="38" spans="1:11" ht="15.75" customHeight="1">
      <c r="A38" s="195"/>
      <c r="B38" s="194" t="s">
        <v>451</v>
      </c>
      <c r="C38" s="197">
        <v>20.24</v>
      </c>
      <c r="D38" s="197">
        <v>20.25</v>
      </c>
      <c r="E38" s="197">
        <v>30.26</v>
      </c>
      <c r="F38" s="197">
        <v>13.33</v>
      </c>
      <c r="G38" s="197">
        <v>16.84</v>
      </c>
      <c r="H38" s="197">
        <v>14.8</v>
      </c>
      <c r="I38" s="197">
        <v>12.7</v>
      </c>
      <c r="J38" s="197">
        <v>13.6</v>
      </c>
      <c r="K38" s="197">
        <v>18.64</v>
      </c>
    </row>
    <row r="39" spans="1:11" ht="15.75" customHeight="1">
      <c r="A39" s="195"/>
      <c r="B39" s="108" t="s">
        <v>430</v>
      </c>
      <c r="C39" s="198">
        <v>13.97</v>
      </c>
      <c r="D39" s="198">
        <v>13.98</v>
      </c>
      <c r="E39" s="198">
        <v>24.03</v>
      </c>
      <c r="F39" s="198">
        <v>11.17</v>
      </c>
      <c r="G39" s="198">
        <v>15.55</v>
      </c>
      <c r="H39" s="198">
        <v>12.97</v>
      </c>
      <c r="I39" s="198">
        <v>10.11</v>
      </c>
      <c r="J39" s="198">
        <v>5.97</v>
      </c>
      <c r="K39" s="198">
        <v>8.78</v>
      </c>
    </row>
    <row r="40" spans="1:11" ht="15.75" customHeight="1">
      <c r="A40" s="195"/>
      <c r="B40" s="108" t="s">
        <v>431</v>
      </c>
      <c r="C40" s="198">
        <v>15.55</v>
      </c>
      <c r="D40" s="198">
        <v>15.54</v>
      </c>
      <c r="E40" s="198">
        <v>26.27</v>
      </c>
      <c r="F40" s="198">
        <v>11.47</v>
      </c>
      <c r="G40" s="198">
        <v>16.91</v>
      </c>
      <c r="H40" s="198">
        <v>12.88</v>
      </c>
      <c r="I40" s="198">
        <v>10.84</v>
      </c>
      <c r="J40" s="198">
        <v>8.09</v>
      </c>
      <c r="K40" s="198">
        <v>17.74</v>
      </c>
    </row>
    <row r="41" spans="1:11" ht="15.75" customHeight="1">
      <c r="A41" s="195"/>
      <c r="B41" s="108" t="s">
        <v>452</v>
      </c>
      <c r="C41" s="198">
        <v>17.6</v>
      </c>
      <c r="D41" s="198">
        <v>17.66</v>
      </c>
      <c r="E41" s="198">
        <v>27.46</v>
      </c>
      <c r="F41" s="198">
        <v>12.23</v>
      </c>
      <c r="G41" s="198">
        <v>17.97</v>
      </c>
      <c r="H41" s="198">
        <v>14.28</v>
      </c>
      <c r="I41" s="198">
        <v>12.01</v>
      </c>
      <c r="J41" s="198">
        <v>7.77</v>
      </c>
      <c r="K41" s="198">
        <v>11.77</v>
      </c>
    </row>
    <row r="42" spans="1:11" ht="15.75" customHeight="1">
      <c r="A42" s="195"/>
      <c r="B42" s="108" t="s">
        <v>453</v>
      </c>
      <c r="C42" s="198">
        <v>20.55</v>
      </c>
      <c r="D42" s="198">
        <v>20.52</v>
      </c>
      <c r="E42" s="198">
        <v>29.3</v>
      </c>
      <c r="F42" s="198">
        <v>14.91</v>
      </c>
      <c r="G42" s="198">
        <v>19.32</v>
      </c>
      <c r="H42" s="198">
        <v>16.1</v>
      </c>
      <c r="I42" s="198">
        <v>14.46</v>
      </c>
      <c r="J42" s="198">
        <v>14.04</v>
      </c>
      <c r="K42" s="198">
        <v>25.11</v>
      </c>
    </row>
    <row r="43" spans="1:11" ht="15.75" customHeight="1">
      <c r="A43" s="195"/>
      <c r="B43" s="108" t="s">
        <v>454</v>
      </c>
      <c r="C43" s="198">
        <v>23.58</v>
      </c>
      <c r="D43" s="198">
        <v>23.59</v>
      </c>
      <c r="E43" s="198">
        <v>29.75</v>
      </c>
      <c r="F43" s="198">
        <v>16.72</v>
      </c>
      <c r="G43" s="198">
        <v>21.38</v>
      </c>
      <c r="H43" s="198">
        <v>16.5</v>
      </c>
      <c r="I43" s="198">
        <v>16.37</v>
      </c>
      <c r="J43" s="198">
        <v>17.21</v>
      </c>
      <c r="K43" s="198">
        <v>22.55</v>
      </c>
    </row>
    <row r="44" spans="1:11" ht="15.75" customHeight="1">
      <c r="A44" s="195"/>
      <c r="B44" s="108" t="s">
        <v>455</v>
      </c>
      <c r="C44" s="198">
        <v>28.31</v>
      </c>
      <c r="D44" s="198">
        <v>28.38</v>
      </c>
      <c r="E44" s="198">
        <v>33.37</v>
      </c>
      <c r="F44" s="198">
        <v>18.97</v>
      </c>
      <c r="G44" s="198">
        <v>21.97</v>
      </c>
      <c r="H44" s="198">
        <v>16.95</v>
      </c>
      <c r="I44" s="198">
        <v>19.18</v>
      </c>
      <c r="J44" s="198">
        <v>18.85</v>
      </c>
      <c r="K44" s="198">
        <v>18.91</v>
      </c>
    </row>
    <row r="45" spans="1:11" ht="15.75" customHeight="1">
      <c r="A45" s="195"/>
      <c r="B45" s="108" t="s">
        <v>456</v>
      </c>
      <c r="C45" s="198">
        <v>31.85</v>
      </c>
      <c r="D45" s="198">
        <v>31.87</v>
      </c>
      <c r="E45" s="198">
        <v>35.7</v>
      </c>
      <c r="F45" s="198">
        <v>20.64</v>
      </c>
      <c r="G45" s="198" t="s">
        <v>59</v>
      </c>
      <c r="H45" s="198">
        <v>20.27</v>
      </c>
      <c r="I45" s="198">
        <v>21.11</v>
      </c>
      <c r="J45" s="198">
        <v>19.73</v>
      </c>
      <c r="K45" s="198">
        <v>29.44</v>
      </c>
    </row>
    <row r="46" spans="1:11" ht="15.75" customHeight="1">
      <c r="A46" s="200"/>
      <c r="B46" s="111" t="s">
        <v>434</v>
      </c>
      <c r="C46" s="198">
        <v>40.2</v>
      </c>
      <c r="D46" s="198">
        <v>40.2</v>
      </c>
      <c r="E46" s="198">
        <v>40.84</v>
      </c>
      <c r="F46" s="198">
        <v>30.87</v>
      </c>
      <c r="G46" s="198" t="s">
        <v>59</v>
      </c>
      <c r="H46" s="198">
        <v>27</v>
      </c>
      <c r="I46" s="198">
        <v>22.7</v>
      </c>
      <c r="J46" s="198">
        <v>49.16</v>
      </c>
      <c r="K46" s="198" t="s">
        <v>59</v>
      </c>
    </row>
    <row r="47" spans="1:11" ht="15" customHeight="1">
      <c r="A47" s="275" t="s">
        <v>457</v>
      </c>
      <c r="B47" s="326"/>
      <c r="C47" s="326"/>
      <c r="D47" s="326"/>
      <c r="E47" s="326"/>
      <c r="F47" s="326"/>
      <c r="G47" s="326"/>
      <c r="H47" s="326"/>
      <c r="I47" s="326"/>
      <c r="J47" s="326"/>
      <c r="K47" s="326"/>
    </row>
    <row r="48" spans="1:11" ht="15" customHeight="1">
      <c r="A48" s="276" t="s">
        <v>437</v>
      </c>
      <c r="B48" s="354"/>
      <c r="C48" s="354"/>
      <c r="D48" s="354"/>
      <c r="E48" s="354"/>
      <c r="F48" s="354"/>
      <c r="G48" s="354"/>
      <c r="H48" s="354"/>
      <c r="I48" s="354"/>
      <c r="J48" s="354"/>
      <c r="K48" s="354"/>
    </row>
  </sheetData>
  <mergeCells count="19">
    <mergeCell ref="A7:B7"/>
    <mergeCell ref="A17:B17"/>
    <mergeCell ref="A27:B27"/>
    <mergeCell ref="A37:B37"/>
    <mergeCell ref="A2:K2"/>
    <mergeCell ref="A1:K1"/>
    <mergeCell ref="A47:K47"/>
    <mergeCell ref="A48:K48"/>
    <mergeCell ref="K3:K6"/>
    <mergeCell ref="D3:J3"/>
    <mergeCell ref="D4:D6"/>
    <mergeCell ref="E4:E6"/>
    <mergeCell ref="F4:J4"/>
    <mergeCell ref="F5:F6"/>
    <mergeCell ref="I5:I6"/>
    <mergeCell ref="J5:J6"/>
    <mergeCell ref="C3:C6"/>
    <mergeCell ref="B3:B4"/>
    <mergeCell ref="B5:B6"/>
  </mergeCells>
  <printOptions/>
  <pageMargins left="0.5905511811023623" right="0.5905511811023623" top="0.984251968503937" bottom="0.7874015748031497" header="0.5118110236220472" footer="0.5118110236220472"/>
  <pageSetup firstPageNumber="118" useFirstPageNumber="1" horizontalDpi="300" verticalDpi="300" orientation="portrait" paperSize="9" r:id="rId2"/>
  <headerFooter alignWithMargins="0">
    <oddHeader>&amp;L&amp;10&amp;P&amp;"ＭＳ 明朝,標準"　土木・建築・住宅&amp;"ＭＳ Ｐゴシック,標準"&amp;11
</oddHeader>
  </headerFooter>
  <drawing r:id="rId1"/>
</worksheet>
</file>

<file path=xl/worksheets/sheet17.xml><?xml version="1.0" encoding="utf-8"?>
<worksheet xmlns="http://schemas.openxmlformats.org/spreadsheetml/2006/main" xmlns:r="http://schemas.openxmlformats.org/officeDocument/2006/relationships">
  <sheetPr codeName="Sheet17"/>
  <dimension ref="A1:AF23"/>
  <sheetViews>
    <sheetView workbookViewId="0" topLeftCell="A1">
      <selection activeCell="A1" sqref="A1:M1"/>
    </sheetView>
  </sheetViews>
  <sheetFormatPr defaultColWidth="9.00390625" defaultRowHeight="13.5"/>
  <cols>
    <col min="1" max="1" width="1.875" style="0" customWidth="1"/>
    <col min="2" max="2" width="2.125" style="0" customWidth="1"/>
    <col min="3" max="3" width="13.125" style="0" customWidth="1"/>
    <col min="4" max="4" width="8.625" style="0" customWidth="1"/>
    <col min="5" max="9" width="7.125" style="0" customWidth="1"/>
    <col min="10" max="12" width="6.625" style="0" customWidth="1"/>
    <col min="13" max="13" width="5.75390625" style="0" customWidth="1"/>
    <col min="14" max="14" width="5.625" style="0" customWidth="1"/>
    <col min="15" max="15" width="5.625" style="0" bestFit="1" customWidth="1"/>
  </cols>
  <sheetData>
    <row r="1" spans="1:15" ht="21" customHeight="1">
      <c r="A1" s="245" t="s">
        <v>462</v>
      </c>
      <c r="B1" s="245"/>
      <c r="C1" s="245"/>
      <c r="D1" s="245"/>
      <c r="E1" s="245"/>
      <c r="F1" s="245"/>
      <c r="G1" s="245"/>
      <c r="H1" s="245"/>
      <c r="I1" s="245"/>
      <c r="J1" s="245"/>
      <c r="K1" s="245"/>
      <c r="L1" s="245"/>
      <c r="M1" s="245"/>
      <c r="N1" s="47"/>
      <c r="O1" s="46"/>
    </row>
    <row r="2" spans="1:15" ht="13.5" customHeight="1" thickBot="1">
      <c r="A2" s="250" t="s">
        <v>458</v>
      </c>
      <c r="B2" s="250"/>
      <c r="C2" s="250"/>
      <c r="D2" s="250"/>
      <c r="E2" s="250"/>
      <c r="F2" s="250"/>
      <c r="G2" s="250"/>
      <c r="H2" s="250"/>
      <c r="I2" s="250"/>
      <c r="J2" s="250"/>
      <c r="K2" s="250"/>
      <c r="L2" s="250"/>
      <c r="M2" s="250"/>
      <c r="N2" s="25"/>
      <c r="O2" s="201"/>
    </row>
    <row r="3" spans="1:15" ht="18" customHeight="1" thickTop="1">
      <c r="A3" s="246" t="s">
        <v>463</v>
      </c>
      <c r="B3" s="398"/>
      <c r="C3" s="399"/>
      <c r="D3" s="404" t="s">
        <v>464</v>
      </c>
      <c r="E3" s="364" t="s">
        <v>465</v>
      </c>
      <c r="F3" s="365"/>
      <c r="G3" s="365"/>
      <c r="H3" s="365"/>
      <c r="I3" s="365"/>
      <c r="J3" s="365"/>
      <c r="K3" s="365"/>
      <c r="L3" s="365"/>
      <c r="M3" s="370" t="s">
        <v>466</v>
      </c>
      <c r="N3" s="368"/>
      <c r="O3" s="203"/>
    </row>
    <row r="4" spans="1:15" ht="18" customHeight="1">
      <c r="A4" s="400"/>
      <c r="B4" s="400"/>
      <c r="C4" s="401"/>
      <c r="D4" s="405"/>
      <c r="E4" s="396" t="s">
        <v>459</v>
      </c>
      <c r="F4" s="397"/>
      <c r="G4" s="204" t="s">
        <v>467</v>
      </c>
      <c r="H4" s="204" t="s">
        <v>468</v>
      </c>
      <c r="I4" s="204" t="s">
        <v>469</v>
      </c>
      <c r="J4" s="204" t="s">
        <v>470</v>
      </c>
      <c r="K4" s="204" t="s">
        <v>471</v>
      </c>
      <c r="L4" s="366" t="s">
        <v>472</v>
      </c>
      <c r="M4" s="371"/>
      <c r="N4" s="369"/>
      <c r="O4" s="25"/>
    </row>
    <row r="5" spans="1:14" ht="18" customHeight="1">
      <c r="A5" s="402"/>
      <c r="B5" s="402"/>
      <c r="C5" s="403"/>
      <c r="D5" s="405"/>
      <c r="E5" s="205"/>
      <c r="F5" s="206" t="s">
        <v>460</v>
      </c>
      <c r="G5" s="207" t="s">
        <v>473</v>
      </c>
      <c r="H5" s="207" t="s">
        <v>474</v>
      </c>
      <c r="I5" s="207" t="s">
        <v>475</v>
      </c>
      <c r="J5" s="207" t="s">
        <v>476</v>
      </c>
      <c r="K5" s="207" t="s">
        <v>477</v>
      </c>
      <c r="L5" s="367"/>
      <c r="M5" s="372"/>
      <c r="N5" s="202"/>
    </row>
    <row r="6" spans="1:16" s="210" customFormat="1" ht="18" customHeight="1">
      <c r="A6" s="373" t="s">
        <v>478</v>
      </c>
      <c r="B6" s="373"/>
      <c r="C6" s="374"/>
      <c r="D6" s="394">
        <v>110060</v>
      </c>
      <c r="E6" s="379">
        <v>14770</v>
      </c>
      <c r="F6" s="379">
        <v>3130</v>
      </c>
      <c r="G6" s="379">
        <v>13160</v>
      </c>
      <c r="H6" s="379">
        <v>41780</v>
      </c>
      <c r="I6" s="379">
        <v>31290</v>
      </c>
      <c r="J6" s="379">
        <v>4810</v>
      </c>
      <c r="K6" s="379">
        <v>940</v>
      </c>
      <c r="L6" s="379">
        <v>3320</v>
      </c>
      <c r="M6" s="395">
        <v>42.6</v>
      </c>
      <c r="N6" s="381"/>
      <c r="O6"/>
      <c r="P6" s="209"/>
    </row>
    <row r="7" spans="1:16" s="210" customFormat="1" ht="18" customHeight="1">
      <c r="A7" s="375" t="s">
        <v>479</v>
      </c>
      <c r="B7" s="375"/>
      <c r="C7" s="376"/>
      <c r="D7" s="383"/>
      <c r="E7" s="380"/>
      <c r="F7" s="380"/>
      <c r="G7" s="380"/>
      <c r="H7" s="380"/>
      <c r="I7" s="380"/>
      <c r="J7" s="380"/>
      <c r="K7" s="380"/>
      <c r="L7" s="380"/>
      <c r="M7" s="382"/>
      <c r="N7" s="381"/>
      <c r="O7"/>
      <c r="P7" s="209"/>
    </row>
    <row r="8" spans="1:16" s="210" customFormat="1" ht="18" customHeight="1">
      <c r="A8" s="377" t="s">
        <v>480</v>
      </c>
      <c r="B8" s="377"/>
      <c r="C8" s="378"/>
      <c r="D8" s="383"/>
      <c r="E8" s="380"/>
      <c r="F8" s="380"/>
      <c r="G8" s="380"/>
      <c r="H8" s="380"/>
      <c r="I8" s="380"/>
      <c r="J8" s="380"/>
      <c r="K8" s="380"/>
      <c r="L8" s="380"/>
      <c r="M8" s="382"/>
      <c r="N8" s="381"/>
      <c r="O8"/>
      <c r="P8" s="209"/>
    </row>
    <row r="9" spans="1:16" ht="18" customHeight="1">
      <c r="A9" s="25"/>
      <c r="B9" s="384" t="s">
        <v>481</v>
      </c>
      <c r="C9" s="385"/>
      <c r="D9" s="171">
        <v>40260</v>
      </c>
      <c r="E9" s="172">
        <v>4150</v>
      </c>
      <c r="F9" s="172">
        <v>1140</v>
      </c>
      <c r="G9" s="172">
        <v>3950</v>
      </c>
      <c r="H9" s="172">
        <v>16410</v>
      </c>
      <c r="I9" s="172">
        <v>12760</v>
      </c>
      <c r="J9" s="172">
        <v>2270</v>
      </c>
      <c r="K9" s="172">
        <v>400</v>
      </c>
      <c r="L9" s="172">
        <v>310</v>
      </c>
      <c r="M9" s="212">
        <v>46.1</v>
      </c>
      <c r="N9" s="208"/>
      <c r="P9" s="151"/>
    </row>
    <row r="10" spans="1:16" ht="18" customHeight="1">
      <c r="A10" s="25"/>
      <c r="B10" s="386" t="s">
        <v>482</v>
      </c>
      <c r="C10" s="387"/>
      <c r="D10" s="171">
        <v>69800</v>
      </c>
      <c r="E10" s="172">
        <v>10620</v>
      </c>
      <c r="F10" s="172">
        <v>1990</v>
      </c>
      <c r="G10" s="172">
        <v>9200</v>
      </c>
      <c r="H10" s="172">
        <v>25360</v>
      </c>
      <c r="I10" s="172">
        <v>18530</v>
      </c>
      <c r="J10" s="172">
        <v>2530</v>
      </c>
      <c r="K10" s="172">
        <v>530</v>
      </c>
      <c r="L10" s="172">
        <v>3020</v>
      </c>
      <c r="M10" s="212">
        <v>40.5</v>
      </c>
      <c r="N10" s="208"/>
      <c r="P10" s="151"/>
    </row>
    <row r="11" spans="1:16" ht="18" customHeight="1">
      <c r="A11" s="25"/>
      <c r="B11" s="214"/>
      <c r="C11" s="213" t="s">
        <v>483</v>
      </c>
      <c r="D11" s="171">
        <v>4730</v>
      </c>
      <c r="E11" s="172">
        <v>670</v>
      </c>
      <c r="F11" s="172">
        <v>30</v>
      </c>
      <c r="G11" s="172">
        <v>1110</v>
      </c>
      <c r="H11" s="172">
        <v>1390</v>
      </c>
      <c r="I11" s="172">
        <v>1310</v>
      </c>
      <c r="J11" s="172">
        <v>210</v>
      </c>
      <c r="K11" s="172" t="s">
        <v>59</v>
      </c>
      <c r="L11" s="172">
        <v>40</v>
      </c>
      <c r="M11" s="212">
        <v>39.2</v>
      </c>
      <c r="N11" s="208"/>
      <c r="P11" s="151"/>
    </row>
    <row r="12" spans="1:16" ht="18" customHeight="1">
      <c r="A12" s="25"/>
      <c r="B12" s="214"/>
      <c r="C12" s="213" t="s">
        <v>484</v>
      </c>
      <c r="D12" s="171">
        <v>5500</v>
      </c>
      <c r="E12" s="172">
        <v>320</v>
      </c>
      <c r="F12" s="172">
        <v>20</v>
      </c>
      <c r="G12" s="172">
        <v>920</v>
      </c>
      <c r="H12" s="172">
        <v>1930</v>
      </c>
      <c r="I12" s="172">
        <v>1950</v>
      </c>
      <c r="J12" s="172">
        <v>320</v>
      </c>
      <c r="K12" s="172">
        <v>60</v>
      </c>
      <c r="L12" s="172" t="s">
        <v>59</v>
      </c>
      <c r="M12" s="211">
        <v>46.6</v>
      </c>
      <c r="N12" s="208"/>
      <c r="P12" s="151"/>
    </row>
    <row r="13" spans="1:16" ht="18" customHeight="1">
      <c r="A13" s="25"/>
      <c r="B13" s="214"/>
      <c r="C13" s="213" t="s">
        <v>485</v>
      </c>
      <c r="D13" s="171">
        <v>48090</v>
      </c>
      <c r="E13" s="172">
        <v>6020</v>
      </c>
      <c r="F13" s="172">
        <v>940</v>
      </c>
      <c r="G13" s="172">
        <v>6520</v>
      </c>
      <c r="H13" s="172">
        <v>18930</v>
      </c>
      <c r="I13" s="172">
        <v>13440</v>
      </c>
      <c r="J13" s="172">
        <v>1790</v>
      </c>
      <c r="K13" s="172">
        <v>430</v>
      </c>
      <c r="L13" s="172">
        <v>950</v>
      </c>
      <c r="M13" s="212">
        <v>41.8</v>
      </c>
      <c r="N13" s="208"/>
      <c r="P13" s="151"/>
    </row>
    <row r="14" spans="1:16" ht="18" customHeight="1">
      <c r="A14" s="25"/>
      <c r="B14" s="214"/>
      <c r="C14" s="213" t="s">
        <v>486</v>
      </c>
      <c r="D14" s="171">
        <v>10610</v>
      </c>
      <c r="E14" s="172">
        <v>3550</v>
      </c>
      <c r="F14" s="172">
        <v>1000</v>
      </c>
      <c r="G14" s="172">
        <v>510</v>
      </c>
      <c r="H14" s="172">
        <v>2820</v>
      </c>
      <c r="I14" s="172">
        <v>1600</v>
      </c>
      <c r="J14" s="172">
        <v>190</v>
      </c>
      <c r="K14" s="172" t="s">
        <v>59</v>
      </c>
      <c r="L14" s="172">
        <v>1940</v>
      </c>
      <c r="M14" s="211">
        <v>29.9</v>
      </c>
      <c r="N14" s="208"/>
      <c r="P14" s="151"/>
    </row>
    <row r="15" spans="1:14" ht="15.75" customHeight="1">
      <c r="A15" s="25"/>
      <c r="B15" s="214"/>
      <c r="C15" s="215" t="s">
        <v>487</v>
      </c>
      <c r="D15" s="383">
        <v>870</v>
      </c>
      <c r="E15" s="380">
        <v>70</v>
      </c>
      <c r="F15" s="380" t="s">
        <v>59</v>
      </c>
      <c r="G15" s="380">
        <v>140</v>
      </c>
      <c r="H15" s="380">
        <v>290</v>
      </c>
      <c r="I15" s="380">
        <v>230</v>
      </c>
      <c r="J15" s="380">
        <v>20</v>
      </c>
      <c r="K15" s="380">
        <v>40</v>
      </c>
      <c r="L15" s="380">
        <v>90</v>
      </c>
      <c r="M15" s="382">
        <v>44.7</v>
      </c>
      <c r="N15" s="381"/>
    </row>
    <row r="16" spans="1:14" ht="16.5" customHeight="1">
      <c r="A16" s="25"/>
      <c r="B16" s="214"/>
      <c r="C16" s="216" t="s">
        <v>488</v>
      </c>
      <c r="D16" s="383"/>
      <c r="E16" s="380"/>
      <c r="F16" s="380"/>
      <c r="G16" s="380"/>
      <c r="H16" s="380"/>
      <c r="I16" s="380"/>
      <c r="J16" s="380"/>
      <c r="K16" s="380"/>
      <c r="L16" s="380"/>
      <c r="M16" s="382"/>
      <c r="N16" s="381"/>
    </row>
    <row r="17" spans="1:15" s="210" customFormat="1" ht="13.5">
      <c r="A17" s="362" t="s">
        <v>489</v>
      </c>
      <c r="B17" s="362"/>
      <c r="C17" s="389"/>
      <c r="D17" s="383">
        <v>29480</v>
      </c>
      <c r="E17" s="380">
        <v>20280</v>
      </c>
      <c r="F17" s="380">
        <v>16660</v>
      </c>
      <c r="G17" s="380">
        <v>2120</v>
      </c>
      <c r="H17" s="380">
        <v>3480</v>
      </c>
      <c r="I17" s="380">
        <v>2560</v>
      </c>
      <c r="J17" s="380">
        <v>610</v>
      </c>
      <c r="K17" s="380">
        <v>50</v>
      </c>
      <c r="L17" s="380">
        <v>380</v>
      </c>
      <c r="M17" s="388">
        <v>14.2</v>
      </c>
      <c r="N17" s="381"/>
      <c r="O17"/>
    </row>
    <row r="18" spans="1:15" s="210" customFormat="1" ht="14.25" customHeight="1">
      <c r="A18" s="384" t="s">
        <v>490</v>
      </c>
      <c r="B18" s="384"/>
      <c r="C18" s="385"/>
      <c r="D18" s="383"/>
      <c r="E18" s="380"/>
      <c r="F18" s="380"/>
      <c r="G18" s="380"/>
      <c r="H18" s="380"/>
      <c r="I18" s="380"/>
      <c r="J18" s="380"/>
      <c r="K18" s="380"/>
      <c r="L18" s="380"/>
      <c r="M18" s="388"/>
      <c r="N18" s="381"/>
      <c r="O18"/>
    </row>
    <row r="19" spans="1:15" s="210" customFormat="1" ht="12.75" customHeight="1">
      <c r="A19" s="392" t="s">
        <v>491</v>
      </c>
      <c r="B19" s="392"/>
      <c r="C19" s="393"/>
      <c r="D19" s="383"/>
      <c r="E19" s="380"/>
      <c r="F19" s="380"/>
      <c r="G19" s="380"/>
      <c r="H19" s="380"/>
      <c r="I19" s="380"/>
      <c r="J19" s="380"/>
      <c r="K19" s="380"/>
      <c r="L19" s="380"/>
      <c r="M19" s="388"/>
      <c r="N19" s="381"/>
      <c r="O19"/>
    </row>
    <row r="20" spans="1:14" ht="18" customHeight="1">
      <c r="A20" s="25"/>
      <c r="B20" s="384" t="s">
        <v>481</v>
      </c>
      <c r="C20" s="385"/>
      <c r="D20" s="171">
        <v>20060</v>
      </c>
      <c r="E20" s="172">
        <v>14870</v>
      </c>
      <c r="F20" s="172">
        <v>12660</v>
      </c>
      <c r="G20" s="172">
        <v>1230</v>
      </c>
      <c r="H20" s="172">
        <v>2000</v>
      </c>
      <c r="I20" s="172">
        <v>1300</v>
      </c>
      <c r="J20" s="172">
        <v>390</v>
      </c>
      <c r="K20" s="172" t="s">
        <v>59</v>
      </c>
      <c r="L20" s="172">
        <v>280</v>
      </c>
      <c r="M20" s="212">
        <v>11.5</v>
      </c>
      <c r="N20" s="208"/>
    </row>
    <row r="21" spans="1:32" ht="18" customHeight="1">
      <c r="A21" s="217"/>
      <c r="B21" s="390" t="s">
        <v>482</v>
      </c>
      <c r="C21" s="391"/>
      <c r="D21" s="171">
        <v>9420</v>
      </c>
      <c r="E21" s="172">
        <v>5410</v>
      </c>
      <c r="F21" s="172">
        <v>4000</v>
      </c>
      <c r="G21" s="172">
        <v>890</v>
      </c>
      <c r="H21" s="172">
        <v>1480</v>
      </c>
      <c r="I21" s="172">
        <v>1270</v>
      </c>
      <c r="J21" s="172">
        <v>230</v>
      </c>
      <c r="K21" s="172">
        <v>50</v>
      </c>
      <c r="L21" s="172">
        <v>100</v>
      </c>
      <c r="M21" s="211">
        <v>19.8</v>
      </c>
      <c r="N21" s="218"/>
      <c r="O21" s="156"/>
      <c r="P21" s="156"/>
      <c r="Q21" s="156"/>
      <c r="R21" s="156"/>
      <c r="S21" s="156"/>
      <c r="T21" s="156"/>
      <c r="U21" s="156"/>
      <c r="V21" s="156"/>
      <c r="W21" s="156"/>
      <c r="X21" s="156"/>
      <c r="Y21" s="156"/>
      <c r="Z21" s="156"/>
      <c r="AA21" s="156"/>
      <c r="AB21" s="156"/>
      <c r="AC21" s="156"/>
      <c r="AD21" s="156"/>
      <c r="AE21" s="156"/>
      <c r="AF21" s="156"/>
    </row>
    <row r="22" spans="1:32" ht="15" customHeight="1">
      <c r="A22" s="275" t="s">
        <v>427</v>
      </c>
      <c r="B22" s="275"/>
      <c r="C22" s="275"/>
      <c r="D22" s="275"/>
      <c r="E22" s="275"/>
      <c r="F22" s="275"/>
      <c r="G22" s="275"/>
      <c r="H22" s="275"/>
      <c r="I22" s="275"/>
      <c r="J22" s="275"/>
      <c r="K22" s="275"/>
      <c r="L22" s="32"/>
      <c r="M22" s="32"/>
      <c r="N22" s="63"/>
      <c r="O22" s="63"/>
      <c r="P22" s="63"/>
      <c r="Q22" s="63"/>
      <c r="R22" s="63"/>
      <c r="S22" s="63"/>
      <c r="T22" s="63"/>
      <c r="U22" s="63"/>
      <c r="V22" s="63"/>
      <c r="W22" s="63"/>
      <c r="X22" s="63"/>
      <c r="Y22" s="63"/>
      <c r="Z22" s="63"/>
      <c r="AA22" s="63"/>
      <c r="AB22" s="63"/>
      <c r="AC22" s="63"/>
      <c r="AD22" s="63"/>
      <c r="AE22" s="63"/>
      <c r="AF22" s="63"/>
    </row>
    <row r="23" spans="1:32" ht="15" customHeight="1">
      <c r="A23" s="222" t="s">
        <v>461</v>
      </c>
      <c r="B23" s="222"/>
      <c r="C23" s="222"/>
      <c r="D23" s="222"/>
      <c r="E23" s="222"/>
      <c r="F23" s="222"/>
      <c r="G23" s="222"/>
      <c r="H23" s="222"/>
      <c r="I23" s="222"/>
      <c r="J23" s="222"/>
      <c r="K23" s="222"/>
      <c r="L23" s="222"/>
      <c r="M23" s="222"/>
      <c r="N23" s="63"/>
      <c r="O23" s="112"/>
      <c r="P23" s="112"/>
      <c r="Q23" s="112"/>
      <c r="R23" s="112"/>
      <c r="S23" s="112"/>
      <c r="T23" s="112"/>
      <c r="U23" s="112"/>
      <c r="V23" s="112"/>
      <c r="W23" s="112"/>
      <c r="X23" s="112"/>
      <c r="Y23" s="112"/>
      <c r="Z23" s="112"/>
      <c r="AA23" s="112"/>
      <c r="AB23" s="112"/>
      <c r="AC23" s="112"/>
      <c r="AD23" s="112"/>
      <c r="AE23" s="112"/>
      <c r="AF23" s="112"/>
    </row>
  </sheetData>
  <mergeCells count="54">
    <mergeCell ref="A1:M1"/>
    <mergeCell ref="A22:K22"/>
    <mergeCell ref="D6:D8"/>
    <mergeCell ref="M6:M8"/>
    <mergeCell ref="E4:F4"/>
    <mergeCell ref="A3:C5"/>
    <mergeCell ref="D3:D5"/>
    <mergeCell ref="E15:E16"/>
    <mergeCell ref="G15:G16"/>
    <mergeCell ref="F15:F16"/>
    <mergeCell ref="A23:M23"/>
    <mergeCell ref="A2:M2"/>
    <mergeCell ref="H17:H19"/>
    <mergeCell ref="I17:I19"/>
    <mergeCell ref="K17:K19"/>
    <mergeCell ref="J15:J16"/>
    <mergeCell ref="K15:K16"/>
    <mergeCell ref="I15:I16"/>
    <mergeCell ref="F17:F19"/>
    <mergeCell ref="G17:G19"/>
    <mergeCell ref="B20:C20"/>
    <mergeCell ref="B21:C21"/>
    <mergeCell ref="D17:D19"/>
    <mergeCell ref="A18:C18"/>
    <mergeCell ref="A19:C19"/>
    <mergeCell ref="D15:D16"/>
    <mergeCell ref="B9:C9"/>
    <mergeCell ref="B10:C10"/>
    <mergeCell ref="N17:N19"/>
    <mergeCell ref="L17:L19"/>
    <mergeCell ref="M17:M19"/>
    <mergeCell ref="E17:E19"/>
    <mergeCell ref="J17:J19"/>
    <mergeCell ref="H15:H16"/>
    <mergeCell ref="A17:C17"/>
    <mergeCell ref="K6:K8"/>
    <mergeCell ref="N15:N16"/>
    <mergeCell ref="M15:M16"/>
    <mergeCell ref="L6:L8"/>
    <mergeCell ref="L15:L16"/>
    <mergeCell ref="N6:N8"/>
    <mergeCell ref="H6:H8"/>
    <mergeCell ref="I6:I8"/>
    <mergeCell ref="F6:F8"/>
    <mergeCell ref="J6:J8"/>
    <mergeCell ref="A6:C6"/>
    <mergeCell ref="A7:C7"/>
    <mergeCell ref="A8:C8"/>
    <mergeCell ref="G6:G8"/>
    <mergeCell ref="E6:E8"/>
    <mergeCell ref="E3:L3"/>
    <mergeCell ref="L4:L5"/>
    <mergeCell ref="N3:N4"/>
    <mergeCell ref="M3:M5"/>
  </mergeCells>
  <printOptions/>
  <pageMargins left="0.5905511811023623" right="0.7874015748031497" top="0.984251968503937" bottom="0.984251968503937" header="0.5118110236220472" footer="0.5118110236220472"/>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codeName="Sheet6"/>
  <dimension ref="A1:K10"/>
  <sheetViews>
    <sheetView workbookViewId="0" topLeftCell="A1">
      <selection activeCell="A1" sqref="A1:K1"/>
    </sheetView>
  </sheetViews>
  <sheetFormatPr defaultColWidth="9.00390625" defaultRowHeight="13.5"/>
  <cols>
    <col min="1" max="1" width="8.875" style="0" customWidth="1"/>
    <col min="2" max="2" width="8.125" style="0" customWidth="1"/>
    <col min="3" max="3" width="7.625" style="0" customWidth="1"/>
    <col min="4" max="11" width="8.125" style="0" customWidth="1"/>
  </cols>
  <sheetData>
    <row r="1" spans="1:11" ht="21" customHeight="1">
      <c r="A1" s="245" t="s">
        <v>29</v>
      </c>
      <c r="B1" s="249"/>
      <c r="C1" s="249"/>
      <c r="D1" s="249"/>
      <c r="E1" s="249"/>
      <c r="F1" s="249"/>
      <c r="G1" s="249"/>
      <c r="H1" s="249"/>
      <c r="I1" s="249"/>
      <c r="J1" s="249"/>
      <c r="K1" s="249"/>
    </row>
    <row r="2" spans="1:11" ht="13.5" customHeight="1" thickBot="1">
      <c r="A2" s="250" t="s">
        <v>30</v>
      </c>
      <c r="B2" s="250"/>
      <c r="C2" s="250"/>
      <c r="D2" s="250"/>
      <c r="E2" s="250"/>
      <c r="F2" s="250"/>
      <c r="G2" s="250"/>
      <c r="H2" s="250"/>
      <c r="I2" s="250"/>
      <c r="J2" s="241"/>
      <c r="K2" s="241"/>
    </row>
    <row r="3" spans="1:11" ht="15" customHeight="1" thickTop="1">
      <c r="A3" s="277" t="s">
        <v>31</v>
      </c>
      <c r="B3" s="248" t="s">
        <v>32</v>
      </c>
      <c r="C3" s="248" t="s">
        <v>24</v>
      </c>
      <c r="D3" s="248" t="s">
        <v>25</v>
      </c>
      <c r="E3" s="37" t="s">
        <v>33</v>
      </c>
      <c r="F3" s="248" t="s">
        <v>26</v>
      </c>
      <c r="G3" s="248" t="s">
        <v>34</v>
      </c>
      <c r="H3" s="248" t="s">
        <v>35</v>
      </c>
      <c r="I3" s="37" t="s">
        <v>36</v>
      </c>
      <c r="J3" s="37" t="s">
        <v>37</v>
      </c>
      <c r="K3" s="252" t="s">
        <v>38</v>
      </c>
    </row>
    <row r="4" spans="1:11" ht="15" customHeight="1">
      <c r="A4" s="251"/>
      <c r="B4" s="263"/>
      <c r="C4" s="263"/>
      <c r="D4" s="263"/>
      <c r="E4" s="11" t="s">
        <v>39</v>
      </c>
      <c r="F4" s="263"/>
      <c r="G4" s="263"/>
      <c r="H4" s="263"/>
      <c r="I4" s="11" t="s">
        <v>40</v>
      </c>
      <c r="J4" s="11" t="s">
        <v>41</v>
      </c>
      <c r="K4" s="265"/>
    </row>
    <row r="5" spans="1:11" ht="15" customHeight="1">
      <c r="A5" s="6" t="s">
        <v>42</v>
      </c>
      <c r="B5" s="38">
        <f>SUM(C5:K5)</f>
        <v>9276</v>
      </c>
      <c r="C5" s="39">
        <v>511</v>
      </c>
      <c r="D5" s="39">
        <v>258</v>
      </c>
      <c r="E5" s="39">
        <v>568</v>
      </c>
      <c r="F5" s="39">
        <v>101</v>
      </c>
      <c r="G5" s="26">
        <v>1511</v>
      </c>
      <c r="H5" s="39">
        <v>442</v>
      </c>
      <c r="I5" s="39">
        <v>531</v>
      </c>
      <c r="J5" s="39">
        <v>133</v>
      </c>
      <c r="K5" s="26">
        <v>5221</v>
      </c>
    </row>
    <row r="6" spans="1:11" ht="15" customHeight="1">
      <c r="A6" s="40" t="s">
        <v>27</v>
      </c>
      <c r="B6" s="38">
        <f>SUM(C6:K6)</f>
        <v>9275</v>
      </c>
      <c r="C6" s="39">
        <v>511</v>
      </c>
      <c r="D6" s="39">
        <v>258</v>
      </c>
      <c r="E6" s="39">
        <v>567</v>
      </c>
      <c r="F6" s="39">
        <v>101</v>
      </c>
      <c r="G6" s="26">
        <v>1511</v>
      </c>
      <c r="H6" s="39">
        <v>442</v>
      </c>
      <c r="I6" s="39">
        <v>531</v>
      </c>
      <c r="J6" s="39">
        <v>133</v>
      </c>
      <c r="K6" s="26">
        <v>5221</v>
      </c>
    </row>
    <row r="7" spans="1:11" ht="15" customHeight="1">
      <c r="A7" s="40" t="s">
        <v>28</v>
      </c>
      <c r="B7" s="38">
        <f>SUM(C7:K7)</f>
        <v>9248</v>
      </c>
      <c r="C7" s="26">
        <v>511</v>
      </c>
      <c r="D7" s="26">
        <v>258</v>
      </c>
      <c r="E7" s="26">
        <v>566</v>
      </c>
      <c r="F7" s="26">
        <v>98</v>
      </c>
      <c r="G7" s="26">
        <v>1511</v>
      </c>
      <c r="H7" s="26">
        <v>442</v>
      </c>
      <c r="I7" s="26">
        <v>531</v>
      </c>
      <c r="J7" s="26">
        <v>130</v>
      </c>
      <c r="K7" s="26">
        <v>5201</v>
      </c>
    </row>
    <row r="8" spans="1:11" s="41" customFormat="1" ht="15" customHeight="1">
      <c r="A8" s="40" t="s">
        <v>43</v>
      </c>
      <c r="B8" s="38">
        <f>SUM(C8:K8)</f>
        <v>9256</v>
      </c>
      <c r="C8" s="26">
        <v>511</v>
      </c>
      <c r="D8" s="26">
        <v>258</v>
      </c>
      <c r="E8" s="26">
        <v>566</v>
      </c>
      <c r="F8" s="26">
        <v>98</v>
      </c>
      <c r="G8" s="26">
        <v>1511</v>
      </c>
      <c r="H8" s="26">
        <v>442</v>
      </c>
      <c r="I8" s="26">
        <v>531</v>
      </c>
      <c r="J8" s="26">
        <v>130</v>
      </c>
      <c r="K8" s="26">
        <v>5209</v>
      </c>
    </row>
    <row r="9" spans="1:11" s="41" customFormat="1" ht="15" customHeight="1">
      <c r="A9" s="42" t="s">
        <v>44</v>
      </c>
      <c r="B9" s="43">
        <f>SUM(C9:K9)</f>
        <v>9255</v>
      </c>
      <c r="C9" s="30">
        <v>511</v>
      </c>
      <c r="D9" s="30">
        <v>258</v>
      </c>
      <c r="E9" s="30">
        <v>566</v>
      </c>
      <c r="F9" s="30">
        <v>98</v>
      </c>
      <c r="G9" s="30">
        <v>1511</v>
      </c>
      <c r="H9" s="30">
        <v>442</v>
      </c>
      <c r="I9" s="30">
        <v>531</v>
      </c>
      <c r="J9" s="30">
        <v>125</v>
      </c>
      <c r="K9" s="30">
        <v>5213</v>
      </c>
    </row>
    <row r="10" spans="1:11" ht="15" customHeight="1">
      <c r="A10" s="275" t="s">
        <v>45</v>
      </c>
      <c r="B10" s="275"/>
      <c r="C10" s="275"/>
      <c r="D10" s="275"/>
      <c r="E10" s="275"/>
      <c r="F10" s="275"/>
      <c r="G10" s="275"/>
      <c r="H10" s="275"/>
      <c r="I10" s="275"/>
      <c r="J10" s="275"/>
      <c r="K10" s="275"/>
    </row>
  </sheetData>
  <mergeCells count="11">
    <mergeCell ref="A10:K10"/>
    <mergeCell ref="A3:A4"/>
    <mergeCell ref="B3:B4"/>
    <mergeCell ref="C3:C4"/>
    <mergeCell ref="D3:D4"/>
    <mergeCell ref="F3:F4"/>
    <mergeCell ref="G3:G4"/>
    <mergeCell ref="H3:H4"/>
    <mergeCell ref="K3:K4"/>
    <mergeCell ref="A1:K1"/>
    <mergeCell ref="A2:K2"/>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7"/>
  <dimension ref="A1:K10"/>
  <sheetViews>
    <sheetView workbookViewId="0" topLeftCell="A1">
      <selection activeCell="A1" sqref="A1:K1"/>
    </sheetView>
  </sheetViews>
  <sheetFormatPr defaultColWidth="9.00390625" defaultRowHeight="13.5"/>
  <cols>
    <col min="1" max="1" width="9.125" style="0" customWidth="1"/>
    <col min="2" max="3" width="8.125" style="0" customWidth="1"/>
    <col min="4" max="4" width="7.125" style="0" customWidth="1"/>
    <col min="5" max="11" width="8.125" style="0" customWidth="1"/>
  </cols>
  <sheetData>
    <row r="1" spans="1:11" ht="21" customHeight="1">
      <c r="A1" s="245" t="s">
        <v>61</v>
      </c>
      <c r="B1" s="245"/>
      <c r="C1" s="245"/>
      <c r="D1" s="245"/>
      <c r="E1" s="245"/>
      <c r="F1" s="245"/>
      <c r="G1" s="245"/>
      <c r="H1" s="245"/>
      <c r="I1" s="245"/>
      <c r="J1" s="245"/>
      <c r="K1" s="245"/>
    </row>
    <row r="2" spans="1:11" ht="13.5" customHeight="1" thickBot="1">
      <c r="A2" s="44" t="s">
        <v>46</v>
      </c>
      <c r="B2" s="44"/>
      <c r="C2" s="44"/>
      <c r="D2" s="44"/>
      <c r="E2" s="44"/>
      <c r="F2" s="44"/>
      <c r="G2" s="44"/>
      <c r="H2" s="44"/>
      <c r="I2" s="44"/>
      <c r="J2" s="44"/>
      <c r="K2" s="44"/>
    </row>
    <row r="3" spans="1:11" ht="15" customHeight="1" thickTop="1">
      <c r="A3" s="277" t="s">
        <v>62</v>
      </c>
      <c r="B3" s="248" t="s">
        <v>32</v>
      </c>
      <c r="C3" s="248" t="s">
        <v>47</v>
      </c>
      <c r="D3" s="248" t="s">
        <v>48</v>
      </c>
      <c r="E3" s="37" t="s">
        <v>49</v>
      </c>
      <c r="F3" s="37" t="s">
        <v>50</v>
      </c>
      <c r="G3" s="248" t="s">
        <v>51</v>
      </c>
      <c r="H3" s="37" t="s">
        <v>52</v>
      </c>
      <c r="I3" s="37" t="s">
        <v>53</v>
      </c>
      <c r="J3" s="248" t="s">
        <v>54</v>
      </c>
      <c r="K3" s="252" t="s">
        <v>38</v>
      </c>
    </row>
    <row r="4" spans="1:11" ht="15" customHeight="1">
      <c r="A4" s="251"/>
      <c r="B4" s="263"/>
      <c r="C4" s="263"/>
      <c r="D4" s="263"/>
      <c r="E4" s="11" t="s">
        <v>55</v>
      </c>
      <c r="F4" s="11" t="s">
        <v>56</v>
      </c>
      <c r="G4" s="263"/>
      <c r="H4" s="11" t="s">
        <v>57</v>
      </c>
      <c r="I4" s="11" t="s">
        <v>58</v>
      </c>
      <c r="J4" s="263"/>
      <c r="K4" s="265"/>
    </row>
    <row r="5" spans="1:11" ht="15" customHeight="1">
      <c r="A5" s="6" t="s">
        <v>63</v>
      </c>
      <c r="B5" s="26">
        <f>SUM(C5:K5)</f>
        <v>5405</v>
      </c>
      <c r="C5" s="26">
        <v>649</v>
      </c>
      <c r="D5" s="26" t="s">
        <v>59</v>
      </c>
      <c r="E5" s="26">
        <v>301</v>
      </c>
      <c r="F5" s="26">
        <v>222</v>
      </c>
      <c r="G5" s="26">
        <v>512</v>
      </c>
      <c r="H5" s="26">
        <v>686</v>
      </c>
      <c r="I5" s="26">
        <v>169</v>
      </c>
      <c r="J5" s="26">
        <v>863</v>
      </c>
      <c r="K5" s="26">
        <v>2003</v>
      </c>
    </row>
    <row r="6" spans="1:11" ht="15" customHeight="1">
      <c r="A6" s="40" t="s">
        <v>60</v>
      </c>
      <c r="B6" s="26">
        <f>SUM(C6:K6)</f>
        <v>5596</v>
      </c>
      <c r="C6" s="26">
        <v>678</v>
      </c>
      <c r="D6" s="26" t="s">
        <v>59</v>
      </c>
      <c r="E6" s="26">
        <v>292</v>
      </c>
      <c r="F6" s="26">
        <v>162</v>
      </c>
      <c r="G6" s="26">
        <v>696</v>
      </c>
      <c r="H6" s="26">
        <v>753</v>
      </c>
      <c r="I6" s="26">
        <v>129</v>
      </c>
      <c r="J6" s="26">
        <v>874</v>
      </c>
      <c r="K6" s="26">
        <v>2012</v>
      </c>
    </row>
    <row r="7" spans="1:11" ht="15" customHeight="1">
      <c r="A7" s="40" t="s">
        <v>27</v>
      </c>
      <c r="B7" s="26">
        <f>SUM(C7:K7)</f>
        <v>4929</v>
      </c>
      <c r="C7" s="26">
        <v>694</v>
      </c>
      <c r="D7" s="26" t="s">
        <v>59</v>
      </c>
      <c r="E7" s="26">
        <v>250</v>
      </c>
      <c r="F7" s="26">
        <v>111</v>
      </c>
      <c r="G7" s="26">
        <v>661</v>
      </c>
      <c r="H7" s="26">
        <v>661</v>
      </c>
      <c r="I7" s="26">
        <v>72</v>
      </c>
      <c r="J7" s="26">
        <v>623</v>
      </c>
      <c r="K7" s="26">
        <v>1857</v>
      </c>
    </row>
    <row r="8" spans="1:11" s="41" customFormat="1" ht="15" customHeight="1">
      <c r="A8" s="40" t="s">
        <v>64</v>
      </c>
      <c r="B8" s="26">
        <f>SUM(C8:K8)</f>
        <v>5465</v>
      </c>
      <c r="C8" s="26">
        <v>687</v>
      </c>
      <c r="D8" s="26" t="s">
        <v>59</v>
      </c>
      <c r="E8" s="26">
        <v>343</v>
      </c>
      <c r="F8" s="26">
        <v>123</v>
      </c>
      <c r="G8" s="26">
        <v>509</v>
      </c>
      <c r="H8" s="26">
        <v>771</v>
      </c>
      <c r="I8" s="26">
        <v>51</v>
      </c>
      <c r="J8" s="26">
        <v>541</v>
      </c>
      <c r="K8" s="26">
        <v>2440</v>
      </c>
    </row>
    <row r="9" spans="1:11" s="41" customFormat="1" ht="15" customHeight="1">
      <c r="A9" s="42" t="s">
        <v>65</v>
      </c>
      <c r="B9" s="43">
        <f>SUM(C9:K9)</f>
        <v>5488</v>
      </c>
      <c r="C9" s="30">
        <v>667</v>
      </c>
      <c r="D9" s="30" t="s">
        <v>66</v>
      </c>
      <c r="E9" s="30">
        <v>362</v>
      </c>
      <c r="F9" s="30">
        <v>112</v>
      </c>
      <c r="G9" s="30">
        <v>321</v>
      </c>
      <c r="H9" s="30">
        <v>685</v>
      </c>
      <c r="I9" s="30">
        <v>58</v>
      </c>
      <c r="J9" s="30">
        <v>727</v>
      </c>
      <c r="K9" s="30">
        <v>2556</v>
      </c>
    </row>
    <row r="10" spans="1:11" ht="15" customHeight="1">
      <c r="A10" s="242" t="s">
        <v>67</v>
      </c>
      <c r="B10" s="243"/>
      <c r="C10" s="243"/>
      <c r="D10" s="44"/>
      <c r="E10" s="44"/>
      <c r="F10" s="44"/>
      <c r="G10" s="44"/>
      <c r="H10" s="44"/>
      <c r="I10" s="44"/>
      <c r="J10" s="44"/>
      <c r="K10" s="44"/>
    </row>
  </sheetData>
  <mergeCells count="9">
    <mergeCell ref="A1:K1"/>
    <mergeCell ref="A3:A4"/>
    <mergeCell ref="B3:B4"/>
    <mergeCell ref="A10:C10"/>
    <mergeCell ref="J3:J4"/>
    <mergeCell ref="K3:K4"/>
    <mergeCell ref="C3:C4"/>
    <mergeCell ref="D3:D4"/>
    <mergeCell ref="G3:G4"/>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R39"/>
  <sheetViews>
    <sheetView workbookViewId="0" topLeftCell="A1">
      <selection activeCell="A1" sqref="A1:G1"/>
    </sheetView>
  </sheetViews>
  <sheetFormatPr defaultColWidth="9.00390625" defaultRowHeight="13.5"/>
  <cols>
    <col min="1" max="1" width="8.375" style="0" customWidth="1"/>
    <col min="2" max="7" width="13.625" style="0" customWidth="1"/>
    <col min="8" max="8" width="2.625" style="0" customWidth="1"/>
    <col min="9" max="9" width="13.625" style="46" customWidth="1"/>
    <col min="10" max="14" width="13.625" style="0" customWidth="1"/>
  </cols>
  <sheetData>
    <row r="1" spans="1:14" ht="21" customHeight="1">
      <c r="A1" s="237" t="s">
        <v>71</v>
      </c>
      <c r="B1" s="237"/>
      <c r="C1" s="237"/>
      <c r="D1" s="237"/>
      <c r="E1" s="237"/>
      <c r="F1" s="237"/>
      <c r="G1" s="234"/>
      <c r="H1" s="46"/>
      <c r="I1" s="233" t="s">
        <v>72</v>
      </c>
      <c r="J1" s="233"/>
      <c r="K1" s="233"/>
      <c r="L1" s="233"/>
      <c r="M1" s="47"/>
      <c r="N1" s="47"/>
    </row>
    <row r="2" spans="1:10" s="49" customFormat="1" ht="13.5" customHeight="1">
      <c r="A2" s="276" t="s">
        <v>73</v>
      </c>
      <c r="B2" s="276"/>
      <c r="C2" s="276"/>
      <c r="D2" s="33"/>
      <c r="E2" s="33"/>
      <c r="F2" s="33"/>
      <c r="G2" s="48"/>
      <c r="H2" s="48"/>
      <c r="I2" s="44"/>
      <c r="J2" s="44"/>
    </row>
    <row r="3" spans="1:14" s="49" customFormat="1" ht="13.5" customHeight="1" thickBot="1">
      <c r="A3" s="221" t="s">
        <v>74</v>
      </c>
      <c r="B3" s="221"/>
      <c r="C3" s="221"/>
      <c r="D3" s="23"/>
      <c r="E3" s="23"/>
      <c r="F3" s="23"/>
      <c r="G3" s="48"/>
      <c r="H3" s="48"/>
      <c r="I3" s="44"/>
      <c r="J3" s="44"/>
      <c r="M3" s="244" t="s">
        <v>75</v>
      </c>
      <c r="N3" s="244"/>
    </row>
    <row r="4" spans="1:14" s="49" customFormat="1" ht="18" customHeight="1" thickTop="1">
      <c r="A4" s="235" t="s">
        <v>76</v>
      </c>
      <c r="B4" s="238" t="s">
        <v>68</v>
      </c>
      <c r="C4" s="239"/>
      <c r="D4" s="239"/>
      <c r="E4" s="239"/>
      <c r="F4" s="239"/>
      <c r="G4" s="239"/>
      <c r="H4" s="53"/>
      <c r="I4" s="228" t="s">
        <v>77</v>
      </c>
      <c r="J4" s="228"/>
      <c r="K4" s="228"/>
      <c r="L4" s="229"/>
      <c r="M4" s="238" t="s">
        <v>78</v>
      </c>
      <c r="N4" s="239"/>
    </row>
    <row r="5" spans="1:14" s="49" customFormat="1" ht="18" customHeight="1">
      <c r="A5" s="236"/>
      <c r="B5" s="240" t="s">
        <v>79</v>
      </c>
      <c r="C5" s="236"/>
      <c r="D5" s="240" t="s">
        <v>80</v>
      </c>
      <c r="E5" s="236"/>
      <c r="F5" s="240" t="s">
        <v>81</v>
      </c>
      <c r="G5" s="236"/>
      <c r="H5" s="53"/>
      <c r="I5" s="227" t="s">
        <v>82</v>
      </c>
      <c r="J5" s="230"/>
      <c r="K5" s="240" t="s">
        <v>83</v>
      </c>
      <c r="L5" s="236"/>
      <c r="M5" s="226" t="s">
        <v>84</v>
      </c>
      <c r="N5" s="227"/>
    </row>
    <row r="6" spans="1:14" s="49" customFormat="1" ht="18" customHeight="1">
      <c r="A6" s="236"/>
      <c r="B6" s="55" t="s">
        <v>69</v>
      </c>
      <c r="C6" s="55" t="s">
        <v>85</v>
      </c>
      <c r="D6" s="55" t="s">
        <v>86</v>
      </c>
      <c r="E6" s="55" t="s">
        <v>85</v>
      </c>
      <c r="F6" s="55" t="s">
        <v>86</v>
      </c>
      <c r="G6" s="56" t="s">
        <v>85</v>
      </c>
      <c r="H6" s="53"/>
      <c r="I6" s="54" t="s">
        <v>86</v>
      </c>
      <c r="J6" s="55" t="s">
        <v>85</v>
      </c>
      <c r="K6" s="55" t="s">
        <v>86</v>
      </c>
      <c r="L6" s="55" t="s">
        <v>85</v>
      </c>
      <c r="M6" s="55" t="s">
        <v>86</v>
      </c>
      <c r="N6" s="55" t="s">
        <v>85</v>
      </c>
    </row>
    <row r="7" spans="1:14" s="49" customFormat="1" ht="18" customHeight="1">
      <c r="A7" s="6" t="s">
        <v>87</v>
      </c>
      <c r="B7" s="38">
        <f aca="true" t="shared" si="0" ref="B7:C11">SUM(D7+F7+I7+K7)</f>
        <v>732180</v>
      </c>
      <c r="C7" s="26">
        <f t="shared" si="0"/>
        <v>5514895</v>
      </c>
      <c r="D7" s="26">
        <v>13713</v>
      </c>
      <c r="E7" s="26">
        <v>420028</v>
      </c>
      <c r="F7" s="26">
        <v>27685</v>
      </c>
      <c r="G7" s="26">
        <v>697852</v>
      </c>
      <c r="H7" s="57"/>
      <c r="I7" s="26">
        <v>10272</v>
      </c>
      <c r="J7" s="26">
        <v>219708</v>
      </c>
      <c r="K7" s="26">
        <v>680510</v>
      </c>
      <c r="L7" s="26">
        <v>4177307</v>
      </c>
      <c r="M7" s="26">
        <v>80127</v>
      </c>
      <c r="N7" s="26">
        <v>239772</v>
      </c>
    </row>
    <row r="8" spans="1:14" s="58" customFormat="1" ht="18" customHeight="1">
      <c r="A8" s="40" t="s">
        <v>27</v>
      </c>
      <c r="B8" s="38">
        <f t="shared" si="0"/>
        <v>733829</v>
      </c>
      <c r="C8" s="26">
        <f t="shared" si="0"/>
        <v>5554918</v>
      </c>
      <c r="D8" s="26">
        <v>13713</v>
      </c>
      <c r="E8" s="26">
        <v>420028</v>
      </c>
      <c r="F8" s="26">
        <v>27685</v>
      </c>
      <c r="G8" s="26">
        <v>697852</v>
      </c>
      <c r="H8" s="57"/>
      <c r="I8" s="26">
        <v>11576</v>
      </c>
      <c r="J8" s="26">
        <v>255205</v>
      </c>
      <c r="K8" s="26">
        <v>680855</v>
      </c>
      <c r="L8" s="26">
        <v>4181833</v>
      </c>
      <c r="M8" s="26">
        <v>79849</v>
      </c>
      <c r="N8" s="26">
        <v>238421</v>
      </c>
    </row>
    <row r="9" spans="1:14" s="58" customFormat="1" ht="18" customHeight="1">
      <c r="A9" s="40" t="s">
        <v>28</v>
      </c>
      <c r="B9" s="38">
        <f t="shared" si="0"/>
        <v>733779</v>
      </c>
      <c r="C9" s="26">
        <f t="shared" si="0"/>
        <v>5558147</v>
      </c>
      <c r="D9" s="26">
        <v>13713</v>
      </c>
      <c r="E9" s="26">
        <v>420028</v>
      </c>
      <c r="F9" s="26">
        <v>27685</v>
      </c>
      <c r="G9" s="26">
        <v>697662</v>
      </c>
      <c r="H9" s="57"/>
      <c r="I9" s="26">
        <v>11576</v>
      </c>
      <c r="J9" s="26">
        <v>257328</v>
      </c>
      <c r="K9" s="26">
        <v>680805</v>
      </c>
      <c r="L9" s="26">
        <v>4183129</v>
      </c>
      <c r="M9" s="26">
        <v>79849</v>
      </c>
      <c r="N9" s="26">
        <v>238421</v>
      </c>
    </row>
    <row r="10" spans="1:14" s="41" customFormat="1" ht="18" customHeight="1">
      <c r="A10" s="40" t="s">
        <v>88</v>
      </c>
      <c r="B10" s="38">
        <f t="shared" si="0"/>
        <v>733999</v>
      </c>
      <c r="C10" s="26">
        <f t="shared" si="0"/>
        <v>5569821</v>
      </c>
      <c r="D10" s="26">
        <v>13713</v>
      </c>
      <c r="E10" s="26">
        <v>420028</v>
      </c>
      <c r="F10" s="26">
        <v>27490</v>
      </c>
      <c r="G10" s="26">
        <v>700908</v>
      </c>
      <c r="H10" s="57"/>
      <c r="I10" s="26">
        <v>11576</v>
      </c>
      <c r="J10" s="26">
        <v>260074</v>
      </c>
      <c r="K10" s="26">
        <v>681220</v>
      </c>
      <c r="L10" s="26">
        <v>4188811</v>
      </c>
      <c r="M10" s="26">
        <v>79849</v>
      </c>
      <c r="N10" s="26">
        <v>238421</v>
      </c>
    </row>
    <row r="11" spans="1:14" s="41" customFormat="1" ht="18" customHeight="1">
      <c r="A11" s="42" t="s">
        <v>89</v>
      </c>
      <c r="B11" s="43">
        <f t="shared" si="0"/>
        <v>733965</v>
      </c>
      <c r="C11" s="30">
        <f t="shared" si="0"/>
        <v>5580064</v>
      </c>
      <c r="D11" s="30">
        <v>13713</v>
      </c>
      <c r="E11" s="30">
        <v>420028</v>
      </c>
      <c r="F11" s="30">
        <v>27544</v>
      </c>
      <c r="G11" s="30">
        <v>705090</v>
      </c>
      <c r="H11" s="59"/>
      <c r="I11" s="30">
        <v>11576</v>
      </c>
      <c r="J11" s="30">
        <v>260074</v>
      </c>
      <c r="K11" s="30">
        <v>681132</v>
      </c>
      <c r="L11" s="30">
        <v>4194872</v>
      </c>
      <c r="M11" s="30">
        <v>79963</v>
      </c>
      <c r="N11" s="30">
        <v>238451</v>
      </c>
    </row>
    <row r="12" spans="1:14" s="62" customFormat="1" ht="15" customHeight="1">
      <c r="A12" s="275" t="s">
        <v>70</v>
      </c>
      <c r="B12" s="224"/>
      <c r="C12" s="225"/>
      <c r="D12" s="225"/>
      <c r="E12" s="225"/>
      <c r="F12" s="225"/>
      <c r="G12" s="60"/>
      <c r="H12" s="61"/>
      <c r="I12" s="60"/>
      <c r="J12" s="60"/>
      <c r="K12" s="60"/>
      <c r="L12" s="60"/>
      <c r="M12" s="60"/>
      <c r="N12" s="60"/>
    </row>
    <row r="13" spans="1:14" s="62" customFormat="1" ht="15" customHeight="1">
      <c r="A13" s="222" t="s">
        <v>90</v>
      </c>
      <c r="B13" s="223"/>
      <c r="C13" s="60"/>
      <c r="D13" s="60"/>
      <c r="E13" s="60"/>
      <c r="F13" s="60"/>
      <c r="G13" s="60"/>
      <c r="H13" s="61"/>
      <c r="I13" s="60"/>
      <c r="J13" s="60"/>
      <c r="K13" s="60"/>
      <c r="L13" s="60"/>
      <c r="M13" s="60"/>
      <c r="N13" s="60"/>
    </row>
    <row r="14" spans="1:14" s="62" customFormat="1" ht="18" customHeight="1">
      <c r="A14" s="64"/>
      <c r="B14" s="60"/>
      <c r="C14" s="60"/>
      <c r="D14" s="60"/>
      <c r="E14" s="60"/>
      <c r="F14" s="60"/>
      <c r="G14" s="60"/>
      <c r="H14" s="61"/>
      <c r="I14" s="60"/>
      <c r="J14" s="60"/>
      <c r="K14" s="60"/>
      <c r="L14" s="60"/>
      <c r="M14" s="60"/>
      <c r="N14" s="60"/>
    </row>
    <row r="15" spans="1:18" ht="18" customHeight="1">
      <c r="A15" s="234"/>
      <c r="B15" s="234"/>
      <c r="C15" s="234"/>
      <c r="D15" s="234"/>
      <c r="E15" s="234"/>
      <c r="F15" s="234"/>
      <c r="G15" s="234"/>
      <c r="H15" s="46"/>
      <c r="I15" s="60"/>
      <c r="J15" s="60"/>
      <c r="K15" s="60"/>
      <c r="L15" s="60"/>
      <c r="M15" s="60"/>
      <c r="N15" s="60"/>
      <c r="O15" s="62"/>
      <c r="P15" s="62"/>
      <c r="Q15" s="62"/>
      <c r="R15" s="62"/>
    </row>
    <row r="16" ht="18" customHeight="1"/>
    <row r="17" s="41" customFormat="1" ht="18" customHeight="1">
      <c r="I17" s="65"/>
    </row>
    <row r="18" s="41" customFormat="1" ht="18" customHeight="1">
      <c r="I18" s="65"/>
    </row>
    <row r="19" s="41" customFormat="1" ht="18" customHeight="1">
      <c r="I19" s="65"/>
    </row>
    <row r="20" s="41" customFormat="1" ht="18" customHeight="1">
      <c r="I20" s="65"/>
    </row>
    <row r="21" s="41" customFormat="1" ht="18" customHeight="1">
      <c r="I21" s="65"/>
    </row>
    <row r="22" s="41" customFormat="1" ht="18" customHeight="1">
      <c r="I22" s="65"/>
    </row>
    <row r="23" s="41" customFormat="1" ht="18" customHeight="1">
      <c r="I23" s="65"/>
    </row>
    <row r="24" s="41" customFormat="1" ht="18" customHeight="1">
      <c r="I24" s="65"/>
    </row>
    <row r="25" s="41" customFormat="1" ht="18" customHeight="1">
      <c r="I25" s="65"/>
    </row>
    <row r="26" spans="1:18" s="62" customFormat="1" ht="18" customHeight="1">
      <c r="A26" s="64"/>
      <c r="B26" s="60"/>
      <c r="C26" s="60"/>
      <c r="D26" s="60"/>
      <c r="E26" s="60"/>
      <c r="F26" s="60"/>
      <c r="G26" s="60"/>
      <c r="H26" s="60"/>
      <c r="I26" s="60"/>
      <c r="J26" s="60"/>
      <c r="K26" s="60"/>
      <c r="L26" s="60"/>
      <c r="M26" s="60"/>
      <c r="N26" s="60"/>
      <c r="O26" s="60"/>
      <c r="P26" s="60"/>
      <c r="Q26" s="60"/>
      <c r="R26" s="60"/>
    </row>
    <row r="27" spans="1:18" s="62" customFormat="1" ht="18" customHeight="1">
      <c r="A27" s="64"/>
      <c r="B27" s="60"/>
      <c r="C27" s="60"/>
      <c r="D27" s="60"/>
      <c r="E27" s="60"/>
      <c r="F27" s="60"/>
      <c r="G27" s="60"/>
      <c r="H27" s="60"/>
      <c r="I27" s="60"/>
      <c r="J27" s="60"/>
      <c r="K27" s="60"/>
      <c r="L27" s="60"/>
      <c r="M27" s="60"/>
      <c r="N27" s="60"/>
      <c r="O27" s="60"/>
      <c r="P27" s="60"/>
      <c r="Q27" s="60"/>
      <c r="R27" s="60"/>
    </row>
    <row r="28" spans="1:18" s="62" customFormat="1" ht="18" customHeight="1">
      <c r="A28" s="64"/>
      <c r="B28" s="60"/>
      <c r="C28" s="60"/>
      <c r="D28" s="60"/>
      <c r="E28" s="60"/>
      <c r="F28" s="60"/>
      <c r="G28" s="60"/>
      <c r="H28" s="60"/>
      <c r="I28" s="60"/>
      <c r="J28" s="60"/>
      <c r="K28" s="60"/>
      <c r="L28" s="60"/>
      <c r="M28" s="60"/>
      <c r="N28" s="60"/>
      <c r="O28" s="60"/>
      <c r="P28" s="60"/>
      <c r="Q28" s="60"/>
      <c r="R28" s="60"/>
    </row>
    <row r="29" spans="1:18" ht="18.75" customHeight="1">
      <c r="A29" s="44"/>
      <c r="B29" s="44"/>
      <c r="C29" s="44"/>
      <c r="D29" s="44"/>
      <c r="E29" s="44"/>
      <c r="F29" s="44"/>
      <c r="G29" s="46"/>
      <c r="H29" s="46"/>
      <c r="I29" s="60"/>
      <c r="J29" s="60"/>
      <c r="K29" s="60"/>
      <c r="L29" s="60"/>
      <c r="M29" s="60"/>
      <c r="N29" s="60"/>
      <c r="O29" s="60"/>
      <c r="P29" s="60"/>
      <c r="Q29" s="60"/>
      <c r="R29" s="60"/>
    </row>
    <row r="30" s="58" customFormat="1" ht="18" customHeight="1">
      <c r="I30" s="66"/>
    </row>
    <row r="31" s="58" customFormat="1" ht="18" customHeight="1">
      <c r="I31" s="66"/>
    </row>
    <row r="32" s="58" customFormat="1" ht="18" customHeight="1">
      <c r="I32" s="66"/>
    </row>
    <row r="33" s="58" customFormat="1" ht="18" customHeight="1">
      <c r="I33" s="66"/>
    </row>
    <row r="34" s="58" customFormat="1" ht="18" customHeight="1">
      <c r="I34" s="66"/>
    </row>
    <row r="35" s="58" customFormat="1" ht="18" customHeight="1">
      <c r="I35" s="66"/>
    </row>
    <row r="36" s="58" customFormat="1" ht="18" customHeight="1">
      <c r="I36" s="66"/>
    </row>
    <row r="37" s="58" customFormat="1" ht="18" customHeight="1">
      <c r="I37" s="66"/>
    </row>
    <row r="38" s="41" customFormat="1" ht="18" customHeight="1">
      <c r="I38" s="65"/>
    </row>
    <row r="39" s="41" customFormat="1" ht="18" customHeight="1">
      <c r="I39" s="65"/>
    </row>
    <row r="40" ht="18" customHeight="1"/>
  </sheetData>
  <mergeCells count="18">
    <mergeCell ref="A13:B13"/>
    <mergeCell ref="A12:F12"/>
    <mergeCell ref="M4:N4"/>
    <mergeCell ref="M5:N5"/>
    <mergeCell ref="F5:G5"/>
    <mergeCell ref="I4:L4"/>
    <mergeCell ref="I5:J5"/>
    <mergeCell ref="K5:L5"/>
    <mergeCell ref="M3:N3"/>
    <mergeCell ref="I1:L1"/>
    <mergeCell ref="A15:G15"/>
    <mergeCell ref="A4:A6"/>
    <mergeCell ref="A1:G1"/>
    <mergeCell ref="B4:G4"/>
    <mergeCell ref="B5:C5"/>
    <mergeCell ref="D5:E5"/>
    <mergeCell ref="A3:C3"/>
    <mergeCell ref="A2:C2"/>
  </mergeCells>
  <printOptions/>
  <pageMargins left="0.3937007874015748" right="1.1811023622047245" top="0.984251968503937" bottom="0.984251968503937" header="0.5118110236220472" footer="0.5118110236220472"/>
  <pageSetup firstPageNumber="110" useFirstPageNumber="1" horizontalDpi="300" verticalDpi="300" orientation="portrait" paperSize="9" scale="95" r:id="rId1"/>
  <headerFooter alignWithMargins="0">
    <oddHeader>&amp;L&amp;10&amp;P&amp;11　&amp;"ＭＳ 明朝,標準"&amp;10土木・建築・住宅</oddHeader>
  </headerFooter>
</worksheet>
</file>

<file path=xl/worksheets/sheet5.xml><?xml version="1.0" encoding="utf-8"?>
<worksheet xmlns="http://schemas.openxmlformats.org/spreadsheetml/2006/main" xmlns:r="http://schemas.openxmlformats.org/officeDocument/2006/relationships">
  <sheetPr codeName="Sheet9"/>
  <dimension ref="A1:CA27"/>
  <sheetViews>
    <sheetView workbookViewId="0" topLeftCell="A1">
      <selection activeCell="A1" sqref="A1"/>
    </sheetView>
  </sheetViews>
  <sheetFormatPr defaultColWidth="9.00390625" defaultRowHeight="13.5"/>
  <cols>
    <col min="1" max="1" width="9.00390625" style="71" customWidth="1"/>
    <col min="2" max="2" width="10.375" style="71" customWidth="1"/>
    <col min="3" max="3" width="10.625" style="71" customWidth="1"/>
    <col min="4" max="4" width="10.375" style="71" customWidth="1"/>
    <col min="5" max="5" width="10.625" style="71" customWidth="1"/>
    <col min="6" max="6" width="9.375" style="71" customWidth="1"/>
    <col min="7" max="7" width="9.875" style="71" customWidth="1"/>
    <col min="8" max="8" width="9.375" style="71" customWidth="1"/>
    <col min="9" max="9" width="9.875" style="71" customWidth="1"/>
    <col min="10" max="10" width="1.875" style="71" customWidth="1"/>
    <col min="11" max="11" width="8.625" style="71" customWidth="1"/>
    <col min="12" max="12" width="9.00390625" style="71" customWidth="1"/>
    <col min="13" max="13" width="10.00390625" style="71" customWidth="1"/>
    <col min="14" max="14" width="10.50390625" style="71" customWidth="1"/>
    <col min="15" max="15" width="10.125" style="71" bestFit="1" customWidth="1"/>
    <col min="16" max="16" width="10.50390625" style="71" customWidth="1"/>
    <col min="17" max="17" width="8.625" style="71" customWidth="1"/>
    <col min="18" max="18" width="9.50390625" style="71" customWidth="1"/>
    <col min="19" max="19" width="8.125" style="71" customWidth="1"/>
    <col min="20" max="20" width="9.50390625" style="71" customWidth="1"/>
    <col min="21" max="16384" width="9.00390625" style="71" customWidth="1"/>
  </cols>
  <sheetData>
    <row r="1" spans="1:79" ht="13.5">
      <c r="A1" s="67" t="s">
        <v>91</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8"/>
      <c r="AH1" s="68"/>
      <c r="AI1" s="68"/>
      <c r="AJ1" s="68"/>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70"/>
      <c r="BZ1" s="70"/>
      <c r="CA1" s="70"/>
    </row>
    <row r="2" spans="1:79" ht="13.5" customHeight="1" thickBot="1">
      <c r="A2" s="284" t="s">
        <v>92</v>
      </c>
      <c r="B2" s="284"/>
      <c r="C2" s="284"/>
      <c r="D2" s="67"/>
      <c r="E2" s="67"/>
      <c r="F2" s="67"/>
      <c r="G2" s="67"/>
      <c r="H2" s="67"/>
      <c r="I2" s="67"/>
      <c r="J2" s="67"/>
      <c r="K2" s="67"/>
      <c r="L2" s="67"/>
      <c r="M2" s="67"/>
      <c r="N2" s="67"/>
      <c r="O2" s="67"/>
      <c r="P2" s="67"/>
      <c r="Q2" s="67"/>
      <c r="R2" s="67"/>
      <c r="S2" s="244" t="s">
        <v>75</v>
      </c>
      <c r="T2" s="244"/>
      <c r="U2" s="67"/>
      <c r="V2" s="67"/>
      <c r="W2" s="67"/>
      <c r="X2" s="67"/>
      <c r="Y2" s="67"/>
      <c r="Z2" s="67"/>
      <c r="AA2" s="67"/>
      <c r="AB2" s="67"/>
      <c r="AC2" s="67"/>
      <c r="AD2" s="67"/>
      <c r="AE2" s="67"/>
      <c r="AF2" s="67"/>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70"/>
      <c r="BZ2" s="70"/>
      <c r="CA2" s="70"/>
    </row>
    <row r="3" spans="1:78" ht="18" customHeight="1" thickTop="1">
      <c r="A3" s="301" t="s">
        <v>102</v>
      </c>
      <c r="B3" s="304" t="s">
        <v>103</v>
      </c>
      <c r="C3" s="301"/>
      <c r="D3" s="306" t="s">
        <v>104</v>
      </c>
      <c r="E3" s="291"/>
      <c r="F3" s="291"/>
      <c r="G3" s="291"/>
      <c r="H3" s="291"/>
      <c r="I3" s="291"/>
      <c r="J3" s="72"/>
      <c r="K3" s="291" t="s">
        <v>105</v>
      </c>
      <c r="L3" s="292"/>
      <c r="M3" s="292"/>
      <c r="N3" s="292"/>
      <c r="O3" s="292"/>
      <c r="P3" s="293"/>
      <c r="Q3" s="287" t="s">
        <v>93</v>
      </c>
      <c r="R3" s="288"/>
      <c r="S3" s="287" t="s">
        <v>94</v>
      </c>
      <c r="T3" s="294"/>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70"/>
      <c r="BY3" s="70"/>
      <c r="BZ3" s="70"/>
    </row>
    <row r="4" spans="1:76" ht="18" customHeight="1">
      <c r="A4" s="302"/>
      <c r="B4" s="305"/>
      <c r="C4" s="303"/>
      <c r="D4" s="231" t="s">
        <v>103</v>
      </c>
      <c r="E4" s="232"/>
      <c r="F4" s="285" t="s">
        <v>95</v>
      </c>
      <c r="G4" s="286"/>
      <c r="H4" s="285" t="s">
        <v>106</v>
      </c>
      <c r="I4" s="286"/>
      <c r="J4" s="72"/>
      <c r="K4" s="279" t="s">
        <v>107</v>
      </c>
      <c r="L4" s="280"/>
      <c r="M4" s="232" t="s">
        <v>96</v>
      </c>
      <c r="N4" s="281"/>
      <c r="O4" s="285" t="s">
        <v>97</v>
      </c>
      <c r="P4" s="296"/>
      <c r="Q4" s="289"/>
      <c r="R4" s="290"/>
      <c r="S4" s="289"/>
      <c r="T4" s="295"/>
      <c r="U4" s="68"/>
      <c r="V4" s="68"/>
      <c r="W4" s="68"/>
      <c r="X4" s="68"/>
      <c r="Y4" s="74"/>
      <c r="Z4" s="74"/>
      <c r="AA4" s="74"/>
      <c r="AB4" s="74"/>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70"/>
      <c r="BW4" s="70"/>
      <c r="BX4" s="70"/>
    </row>
    <row r="5" spans="1:77" ht="18" customHeight="1">
      <c r="A5" s="302"/>
      <c r="B5" s="219" t="s">
        <v>98</v>
      </c>
      <c r="C5" s="219" t="s">
        <v>99</v>
      </c>
      <c r="D5" s="219" t="s">
        <v>98</v>
      </c>
      <c r="E5" s="189" t="s">
        <v>99</v>
      </c>
      <c r="F5" s="219" t="s">
        <v>98</v>
      </c>
      <c r="G5" s="189" t="s">
        <v>99</v>
      </c>
      <c r="H5" s="219" t="s">
        <v>98</v>
      </c>
      <c r="I5" s="189" t="s">
        <v>99</v>
      </c>
      <c r="J5" s="75"/>
      <c r="K5" s="282" t="s">
        <v>98</v>
      </c>
      <c r="L5" s="189" t="s">
        <v>99</v>
      </c>
      <c r="M5" s="282" t="s">
        <v>98</v>
      </c>
      <c r="N5" s="189" t="s">
        <v>99</v>
      </c>
      <c r="O5" s="219" t="s">
        <v>98</v>
      </c>
      <c r="P5" s="189" t="s">
        <v>99</v>
      </c>
      <c r="Q5" s="219" t="s">
        <v>98</v>
      </c>
      <c r="R5" s="189" t="s">
        <v>99</v>
      </c>
      <c r="S5" s="219" t="s">
        <v>98</v>
      </c>
      <c r="T5" s="298" t="s">
        <v>99</v>
      </c>
      <c r="U5" s="74"/>
      <c r="V5" s="74"/>
      <c r="W5" s="74"/>
      <c r="X5" s="74"/>
      <c r="Y5" s="74"/>
      <c r="Z5" s="74"/>
      <c r="AA5" s="74"/>
      <c r="AB5" s="74"/>
      <c r="AC5" s="74"/>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70"/>
      <c r="BX5" s="70"/>
      <c r="BY5" s="70"/>
    </row>
    <row r="6" spans="1:77" ht="18" customHeight="1">
      <c r="A6" s="303"/>
      <c r="B6" s="220"/>
      <c r="C6" s="220"/>
      <c r="D6" s="220"/>
      <c r="E6" s="190"/>
      <c r="F6" s="220"/>
      <c r="G6" s="190"/>
      <c r="H6" s="220"/>
      <c r="I6" s="190"/>
      <c r="J6" s="75"/>
      <c r="K6" s="283"/>
      <c r="L6" s="190"/>
      <c r="M6" s="283"/>
      <c r="N6" s="190"/>
      <c r="O6" s="220"/>
      <c r="P6" s="190"/>
      <c r="Q6" s="220"/>
      <c r="R6" s="190"/>
      <c r="S6" s="220"/>
      <c r="T6" s="299"/>
      <c r="U6" s="74"/>
      <c r="V6" s="74"/>
      <c r="W6" s="74"/>
      <c r="X6" s="74"/>
      <c r="Y6" s="74"/>
      <c r="Z6" s="74"/>
      <c r="AA6" s="74"/>
      <c r="AB6" s="74"/>
      <c r="AC6" s="74"/>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70"/>
      <c r="BX6" s="70"/>
      <c r="BY6" s="70"/>
    </row>
    <row r="7" spans="1:77" ht="18" customHeight="1">
      <c r="A7" s="73" t="s">
        <v>108</v>
      </c>
      <c r="B7" s="76">
        <f>SUM(D7+Q7)</f>
        <v>732180</v>
      </c>
      <c r="C7" s="77">
        <f>SUM(E7+R7+T7)</f>
        <v>5514895</v>
      </c>
      <c r="D7" s="77">
        <f>SUM(F7+K7+M7+O7)</f>
        <v>704714</v>
      </c>
      <c r="E7" s="77">
        <f>SUM(G7+L7+N7+P7)</f>
        <v>5311515</v>
      </c>
      <c r="F7" s="77">
        <v>4671</v>
      </c>
      <c r="G7" s="77">
        <v>84768</v>
      </c>
      <c r="H7" s="77" t="s">
        <v>100</v>
      </c>
      <c r="I7" s="77" t="s">
        <v>100</v>
      </c>
      <c r="J7" s="77"/>
      <c r="K7" s="77">
        <v>9172</v>
      </c>
      <c r="L7" s="77">
        <v>55264</v>
      </c>
      <c r="M7" s="77">
        <v>288787</v>
      </c>
      <c r="N7" s="77">
        <v>2671921</v>
      </c>
      <c r="O7" s="77">
        <v>402084</v>
      </c>
      <c r="P7" s="77">
        <v>2499562</v>
      </c>
      <c r="Q7" s="77">
        <v>27466</v>
      </c>
      <c r="R7" s="77">
        <v>118672</v>
      </c>
      <c r="S7" s="77" t="s">
        <v>100</v>
      </c>
      <c r="T7" s="77">
        <v>84708</v>
      </c>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68"/>
      <c r="BU7" s="68"/>
      <c r="BV7" s="68"/>
      <c r="BW7" s="70"/>
      <c r="BX7" s="70"/>
      <c r="BY7" s="70"/>
    </row>
    <row r="8" spans="1:77" ht="18" customHeight="1">
      <c r="A8" s="79" t="s">
        <v>27</v>
      </c>
      <c r="B8" s="77">
        <f>SUM(D8+Q8)</f>
        <v>733829</v>
      </c>
      <c r="C8" s="77">
        <f>SUM(E8+R8+T8)</f>
        <v>5554918</v>
      </c>
      <c r="D8" s="77">
        <f>SUM(F8+K8+M8+O8)</f>
        <v>706363</v>
      </c>
      <c r="E8" s="77">
        <f>SUM(G8+L8+N8+P8)</f>
        <v>5351538</v>
      </c>
      <c r="F8" s="77">
        <v>4671</v>
      </c>
      <c r="G8" s="77">
        <v>84768</v>
      </c>
      <c r="H8" s="77" t="s">
        <v>100</v>
      </c>
      <c r="I8" s="77" t="s">
        <v>100</v>
      </c>
      <c r="J8" s="77"/>
      <c r="K8" s="77">
        <v>9172</v>
      </c>
      <c r="L8" s="77">
        <v>55264</v>
      </c>
      <c r="M8" s="77">
        <v>290342</v>
      </c>
      <c r="N8" s="77">
        <v>2710987</v>
      </c>
      <c r="O8" s="77">
        <v>402178</v>
      </c>
      <c r="P8" s="77">
        <v>2500519</v>
      </c>
      <c r="Q8" s="77">
        <v>27466</v>
      </c>
      <c r="R8" s="77">
        <v>118672</v>
      </c>
      <c r="S8" s="77" t="s">
        <v>100</v>
      </c>
      <c r="T8" s="77">
        <v>84708</v>
      </c>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68"/>
      <c r="BU8" s="68"/>
      <c r="BV8" s="68"/>
      <c r="BW8" s="70"/>
      <c r="BX8" s="70"/>
      <c r="BY8" s="70"/>
    </row>
    <row r="9" spans="1:77" ht="18" customHeight="1">
      <c r="A9" s="79" t="s">
        <v>28</v>
      </c>
      <c r="B9" s="77">
        <f>SUM(D9+Q9)</f>
        <v>733779</v>
      </c>
      <c r="C9" s="77">
        <f>SUM(E9+R9+T9)</f>
        <v>5558147</v>
      </c>
      <c r="D9" s="77">
        <f>SUM(F9+K9+M9+O9)</f>
        <v>706363</v>
      </c>
      <c r="E9" s="77">
        <f>SUM(G9+I9+L9+N9+P9)</f>
        <v>5353438</v>
      </c>
      <c r="F9" s="77">
        <v>4671</v>
      </c>
      <c r="G9" s="77">
        <v>86697</v>
      </c>
      <c r="H9" s="77" t="s">
        <v>100</v>
      </c>
      <c r="I9" s="77">
        <v>12765</v>
      </c>
      <c r="J9" s="77"/>
      <c r="K9" s="77">
        <v>9172</v>
      </c>
      <c r="L9" s="77">
        <v>55440</v>
      </c>
      <c r="M9" s="77">
        <v>290342</v>
      </c>
      <c r="N9" s="77">
        <v>2709918</v>
      </c>
      <c r="O9" s="77">
        <v>402178</v>
      </c>
      <c r="P9" s="77">
        <v>2488618</v>
      </c>
      <c r="Q9" s="77">
        <v>27416</v>
      </c>
      <c r="R9" s="77">
        <v>118582</v>
      </c>
      <c r="S9" s="77" t="s">
        <v>100</v>
      </c>
      <c r="T9" s="77">
        <v>86127</v>
      </c>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68"/>
      <c r="BU9" s="68"/>
      <c r="BV9" s="68"/>
      <c r="BW9" s="70"/>
      <c r="BX9" s="70"/>
      <c r="BY9" s="70"/>
    </row>
    <row r="10" spans="1:77" ht="18" customHeight="1">
      <c r="A10" s="79" t="s">
        <v>109</v>
      </c>
      <c r="B10" s="77">
        <f>SUM(D10+Q10)</f>
        <v>733999</v>
      </c>
      <c r="C10" s="77">
        <f>SUM(E10+R10+T10)</f>
        <v>5569821</v>
      </c>
      <c r="D10" s="77">
        <f>SUM(F10+K10+M10+O10)</f>
        <v>706583</v>
      </c>
      <c r="E10" s="77">
        <f>SUM(G10+I10+L10+N10+P10)</f>
        <v>5359452</v>
      </c>
      <c r="F10" s="77">
        <v>4657</v>
      </c>
      <c r="G10" s="77">
        <v>88207</v>
      </c>
      <c r="H10" s="77" t="s">
        <v>100</v>
      </c>
      <c r="I10" s="77">
        <v>13357</v>
      </c>
      <c r="J10" s="77"/>
      <c r="K10" s="77">
        <v>9172</v>
      </c>
      <c r="L10" s="77">
        <v>55440</v>
      </c>
      <c r="M10" s="77">
        <v>290576</v>
      </c>
      <c r="N10" s="77">
        <v>2716175</v>
      </c>
      <c r="O10" s="77">
        <v>402178</v>
      </c>
      <c r="P10" s="77">
        <v>2486273</v>
      </c>
      <c r="Q10" s="77">
        <v>27416</v>
      </c>
      <c r="R10" s="77">
        <v>118582</v>
      </c>
      <c r="S10" s="77" t="s">
        <v>100</v>
      </c>
      <c r="T10" s="77">
        <v>91787</v>
      </c>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1"/>
      <c r="BU10" s="81"/>
      <c r="BV10" s="81"/>
      <c r="BW10" s="70"/>
      <c r="BX10" s="70"/>
      <c r="BY10" s="70"/>
    </row>
    <row r="11" spans="1:77" ht="18" customHeight="1">
      <c r="A11" s="82" t="s">
        <v>110</v>
      </c>
      <c r="B11" s="83">
        <f>SUM(D11+Q11)</f>
        <v>733965</v>
      </c>
      <c r="C11" s="84">
        <f>SUM(E11+R11+T11)</f>
        <v>5580064</v>
      </c>
      <c r="D11" s="84">
        <f>SUM(F11+K11+M11+O11)</f>
        <v>706660</v>
      </c>
      <c r="E11" s="84">
        <f>SUM(G11+I11+L11+N11+P11)</f>
        <v>5368773</v>
      </c>
      <c r="F11" s="84">
        <v>4816</v>
      </c>
      <c r="G11" s="84">
        <v>89813</v>
      </c>
      <c r="H11" s="84" t="s">
        <v>100</v>
      </c>
      <c r="I11" s="84">
        <v>13750</v>
      </c>
      <c r="J11" s="85"/>
      <c r="K11" s="84">
        <v>9172</v>
      </c>
      <c r="L11" s="84">
        <v>55737</v>
      </c>
      <c r="M11" s="84">
        <v>291127</v>
      </c>
      <c r="N11" s="84">
        <v>2717930</v>
      </c>
      <c r="O11" s="84">
        <v>401545</v>
      </c>
      <c r="P11" s="84">
        <v>2491543</v>
      </c>
      <c r="Q11" s="84">
        <v>27305</v>
      </c>
      <c r="R11" s="84">
        <v>117846</v>
      </c>
      <c r="S11" s="84" t="s">
        <v>100</v>
      </c>
      <c r="T11" s="84">
        <v>93445</v>
      </c>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1"/>
      <c r="BU11" s="81"/>
      <c r="BV11" s="81"/>
      <c r="BW11" s="70"/>
      <c r="BX11" s="70"/>
      <c r="BY11" s="70"/>
    </row>
    <row r="12" spans="1:79" ht="15" customHeight="1">
      <c r="A12" s="297" t="s">
        <v>111</v>
      </c>
      <c r="B12" s="297"/>
      <c r="C12" s="297"/>
      <c r="D12" s="297"/>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70"/>
      <c r="BZ12" s="70"/>
      <c r="CA12" s="70"/>
    </row>
    <row r="13" spans="1:79" ht="15" customHeight="1">
      <c r="A13" s="300" t="s">
        <v>101</v>
      </c>
      <c r="B13" s="300"/>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70"/>
      <c r="BZ13" s="70"/>
      <c r="CA13" s="70"/>
    </row>
    <row r="14" spans="1:79" ht="13.5">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70"/>
      <c r="BZ14" s="70"/>
      <c r="CA14" s="70"/>
    </row>
    <row r="15" spans="1:79" ht="13.5">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70"/>
      <c r="BZ15" s="70"/>
      <c r="CA15" s="70"/>
    </row>
    <row r="16" spans="1:79" ht="13.5">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70"/>
      <c r="BZ16" s="70"/>
      <c r="CA16" s="70"/>
    </row>
    <row r="17" spans="1:79" ht="13.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row>
    <row r="18" spans="1:79" ht="13.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row>
    <row r="19" spans="1:79" ht="13.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row>
    <row r="20" spans="1:79" ht="13.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row>
    <row r="21" spans="1:79" ht="13.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row>
    <row r="22" spans="1:79" ht="13.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row>
    <row r="23" spans="1:79" ht="13.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row>
    <row r="24" spans="1:79" ht="13.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row>
    <row r="25" spans="1:79" ht="13.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row>
    <row r="26" spans="1:79" ht="13.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row>
    <row r="27" spans="1:79" ht="13.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row>
  </sheetData>
  <mergeCells count="34">
    <mergeCell ref="A12:D12"/>
    <mergeCell ref="S5:S6"/>
    <mergeCell ref="T5:T6"/>
    <mergeCell ref="A13:B13"/>
    <mergeCell ref="R5:R6"/>
    <mergeCell ref="C5:C6"/>
    <mergeCell ref="D5:D6"/>
    <mergeCell ref="A3:A6"/>
    <mergeCell ref="B3:C4"/>
    <mergeCell ref="D3:I3"/>
    <mergeCell ref="S2:T2"/>
    <mergeCell ref="K3:P3"/>
    <mergeCell ref="S3:T4"/>
    <mergeCell ref="O4:P4"/>
    <mergeCell ref="A2:C2"/>
    <mergeCell ref="G5:G6"/>
    <mergeCell ref="H5:H6"/>
    <mergeCell ref="Q5:Q6"/>
    <mergeCell ref="F4:G4"/>
    <mergeCell ref="H4:I4"/>
    <mergeCell ref="M5:M6"/>
    <mergeCell ref="N5:N6"/>
    <mergeCell ref="Q3:R4"/>
    <mergeCell ref="B5:B6"/>
    <mergeCell ref="D4:E4"/>
    <mergeCell ref="O5:O6"/>
    <mergeCell ref="I5:I6"/>
    <mergeCell ref="P5:P6"/>
    <mergeCell ref="K4:L4"/>
    <mergeCell ref="M4:N4"/>
    <mergeCell ref="E5:E6"/>
    <mergeCell ref="F5:F6"/>
    <mergeCell ref="L5:L6"/>
    <mergeCell ref="K5:K6"/>
  </mergeCells>
  <printOptions/>
  <pageMargins left="0.4724409448818898" right="0.4724409448818898"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2"/>
  <dimension ref="A1:CA133"/>
  <sheetViews>
    <sheetView workbookViewId="0" topLeftCell="A1">
      <selection activeCell="A1" sqref="A1"/>
    </sheetView>
  </sheetViews>
  <sheetFormatPr defaultColWidth="9.00390625" defaultRowHeight="13.5"/>
  <cols>
    <col min="1" max="1" width="8.25390625" style="87" customWidth="1"/>
    <col min="2" max="2" width="8.625" style="87" bestFit="1" customWidth="1"/>
    <col min="3" max="3" width="10.375" style="87" bestFit="1" customWidth="1"/>
    <col min="4" max="4" width="8.625" style="87" bestFit="1" customWidth="1"/>
    <col min="5" max="5" width="4.50390625" style="87" customWidth="1"/>
    <col min="6" max="6" width="9.50390625" style="87" bestFit="1" customWidth="1"/>
    <col min="7" max="7" width="4.625" style="87" customWidth="1"/>
    <col min="8" max="8" width="7.75390625" style="87" bestFit="1" customWidth="1"/>
    <col min="9" max="9" width="8.625" style="87" bestFit="1" customWidth="1"/>
    <col min="10" max="10" width="7.75390625" style="87" bestFit="1" customWidth="1"/>
    <col min="11" max="12" width="8.625" style="87" bestFit="1" customWidth="1"/>
    <col min="13" max="13" width="9.50390625" style="87" bestFit="1" customWidth="1"/>
    <col min="14" max="14" width="1.875" style="87" customWidth="1"/>
    <col min="15" max="15" width="8.625" style="87" bestFit="1" customWidth="1"/>
    <col min="16" max="16" width="9.50390625" style="87" bestFit="1" customWidth="1"/>
    <col min="17" max="17" width="7.625" style="87" customWidth="1"/>
    <col min="18" max="18" width="5.50390625" style="87" customWidth="1"/>
    <col min="19" max="19" width="8.50390625" style="87" customWidth="1"/>
    <col min="20" max="20" width="5.50390625" style="87" customWidth="1"/>
    <col min="21" max="21" width="6.875" style="87" bestFit="1" customWidth="1"/>
    <col min="22" max="22" width="7.75390625" style="87" bestFit="1" customWidth="1"/>
    <col min="23" max="23" width="6.875" style="87" bestFit="1" customWidth="1"/>
    <col min="24" max="25" width="7.75390625" style="87" bestFit="1" customWidth="1"/>
    <col min="26" max="26" width="8.625" style="87" bestFit="1" customWidth="1"/>
    <col min="27" max="16384" width="9.00390625" style="87" customWidth="1"/>
  </cols>
  <sheetData>
    <row r="1" spans="1:79" ht="13.5">
      <c r="A1" s="67" t="s">
        <v>112</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8"/>
      <c r="AJ1" s="68"/>
      <c r="AK1" s="68"/>
      <c r="AL1" s="68"/>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8"/>
    </row>
    <row r="2" spans="1:79" ht="15" customHeight="1" thickBot="1">
      <c r="A2" s="284" t="s">
        <v>92</v>
      </c>
      <c r="B2" s="284"/>
      <c r="C2" s="284"/>
      <c r="D2" s="67"/>
      <c r="E2" s="67"/>
      <c r="F2" s="67"/>
      <c r="G2" s="67"/>
      <c r="H2" s="67"/>
      <c r="I2" s="67"/>
      <c r="J2" s="67"/>
      <c r="K2" s="67"/>
      <c r="L2" s="67"/>
      <c r="M2" s="67"/>
      <c r="N2" s="67"/>
      <c r="O2" s="67"/>
      <c r="P2" s="67"/>
      <c r="Q2" s="67"/>
      <c r="R2" s="67"/>
      <c r="S2" s="67"/>
      <c r="T2" s="67"/>
      <c r="U2" s="67"/>
      <c r="V2" s="67"/>
      <c r="W2" s="67"/>
      <c r="X2" s="67"/>
      <c r="Y2" s="244" t="s">
        <v>75</v>
      </c>
      <c r="Z2" s="244"/>
      <c r="AA2" s="67"/>
      <c r="AB2" s="67"/>
      <c r="AC2" s="67"/>
      <c r="AD2" s="67"/>
      <c r="AE2" s="67"/>
      <c r="AF2" s="67"/>
      <c r="AG2" s="67"/>
      <c r="AH2" s="67"/>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row>
    <row r="3" spans="1:79" ht="18" customHeight="1" thickTop="1">
      <c r="A3" s="301" t="s">
        <v>102</v>
      </c>
      <c r="B3" s="304" t="s">
        <v>125</v>
      </c>
      <c r="C3" s="301"/>
      <c r="D3" s="306" t="s">
        <v>126</v>
      </c>
      <c r="E3" s="291"/>
      <c r="F3" s="291"/>
      <c r="G3" s="291"/>
      <c r="H3" s="291"/>
      <c r="I3" s="291"/>
      <c r="J3" s="291"/>
      <c r="K3" s="291"/>
      <c r="L3" s="291"/>
      <c r="M3" s="291"/>
      <c r="N3" s="72"/>
      <c r="O3" s="88"/>
      <c r="P3" s="89"/>
      <c r="Q3" s="313" t="s">
        <v>127</v>
      </c>
      <c r="R3" s="314"/>
      <c r="S3" s="314"/>
      <c r="T3" s="314"/>
      <c r="U3" s="314"/>
      <c r="V3" s="314"/>
      <c r="W3" s="314"/>
      <c r="X3" s="314"/>
      <c r="Y3" s="314"/>
      <c r="Z3" s="314"/>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row>
    <row r="4" spans="1:79" ht="18" customHeight="1">
      <c r="A4" s="302"/>
      <c r="B4" s="305"/>
      <c r="C4" s="303"/>
      <c r="D4" s="231" t="s">
        <v>128</v>
      </c>
      <c r="E4" s="279"/>
      <c r="F4" s="279"/>
      <c r="G4" s="232"/>
      <c r="H4" s="231" t="s">
        <v>113</v>
      </c>
      <c r="I4" s="232"/>
      <c r="J4" s="281" t="s">
        <v>114</v>
      </c>
      <c r="K4" s="281"/>
      <c r="L4" s="281" t="s">
        <v>115</v>
      </c>
      <c r="M4" s="281"/>
      <c r="N4" s="72"/>
      <c r="O4" s="279" t="s">
        <v>116</v>
      </c>
      <c r="P4" s="280"/>
      <c r="Q4" s="231" t="s">
        <v>128</v>
      </c>
      <c r="R4" s="311"/>
      <c r="S4" s="311"/>
      <c r="T4" s="312"/>
      <c r="U4" s="231" t="s">
        <v>115</v>
      </c>
      <c r="V4" s="232"/>
      <c r="W4" s="281" t="s">
        <v>117</v>
      </c>
      <c r="X4" s="281"/>
      <c r="Y4" s="281" t="s">
        <v>118</v>
      </c>
      <c r="Z4" s="231"/>
      <c r="AA4" s="90"/>
      <c r="AB4" s="68"/>
      <c r="AC4" s="68"/>
      <c r="AD4" s="68"/>
      <c r="AE4" s="68"/>
      <c r="AF4" s="68"/>
      <c r="AG4" s="68"/>
      <c r="AH4" s="74"/>
      <c r="AI4" s="74"/>
      <c r="AJ4" s="74"/>
      <c r="AK4" s="74"/>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row>
    <row r="5" spans="1:79" ht="18" customHeight="1">
      <c r="A5" s="302"/>
      <c r="B5" s="309" t="s">
        <v>119</v>
      </c>
      <c r="C5" s="309" t="s">
        <v>120</v>
      </c>
      <c r="D5" s="309" t="s">
        <v>121</v>
      </c>
      <c r="E5" s="307" t="s">
        <v>122</v>
      </c>
      <c r="F5" s="309" t="s">
        <v>120</v>
      </c>
      <c r="G5" s="307" t="s">
        <v>122</v>
      </c>
      <c r="H5" s="309" t="s">
        <v>121</v>
      </c>
      <c r="I5" s="309" t="s">
        <v>120</v>
      </c>
      <c r="J5" s="309" t="s">
        <v>119</v>
      </c>
      <c r="K5" s="309" t="s">
        <v>120</v>
      </c>
      <c r="L5" s="309" t="s">
        <v>119</v>
      </c>
      <c r="M5" s="309" t="s">
        <v>120</v>
      </c>
      <c r="N5" s="72"/>
      <c r="O5" s="315" t="s">
        <v>119</v>
      </c>
      <c r="P5" s="309" t="s">
        <v>120</v>
      </c>
      <c r="Q5" s="309" t="s">
        <v>121</v>
      </c>
      <c r="R5" s="307" t="s">
        <v>122</v>
      </c>
      <c r="S5" s="309" t="s">
        <v>120</v>
      </c>
      <c r="T5" s="307" t="s">
        <v>122</v>
      </c>
      <c r="U5" s="309" t="s">
        <v>121</v>
      </c>
      <c r="V5" s="309" t="s">
        <v>123</v>
      </c>
      <c r="W5" s="309" t="s">
        <v>121</v>
      </c>
      <c r="X5" s="309" t="s">
        <v>123</v>
      </c>
      <c r="Y5" s="309" t="s">
        <v>121</v>
      </c>
      <c r="Z5" s="316" t="s">
        <v>123</v>
      </c>
      <c r="AA5" s="74"/>
      <c r="AB5" s="74"/>
      <c r="AC5" s="74"/>
      <c r="AD5" s="74"/>
      <c r="AE5" s="74"/>
      <c r="AF5" s="74"/>
      <c r="AG5" s="74"/>
      <c r="AH5" s="74"/>
      <c r="AI5" s="74"/>
      <c r="AJ5" s="74"/>
      <c r="AK5" s="74"/>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row>
    <row r="6" spans="1:79" ht="18" customHeight="1">
      <c r="A6" s="303"/>
      <c r="B6" s="310"/>
      <c r="C6" s="310"/>
      <c r="D6" s="310"/>
      <c r="E6" s="308"/>
      <c r="F6" s="310"/>
      <c r="G6" s="308"/>
      <c r="H6" s="310"/>
      <c r="I6" s="310"/>
      <c r="J6" s="310"/>
      <c r="K6" s="310"/>
      <c r="L6" s="310"/>
      <c r="M6" s="310"/>
      <c r="N6" s="72"/>
      <c r="O6" s="303"/>
      <c r="P6" s="310"/>
      <c r="Q6" s="310"/>
      <c r="R6" s="308"/>
      <c r="S6" s="310"/>
      <c r="T6" s="308"/>
      <c r="U6" s="310"/>
      <c r="V6" s="310"/>
      <c r="W6" s="310"/>
      <c r="X6" s="310"/>
      <c r="Y6" s="310"/>
      <c r="Z6" s="305"/>
      <c r="AA6" s="74"/>
      <c r="AB6" s="74"/>
      <c r="AC6" s="74"/>
      <c r="AD6" s="74"/>
      <c r="AE6" s="74"/>
      <c r="AF6" s="74"/>
      <c r="AG6" s="74"/>
      <c r="AH6" s="74"/>
      <c r="AI6" s="74"/>
      <c r="AJ6" s="74"/>
      <c r="AK6" s="74"/>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row>
    <row r="7" spans="1:79" ht="18" customHeight="1">
      <c r="A7" s="91" t="s">
        <v>108</v>
      </c>
      <c r="B7" s="92">
        <f>SUM(D7+Q7)</f>
        <v>732180</v>
      </c>
      <c r="C7" s="93">
        <f>SUM(F7+S7)</f>
        <v>5514895</v>
      </c>
      <c r="D7" s="93">
        <f>SUM(H7+J7+L7+O7)</f>
        <v>660840</v>
      </c>
      <c r="E7" s="94">
        <v>90</v>
      </c>
      <c r="F7" s="93">
        <f>SUM(I7+K7+M7+P7)</f>
        <v>5194745</v>
      </c>
      <c r="G7" s="94">
        <v>94</v>
      </c>
      <c r="H7" s="93">
        <v>13957</v>
      </c>
      <c r="I7" s="93">
        <v>578635</v>
      </c>
      <c r="J7" s="93">
        <v>33723</v>
      </c>
      <c r="K7" s="93">
        <v>803717</v>
      </c>
      <c r="L7" s="93">
        <v>146655</v>
      </c>
      <c r="M7" s="93">
        <v>1296188</v>
      </c>
      <c r="N7" s="95"/>
      <c r="O7" s="93">
        <v>466505</v>
      </c>
      <c r="P7" s="93">
        <v>2516205</v>
      </c>
      <c r="Q7" s="93">
        <f>SUM(U7+W7+Y7)</f>
        <v>71340</v>
      </c>
      <c r="R7" s="93">
        <v>10</v>
      </c>
      <c r="S7" s="93">
        <f>SUM(V7+X7+Z7)</f>
        <v>320150</v>
      </c>
      <c r="T7" s="93">
        <v>6</v>
      </c>
      <c r="U7" s="93">
        <v>1655</v>
      </c>
      <c r="V7" s="93">
        <v>82359</v>
      </c>
      <c r="W7" s="93">
        <v>3447</v>
      </c>
      <c r="X7" s="93">
        <v>13981</v>
      </c>
      <c r="Y7" s="93">
        <v>66238</v>
      </c>
      <c r="Z7" s="93">
        <v>223810</v>
      </c>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row>
    <row r="8" spans="1:79" ht="18" customHeight="1">
      <c r="A8" s="96" t="s">
        <v>27</v>
      </c>
      <c r="B8" s="92">
        <f>SUM(D8+Q8)</f>
        <v>733829</v>
      </c>
      <c r="C8" s="93">
        <f>SUM(F8+S8)</f>
        <v>5554918</v>
      </c>
      <c r="D8" s="93">
        <f>SUM(H8+J8+L8+O8)</f>
        <v>662489</v>
      </c>
      <c r="E8" s="94">
        <v>90</v>
      </c>
      <c r="F8" s="93">
        <f>SUM(I8+K8+M8+P8)</f>
        <v>5234768</v>
      </c>
      <c r="G8" s="94">
        <v>94</v>
      </c>
      <c r="H8" s="93">
        <v>13957</v>
      </c>
      <c r="I8" s="93">
        <v>578635</v>
      </c>
      <c r="J8" s="93">
        <v>35027</v>
      </c>
      <c r="K8" s="93">
        <v>839214</v>
      </c>
      <c r="L8" s="93">
        <v>146899</v>
      </c>
      <c r="M8" s="93">
        <v>1299603</v>
      </c>
      <c r="N8" s="95"/>
      <c r="O8" s="93">
        <v>466606</v>
      </c>
      <c r="P8" s="93">
        <v>2517316</v>
      </c>
      <c r="Q8" s="93">
        <f>SUM(U8+W8+Y8)</f>
        <v>71340</v>
      </c>
      <c r="R8" s="93">
        <v>10</v>
      </c>
      <c r="S8" s="93">
        <f>SUM(V8+X8+Z8)</f>
        <v>320150</v>
      </c>
      <c r="T8" s="93">
        <v>6</v>
      </c>
      <c r="U8" s="93">
        <v>1655</v>
      </c>
      <c r="V8" s="93">
        <v>82359</v>
      </c>
      <c r="W8" s="93">
        <v>3447</v>
      </c>
      <c r="X8" s="93">
        <v>13981</v>
      </c>
      <c r="Y8" s="93">
        <v>66238</v>
      </c>
      <c r="Z8" s="93">
        <v>223810</v>
      </c>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row>
    <row r="9" spans="1:79" ht="18" customHeight="1">
      <c r="A9" s="96" t="s">
        <v>28</v>
      </c>
      <c r="B9" s="92">
        <f>SUM(D9+Q9)</f>
        <v>733779</v>
      </c>
      <c r="C9" s="93">
        <f>SUM(F9+S9)</f>
        <v>5558147</v>
      </c>
      <c r="D9" s="93">
        <f>SUM(H9+J9+L9+O9)</f>
        <v>662439</v>
      </c>
      <c r="E9" s="93">
        <v>90</v>
      </c>
      <c r="F9" s="93">
        <f>SUM(I9+K9+M9+P9)</f>
        <v>5237997</v>
      </c>
      <c r="G9" s="93">
        <v>94</v>
      </c>
      <c r="H9" s="93">
        <v>13957</v>
      </c>
      <c r="I9" s="93">
        <v>571392</v>
      </c>
      <c r="J9" s="93">
        <v>35027</v>
      </c>
      <c r="K9" s="93">
        <v>846808</v>
      </c>
      <c r="L9" s="93">
        <v>146899</v>
      </c>
      <c r="M9" s="93">
        <v>1300796</v>
      </c>
      <c r="N9" s="97"/>
      <c r="O9" s="93">
        <v>466556</v>
      </c>
      <c r="P9" s="93">
        <v>2519001</v>
      </c>
      <c r="Q9" s="93">
        <f>SUM(U9+W9+Y9)</f>
        <v>71340</v>
      </c>
      <c r="R9" s="93">
        <v>10</v>
      </c>
      <c r="S9" s="93">
        <f>SUM(V9+X9+Z9)</f>
        <v>320150</v>
      </c>
      <c r="T9" s="93">
        <v>6</v>
      </c>
      <c r="U9" s="93">
        <v>1655</v>
      </c>
      <c r="V9" s="93">
        <v>82359</v>
      </c>
      <c r="W9" s="93">
        <v>3447</v>
      </c>
      <c r="X9" s="93">
        <v>13981</v>
      </c>
      <c r="Y9" s="93">
        <v>66238</v>
      </c>
      <c r="Z9" s="93">
        <v>223810</v>
      </c>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row>
    <row r="10" spans="1:79" ht="18" customHeight="1">
      <c r="A10" s="96" t="s">
        <v>109</v>
      </c>
      <c r="B10" s="92">
        <f>SUM(D10+Q10)</f>
        <v>733999</v>
      </c>
      <c r="C10" s="93">
        <f>SUM(F10+S10)</f>
        <v>5569821</v>
      </c>
      <c r="D10" s="93">
        <f>SUM(H10+J10+L10+O10)</f>
        <v>662659</v>
      </c>
      <c r="E10" s="93">
        <v>90</v>
      </c>
      <c r="F10" s="93">
        <f>SUM(I10+K10+M10+P10)</f>
        <v>5249671</v>
      </c>
      <c r="G10" s="93">
        <v>94</v>
      </c>
      <c r="H10" s="93">
        <v>14017</v>
      </c>
      <c r="I10" s="93">
        <v>587128</v>
      </c>
      <c r="J10" s="93">
        <v>34885</v>
      </c>
      <c r="K10" s="93">
        <v>840251</v>
      </c>
      <c r="L10" s="93">
        <v>147331</v>
      </c>
      <c r="M10" s="93">
        <v>1302392</v>
      </c>
      <c r="N10" s="97"/>
      <c r="O10" s="93">
        <v>466426</v>
      </c>
      <c r="P10" s="93">
        <v>2519900</v>
      </c>
      <c r="Q10" s="93">
        <f>SUM(U10+W10+Y10)</f>
        <v>71340</v>
      </c>
      <c r="R10" s="93">
        <v>10</v>
      </c>
      <c r="S10" s="93">
        <f>SUM(V10+X10+Z10)</f>
        <v>320150</v>
      </c>
      <c r="T10" s="93">
        <v>6</v>
      </c>
      <c r="U10" s="93">
        <v>1655</v>
      </c>
      <c r="V10" s="93">
        <v>82359</v>
      </c>
      <c r="W10" s="93">
        <v>3447</v>
      </c>
      <c r="X10" s="93">
        <v>13981</v>
      </c>
      <c r="Y10" s="93">
        <v>66238</v>
      </c>
      <c r="Z10" s="93">
        <v>223810</v>
      </c>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row>
    <row r="11" spans="1:79" ht="18" customHeight="1">
      <c r="A11" s="99" t="s">
        <v>110</v>
      </c>
      <c r="B11" s="100">
        <f>SUM(D11+Q11)</f>
        <v>733965</v>
      </c>
      <c r="C11" s="101">
        <f>SUM(F11+S11)</f>
        <v>5580064</v>
      </c>
      <c r="D11" s="101">
        <f>SUM(H11+J11+L11+O11)</f>
        <v>662625</v>
      </c>
      <c r="E11" s="102">
        <v>90.28019047229773</v>
      </c>
      <c r="F11" s="101">
        <f>SUM(I11+K11+M11+P11)</f>
        <v>5259914</v>
      </c>
      <c r="G11" s="101">
        <v>94.26261060805038</v>
      </c>
      <c r="H11" s="101">
        <v>14016</v>
      </c>
      <c r="I11" s="101">
        <v>587174</v>
      </c>
      <c r="J11" s="101">
        <v>35508</v>
      </c>
      <c r="K11" s="101">
        <v>850475</v>
      </c>
      <c r="L11" s="101">
        <v>147042</v>
      </c>
      <c r="M11" s="101">
        <v>1301587</v>
      </c>
      <c r="N11" s="103"/>
      <c r="O11" s="101">
        <v>466059</v>
      </c>
      <c r="P11" s="101">
        <v>2520678</v>
      </c>
      <c r="Q11" s="101">
        <v>71340</v>
      </c>
      <c r="R11" s="101">
        <v>9.719809527702274</v>
      </c>
      <c r="S11" s="101">
        <v>320150</v>
      </c>
      <c r="T11" s="101">
        <v>5.737389391949627</v>
      </c>
      <c r="U11" s="101">
        <v>1655</v>
      </c>
      <c r="V11" s="101">
        <v>82359</v>
      </c>
      <c r="W11" s="101">
        <v>3447</v>
      </c>
      <c r="X11" s="101">
        <v>13981</v>
      </c>
      <c r="Y11" s="101">
        <v>66238</v>
      </c>
      <c r="Z11" s="101">
        <v>223810</v>
      </c>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row>
    <row r="12" spans="1:79" ht="15" customHeight="1">
      <c r="A12" s="68" t="s">
        <v>124</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row>
    <row r="13" spans="1:79" ht="13.5">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row>
    <row r="14" spans="1:79" ht="13.5">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row>
    <row r="15" spans="1:79" ht="13.5">
      <c r="A15" s="78"/>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row>
    <row r="16" spans="1:79" ht="13.5">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row>
    <row r="17" spans="1:79" ht="13.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row>
    <row r="18" spans="1:79" ht="13.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row>
    <row r="19" spans="1:79" ht="13.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row>
    <row r="20" spans="1:79" ht="13.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row>
    <row r="21" spans="1:79" ht="13.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row>
    <row r="22" spans="1:79" ht="13.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row>
    <row r="23" spans="1:79" ht="13.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row>
    <row r="24" spans="1:79" ht="13.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row>
    <row r="25" spans="1:79" ht="13.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row>
    <row r="26" spans="1:79" ht="13.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row>
    <row r="27" spans="1:79" ht="13.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row>
    <row r="28" spans="1:79" ht="13.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row>
    <row r="29" spans="1:79" ht="13.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row>
    <row r="30" spans="1:79" ht="13.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row>
    <row r="31" spans="1:79" ht="13.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row>
    <row r="32" spans="1:79" ht="13.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row>
    <row r="33" spans="1:79" ht="13.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row>
    <row r="34" spans="1:79" ht="13.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row>
    <row r="35" spans="1:79" ht="13.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row>
    <row r="36" spans="1:79" ht="13.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row>
    <row r="37" spans="1:79" ht="13.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row>
    <row r="38" spans="1:79" ht="13.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row>
    <row r="39" spans="1:79" ht="13.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row>
    <row r="40" spans="1:79" ht="13.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row>
    <row r="41" spans="1:79" ht="13.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row>
    <row r="42" spans="1:79" ht="13.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row>
    <row r="43" spans="1:79" ht="13.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row>
    <row r="44" spans="1:79" ht="13.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row>
    <row r="45" spans="1:79" ht="13.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row>
    <row r="46" spans="1:79" ht="13.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row>
    <row r="47" spans="1:79" ht="13.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row>
    <row r="48" spans="1:79" ht="13.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row>
    <row r="49" spans="1:79" ht="13.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row>
    <row r="50" spans="1:79" ht="13.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row>
    <row r="51" spans="1:79" ht="13.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row>
    <row r="52" spans="1:79" ht="13.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row>
    <row r="53" spans="1:79" ht="13.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row>
    <row r="54" spans="1:79" ht="13.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row>
    <row r="55" spans="1:79" ht="13.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row>
    <row r="56" spans="1:79" ht="13.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row>
    <row r="57" spans="1:79" ht="13.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row>
    <row r="58" spans="1:79" ht="13.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row>
    <row r="59" spans="1:79" ht="13.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row>
    <row r="60" spans="1:79" ht="13.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row>
    <row r="61" spans="1:79" ht="13.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row>
    <row r="62" spans="1:79" ht="13.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row>
    <row r="63" spans="1:79" ht="13.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row>
    <row r="64" spans="1:79" ht="13.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row>
    <row r="65" spans="1:79" ht="13.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row>
    <row r="66" spans="1:79" ht="13.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row>
    <row r="67" spans="1:79" ht="13.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row>
    <row r="68" spans="1:79" ht="13.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row>
    <row r="69" spans="1:79" ht="13.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row>
    <row r="70" spans="1:79" ht="13.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row>
    <row r="71" spans="1:79" ht="13.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row>
    <row r="72" spans="1:79" ht="13.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row>
    <row r="73" spans="1:79" ht="13.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row>
    <row r="74" spans="1:79" ht="13.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row>
    <row r="75" spans="1:79" ht="13.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row>
    <row r="76" spans="1:79" ht="13.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row>
    <row r="77" spans="1:79" ht="13.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row>
    <row r="78" spans="1:79" ht="13.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row>
    <row r="79" spans="1:79" ht="13.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row>
    <row r="80" spans="1:79" ht="13.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row>
    <row r="81" spans="1:79" ht="13.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row>
    <row r="82" spans="1:79" ht="13.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row>
    <row r="83" spans="1:79" ht="13.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row>
    <row r="84" spans="1:79" ht="13.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row>
    <row r="85" spans="1:79" ht="13.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row>
    <row r="86" spans="1:79" ht="13.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row>
    <row r="87" spans="1:79" ht="13.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row>
    <row r="88" spans="1:79" ht="13.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row>
    <row r="89" spans="1:79" ht="13.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row>
    <row r="90" spans="1:79" ht="13.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row>
    <row r="91" spans="1:79" ht="13.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row>
    <row r="92" spans="1:79" ht="13.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row>
    <row r="93" spans="1:79" ht="13.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row>
    <row r="94" spans="1:79" ht="13.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row>
    <row r="95" spans="1:79" ht="13.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row>
    <row r="96" spans="1:79" ht="13.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row>
    <row r="97" spans="1:79" ht="13.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row>
    <row r="98" spans="1:79" ht="13.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row>
    <row r="99" spans="1:79" ht="13.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row>
    <row r="100" spans="1:79" ht="13.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row>
    <row r="101" spans="1:79" ht="13.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row>
    <row r="102" spans="1:79" ht="13.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row>
    <row r="103" spans="1:79" ht="13.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row>
    <row r="104" spans="1:79" ht="13.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row>
    <row r="105" spans="1:79" ht="13.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row>
    <row r="106" spans="1:79" ht="13.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row>
    <row r="107" spans="1:79" ht="13.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row>
    <row r="108" spans="1:79" ht="13.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row>
    <row r="109" spans="1:79" ht="13.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row>
    <row r="110" spans="1:79" ht="13.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row>
    <row r="111" spans="1:79" ht="13.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row>
    <row r="112" spans="1:79" ht="13.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row>
    <row r="113" spans="1:79" ht="13.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row>
    <row r="114" spans="1:79" ht="13.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row>
    <row r="115" spans="1:79" ht="13.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row>
    <row r="116" spans="1:79" ht="13.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row>
    <row r="117" spans="1:79" ht="13.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row>
    <row r="118" spans="1:79" ht="13.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row>
    <row r="119" spans="1:79" ht="13.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row>
    <row r="120" spans="1:79" ht="13.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row>
    <row r="121" spans="1:79" ht="13.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row>
    <row r="122" spans="1:79" ht="13.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row>
    <row r="123" spans="1:79" ht="13.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row>
    <row r="124" spans="1:79" ht="13.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row>
    <row r="125" spans="1:79" ht="13.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row>
    <row r="126" spans="1:79" ht="13.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row>
    <row r="127" spans="1:79" ht="13.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row>
    <row r="128" spans="1:79" ht="13.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row>
    <row r="129" spans="1:79" ht="13.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row>
    <row r="130" spans="1:79" ht="13.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row>
    <row r="131" spans="1:79" ht="13.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row>
    <row r="132" spans="1:79" ht="13.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row>
    <row r="133" spans="1:79" ht="13.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row>
  </sheetData>
  <mergeCells count="39">
    <mergeCell ref="D5:D6"/>
    <mergeCell ref="L5:L6"/>
    <mergeCell ref="L4:M4"/>
    <mergeCell ref="J5:J6"/>
    <mergeCell ref="J4:K4"/>
    <mergeCell ref="K5:K6"/>
    <mergeCell ref="E5:E6"/>
    <mergeCell ref="F5:F6"/>
    <mergeCell ref="G5:G6"/>
    <mergeCell ref="H5:H6"/>
    <mergeCell ref="O4:P4"/>
    <mergeCell ref="A2:C2"/>
    <mergeCell ref="B3:C4"/>
    <mergeCell ref="D4:G4"/>
    <mergeCell ref="H4:I4"/>
    <mergeCell ref="D3:M3"/>
    <mergeCell ref="A3:A6"/>
    <mergeCell ref="B5:B6"/>
    <mergeCell ref="I5:I6"/>
    <mergeCell ref="C5:C6"/>
    <mergeCell ref="M5:M6"/>
    <mergeCell ref="O5:O6"/>
    <mergeCell ref="P5:P6"/>
    <mergeCell ref="Y2:Z2"/>
    <mergeCell ref="Y5:Y6"/>
    <mergeCell ref="Z5:Z6"/>
    <mergeCell ref="T5:T6"/>
    <mergeCell ref="U5:U6"/>
    <mergeCell ref="V5:V6"/>
    <mergeCell ref="W5:W6"/>
    <mergeCell ref="U4:V4"/>
    <mergeCell ref="Y4:Z4"/>
    <mergeCell ref="Q4:T4"/>
    <mergeCell ref="Q3:Z3"/>
    <mergeCell ref="W4:X4"/>
    <mergeCell ref="R5:R6"/>
    <mergeCell ref="S5:S6"/>
    <mergeCell ref="X5:X6"/>
    <mergeCell ref="Q5:Q6"/>
  </mergeCells>
  <printOptions/>
  <pageMargins left="0.5905511811023623" right="0.5905511811023623" top="0.984251968503937" bottom="0.984251968503937"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3"/>
  <dimension ref="A1:H22"/>
  <sheetViews>
    <sheetView workbookViewId="0" topLeftCell="A1">
      <selection activeCell="A1" sqref="A1:G1"/>
    </sheetView>
  </sheetViews>
  <sheetFormatPr defaultColWidth="9.00390625" defaultRowHeight="13.5"/>
  <cols>
    <col min="1" max="1" width="3.25390625" style="0" customWidth="1"/>
    <col min="2" max="2" width="16.25390625" style="0" customWidth="1"/>
    <col min="3" max="3" width="14.75390625" style="0" customWidth="1"/>
    <col min="4" max="7" width="13.75390625" style="0" customWidth="1"/>
  </cols>
  <sheetData>
    <row r="1" spans="1:7" ht="21" customHeight="1">
      <c r="A1" s="317" t="s">
        <v>160</v>
      </c>
      <c r="B1" s="317"/>
      <c r="C1" s="317"/>
      <c r="D1" s="317"/>
      <c r="E1" s="317"/>
      <c r="F1" s="317"/>
      <c r="G1" s="317"/>
    </row>
    <row r="2" spans="1:7" ht="13.5" customHeight="1" thickBot="1">
      <c r="A2" s="44"/>
      <c r="B2" s="44"/>
      <c r="C2" s="44"/>
      <c r="D2" s="44"/>
      <c r="E2" s="44"/>
      <c r="F2" s="44"/>
      <c r="G2" s="44"/>
    </row>
    <row r="3" spans="1:7" ht="15" customHeight="1" thickTop="1">
      <c r="A3" s="246" t="s">
        <v>161</v>
      </c>
      <c r="B3" s="319"/>
      <c r="C3" s="235" t="s">
        <v>162</v>
      </c>
      <c r="D3" s="318" t="s">
        <v>129</v>
      </c>
      <c r="E3" s="318"/>
      <c r="F3" s="318" t="s">
        <v>130</v>
      </c>
      <c r="G3" s="238"/>
    </row>
    <row r="4" spans="1:7" ht="15" customHeight="1">
      <c r="A4" s="320"/>
      <c r="B4" s="321"/>
      <c r="C4" s="236"/>
      <c r="D4" s="56" t="s">
        <v>131</v>
      </c>
      <c r="E4" s="56" t="s">
        <v>132</v>
      </c>
      <c r="F4" s="56" t="s">
        <v>131</v>
      </c>
      <c r="G4" s="55" t="s">
        <v>132</v>
      </c>
    </row>
    <row r="5" spans="1:7" ht="15" customHeight="1">
      <c r="A5" s="322" t="s">
        <v>163</v>
      </c>
      <c r="B5" s="323"/>
      <c r="C5" s="105" t="s">
        <v>133</v>
      </c>
      <c r="D5" s="105" t="s">
        <v>134</v>
      </c>
      <c r="E5" s="105" t="s">
        <v>135</v>
      </c>
      <c r="F5" s="105" t="s">
        <v>136</v>
      </c>
      <c r="G5" s="106" t="s">
        <v>137</v>
      </c>
    </row>
    <row r="6" spans="1:7" ht="15" customHeight="1">
      <c r="A6" s="324" t="s">
        <v>138</v>
      </c>
      <c r="B6" s="325"/>
      <c r="C6" s="105" t="s">
        <v>139</v>
      </c>
      <c r="D6" s="105" t="s">
        <v>140</v>
      </c>
      <c r="E6" s="105" t="s">
        <v>141</v>
      </c>
      <c r="F6" s="105" t="s">
        <v>142</v>
      </c>
      <c r="G6" s="106" t="s">
        <v>143</v>
      </c>
    </row>
    <row r="7" spans="1:7" ht="15" customHeight="1">
      <c r="A7" s="324" t="s">
        <v>144</v>
      </c>
      <c r="B7" s="325"/>
      <c r="C7" s="105" t="s">
        <v>145</v>
      </c>
      <c r="D7" s="105" t="s">
        <v>146</v>
      </c>
      <c r="E7" s="105" t="s">
        <v>147</v>
      </c>
      <c r="F7" s="105" t="s">
        <v>164</v>
      </c>
      <c r="G7" s="105" t="s">
        <v>165</v>
      </c>
    </row>
    <row r="8" spans="1:7" s="62" customFormat="1" ht="15" customHeight="1">
      <c r="A8" s="324" t="s">
        <v>166</v>
      </c>
      <c r="B8" s="325"/>
      <c r="C8" s="105" t="s">
        <v>167</v>
      </c>
      <c r="D8" s="105" t="s">
        <v>168</v>
      </c>
      <c r="E8" s="105" t="s">
        <v>169</v>
      </c>
      <c r="F8" s="105" t="s">
        <v>170</v>
      </c>
      <c r="G8" s="105" t="s">
        <v>171</v>
      </c>
    </row>
    <row r="9" spans="1:7" s="62" customFormat="1" ht="15" customHeight="1">
      <c r="A9" s="327" t="s">
        <v>172</v>
      </c>
      <c r="B9" s="328"/>
      <c r="C9" s="107" t="s">
        <v>173</v>
      </c>
      <c r="D9" s="107" t="s">
        <v>174</v>
      </c>
      <c r="E9" s="107" t="s">
        <v>175</v>
      </c>
      <c r="F9" s="107" t="s">
        <v>176</v>
      </c>
      <c r="G9" s="107" t="s">
        <v>177</v>
      </c>
    </row>
    <row r="10" spans="1:7" ht="15" customHeight="1">
      <c r="A10" s="16" t="s">
        <v>148</v>
      </c>
      <c r="B10" s="108" t="s">
        <v>178</v>
      </c>
      <c r="C10" s="105" t="s">
        <v>179</v>
      </c>
      <c r="D10" s="105" t="s">
        <v>180</v>
      </c>
      <c r="E10" s="105" t="s">
        <v>175</v>
      </c>
      <c r="F10" s="105" t="s">
        <v>181</v>
      </c>
      <c r="G10" s="105" t="s">
        <v>177</v>
      </c>
    </row>
    <row r="11" spans="1:7" ht="15" customHeight="1">
      <c r="A11" s="16"/>
      <c r="B11" s="109" t="s">
        <v>149</v>
      </c>
      <c r="C11" s="105" t="s">
        <v>182</v>
      </c>
      <c r="D11" s="105" t="s">
        <v>183</v>
      </c>
      <c r="E11" s="105" t="s">
        <v>184</v>
      </c>
      <c r="F11" s="105" t="s">
        <v>185</v>
      </c>
      <c r="G11" s="105" t="s">
        <v>186</v>
      </c>
    </row>
    <row r="12" spans="1:7" ht="15" customHeight="1">
      <c r="A12" s="16"/>
      <c r="B12" s="109" t="s">
        <v>150</v>
      </c>
      <c r="C12" s="105" t="s">
        <v>187</v>
      </c>
      <c r="D12" s="105" t="s">
        <v>187</v>
      </c>
      <c r="E12" s="105" t="s">
        <v>185</v>
      </c>
      <c r="F12" s="105" t="s">
        <v>185</v>
      </c>
      <c r="G12" s="105" t="s">
        <v>185</v>
      </c>
    </row>
    <row r="13" spans="1:7" ht="15" customHeight="1">
      <c r="A13" s="16"/>
      <c r="B13" s="109" t="s">
        <v>151</v>
      </c>
      <c r="C13" s="105" t="s">
        <v>185</v>
      </c>
      <c r="D13" s="105" t="s">
        <v>185</v>
      </c>
      <c r="E13" s="105" t="s">
        <v>185</v>
      </c>
      <c r="F13" s="105" t="s">
        <v>185</v>
      </c>
      <c r="G13" s="105" t="s">
        <v>185</v>
      </c>
    </row>
    <row r="14" spans="1:7" ht="15" customHeight="1">
      <c r="A14" s="16"/>
      <c r="B14" s="109" t="s">
        <v>152</v>
      </c>
      <c r="C14" s="105" t="s">
        <v>188</v>
      </c>
      <c r="D14" s="105" t="s">
        <v>189</v>
      </c>
      <c r="E14" s="105" t="s">
        <v>190</v>
      </c>
      <c r="F14" s="105" t="s">
        <v>185</v>
      </c>
      <c r="G14" s="105" t="s">
        <v>185</v>
      </c>
    </row>
    <row r="15" spans="1:7" ht="15" customHeight="1">
      <c r="A15" s="16"/>
      <c r="B15" s="109" t="s">
        <v>153</v>
      </c>
      <c r="C15" s="105" t="s">
        <v>191</v>
      </c>
      <c r="D15" s="105" t="s">
        <v>192</v>
      </c>
      <c r="E15" s="105" t="s">
        <v>193</v>
      </c>
      <c r="F15" s="105" t="s">
        <v>185</v>
      </c>
      <c r="G15" s="105" t="s">
        <v>185</v>
      </c>
    </row>
    <row r="16" spans="1:7" ht="15" customHeight="1">
      <c r="A16" s="16"/>
      <c r="B16" s="109" t="s">
        <v>154</v>
      </c>
      <c r="C16" s="105" t="s">
        <v>194</v>
      </c>
      <c r="D16" s="105" t="s">
        <v>195</v>
      </c>
      <c r="E16" s="105" t="s">
        <v>185</v>
      </c>
      <c r="F16" s="105" t="s">
        <v>196</v>
      </c>
      <c r="G16" s="105" t="s">
        <v>197</v>
      </c>
    </row>
    <row r="17" spans="1:7" ht="15" customHeight="1">
      <c r="A17" s="16"/>
      <c r="B17" s="109" t="s">
        <v>155</v>
      </c>
      <c r="C17" s="105" t="s">
        <v>198</v>
      </c>
      <c r="D17" s="105" t="s">
        <v>199</v>
      </c>
      <c r="E17" s="105" t="s">
        <v>200</v>
      </c>
      <c r="F17" s="105" t="s">
        <v>201</v>
      </c>
      <c r="G17" s="105" t="s">
        <v>156</v>
      </c>
    </row>
    <row r="18" spans="1:7" ht="15" customHeight="1">
      <c r="A18" s="16"/>
      <c r="B18" s="109" t="s">
        <v>157</v>
      </c>
      <c r="C18" s="105" t="s">
        <v>202</v>
      </c>
      <c r="D18" s="105" t="s">
        <v>202</v>
      </c>
      <c r="E18" s="105" t="s">
        <v>185</v>
      </c>
      <c r="F18" s="105" t="s">
        <v>185</v>
      </c>
      <c r="G18" s="105" t="s">
        <v>156</v>
      </c>
    </row>
    <row r="19" spans="1:7" ht="15" customHeight="1">
      <c r="A19" s="16" t="s">
        <v>158</v>
      </c>
      <c r="B19" s="108" t="s">
        <v>203</v>
      </c>
      <c r="C19" s="105" t="s">
        <v>204</v>
      </c>
      <c r="D19" s="105" t="s">
        <v>205</v>
      </c>
      <c r="E19" s="105" t="s">
        <v>156</v>
      </c>
      <c r="F19" s="105" t="s">
        <v>186</v>
      </c>
      <c r="G19" s="105" t="s">
        <v>156</v>
      </c>
    </row>
    <row r="20" spans="1:7" ht="15" customHeight="1">
      <c r="A20" s="110" t="s">
        <v>159</v>
      </c>
      <c r="B20" s="111" t="s">
        <v>206</v>
      </c>
      <c r="C20" s="105" t="s">
        <v>207</v>
      </c>
      <c r="D20" s="105" t="s">
        <v>208</v>
      </c>
      <c r="E20" s="105" t="s">
        <v>156</v>
      </c>
      <c r="F20" s="105" t="s">
        <v>209</v>
      </c>
      <c r="G20" s="105" t="s">
        <v>156</v>
      </c>
    </row>
    <row r="21" spans="1:7" ht="15" customHeight="1">
      <c r="A21" s="275" t="s">
        <v>210</v>
      </c>
      <c r="B21" s="326"/>
      <c r="C21" s="326"/>
      <c r="D21" s="326"/>
      <c r="E21" s="326"/>
      <c r="F21" s="326"/>
      <c r="G21" s="326"/>
    </row>
    <row r="22" spans="1:8" ht="15" customHeight="1">
      <c r="A22" s="34" t="s">
        <v>211</v>
      </c>
      <c r="B22" s="112"/>
      <c r="C22" s="112"/>
      <c r="D22" s="112"/>
      <c r="E22" s="112"/>
      <c r="F22" s="112"/>
      <c r="G22" s="112"/>
      <c r="H22" s="2"/>
    </row>
  </sheetData>
  <mergeCells count="11">
    <mergeCell ref="A5:B5"/>
    <mergeCell ref="A6:B6"/>
    <mergeCell ref="A8:B8"/>
    <mergeCell ref="A21:G21"/>
    <mergeCell ref="A7:B7"/>
    <mergeCell ref="A9:B9"/>
    <mergeCell ref="A1:G1"/>
    <mergeCell ref="C3:C4"/>
    <mergeCell ref="D3:E3"/>
    <mergeCell ref="F3:G3"/>
    <mergeCell ref="A3:B4"/>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4"/>
  <dimension ref="A1:G13"/>
  <sheetViews>
    <sheetView workbookViewId="0" topLeftCell="A1">
      <selection activeCell="A1" sqref="A1:G1"/>
    </sheetView>
  </sheetViews>
  <sheetFormatPr defaultColWidth="9.00390625" defaultRowHeight="13.5"/>
  <cols>
    <col min="1" max="7" width="11.125" style="0" customWidth="1"/>
  </cols>
  <sheetData>
    <row r="1" spans="1:7" ht="21" customHeight="1">
      <c r="A1" s="245" t="s">
        <v>212</v>
      </c>
      <c r="B1" s="245"/>
      <c r="C1" s="245"/>
      <c r="D1" s="245"/>
      <c r="E1" s="245"/>
      <c r="F1" s="245"/>
      <c r="G1" s="245"/>
    </row>
    <row r="2" spans="1:7" ht="13.5" customHeight="1" thickBot="1">
      <c r="A2" s="1"/>
      <c r="B2" s="1"/>
      <c r="C2" s="1"/>
      <c r="D2" s="1"/>
      <c r="E2" s="1"/>
      <c r="F2" s="1"/>
      <c r="G2" s="1"/>
    </row>
    <row r="3" spans="1:7" ht="15" customHeight="1" thickTop="1">
      <c r="A3" s="277" t="s">
        <v>215</v>
      </c>
      <c r="B3" s="248" t="s">
        <v>216</v>
      </c>
      <c r="C3" s="248" t="s">
        <v>217</v>
      </c>
      <c r="D3" s="248" t="s">
        <v>218</v>
      </c>
      <c r="E3" s="248" t="s">
        <v>219</v>
      </c>
      <c r="F3" s="37" t="s">
        <v>220</v>
      </c>
      <c r="G3" s="246" t="s">
        <v>221</v>
      </c>
    </row>
    <row r="4" spans="1:7" ht="15" customHeight="1">
      <c r="A4" s="251"/>
      <c r="B4" s="263"/>
      <c r="C4" s="263"/>
      <c r="D4" s="263"/>
      <c r="E4" s="263"/>
      <c r="F4" s="11" t="s">
        <v>219</v>
      </c>
      <c r="G4" s="329"/>
    </row>
    <row r="5" spans="1:7" ht="15" customHeight="1">
      <c r="A5" s="6" t="s">
        <v>222</v>
      </c>
      <c r="B5" s="113">
        <f>SUM(C5:G5)</f>
        <v>57</v>
      </c>
      <c r="C5" s="114">
        <v>36</v>
      </c>
      <c r="D5" s="114">
        <v>6</v>
      </c>
      <c r="E5" s="114">
        <v>7</v>
      </c>
      <c r="F5" s="115">
        <v>2</v>
      </c>
      <c r="G5" s="114">
        <v>6</v>
      </c>
    </row>
    <row r="6" spans="1:7" s="58" customFormat="1" ht="15" customHeight="1">
      <c r="A6" s="40" t="s">
        <v>213</v>
      </c>
      <c r="B6" s="113">
        <f>SUM(C6:G6)</f>
        <v>61</v>
      </c>
      <c r="C6" s="114">
        <v>43</v>
      </c>
      <c r="D6" s="114">
        <v>5</v>
      </c>
      <c r="E6" s="114">
        <v>10</v>
      </c>
      <c r="F6" s="115">
        <v>1</v>
      </c>
      <c r="G6" s="114">
        <v>2</v>
      </c>
    </row>
    <row r="7" spans="1:7" s="58" customFormat="1" ht="15" customHeight="1">
      <c r="A7" s="40" t="s">
        <v>214</v>
      </c>
      <c r="B7" s="113">
        <f>SUM(C7:G7)</f>
        <v>64</v>
      </c>
      <c r="C7" s="114">
        <v>54</v>
      </c>
      <c r="D7" s="114">
        <v>2</v>
      </c>
      <c r="E7" s="114">
        <v>6</v>
      </c>
      <c r="F7" s="39">
        <v>1</v>
      </c>
      <c r="G7" s="114">
        <v>1</v>
      </c>
    </row>
    <row r="8" spans="1:7" s="62" customFormat="1" ht="15" customHeight="1">
      <c r="A8" s="40" t="s">
        <v>223</v>
      </c>
      <c r="B8" s="113">
        <f>SUM(C8:G8)</f>
        <v>52</v>
      </c>
      <c r="C8" s="114">
        <v>42</v>
      </c>
      <c r="D8" s="114">
        <v>3</v>
      </c>
      <c r="E8" s="114">
        <v>4</v>
      </c>
      <c r="F8" s="39">
        <v>1</v>
      </c>
      <c r="G8" s="114">
        <v>2</v>
      </c>
    </row>
    <row r="9" spans="1:7" s="62" customFormat="1" ht="15" customHeight="1">
      <c r="A9" s="42" t="s">
        <v>224</v>
      </c>
      <c r="B9" s="116">
        <v>45</v>
      </c>
      <c r="C9" s="117">
        <v>39</v>
      </c>
      <c r="D9" s="118" t="s">
        <v>225</v>
      </c>
      <c r="E9" s="117">
        <v>3</v>
      </c>
      <c r="F9" s="119">
        <v>1</v>
      </c>
      <c r="G9" s="117">
        <v>2</v>
      </c>
    </row>
    <row r="10" spans="1:7" ht="15" customHeight="1">
      <c r="A10" s="275" t="s">
        <v>226</v>
      </c>
      <c r="B10" s="275"/>
      <c r="C10" s="275"/>
      <c r="D10" s="275"/>
      <c r="E10" s="275"/>
      <c r="F10" s="275"/>
      <c r="G10" s="275"/>
    </row>
    <row r="13" ht="13.5">
      <c r="F13" s="120"/>
    </row>
  </sheetData>
  <mergeCells count="8">
    <mergeCell ref="A10:G10"/>
    <mergeCell ref="A1:G1"/>
    <mergeCell ref="A3:A4"/>
    <mergeCell ref="B3:B4"/>
    <mergeCell ref="C3:C4"/>
    <mergeCell ref="D3:D4"/>
    <mergeCell ref="E3:E4"/>
    <mergeCell ref="G3:G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0"/>
  <dimension ref="A1:G12"/>
  <sheetViews>
    <sheetView workbookViewId="0" topLeftCell="A1">
      <selection activeCell="A1" sqref="A1:G1"/>
    </sheetView>
  </sheetViews>
  <sheetFormatPr defaultColWidth="9.00390625" defaultRowHeight="13.5"/>
  <cols>
    <col min="1" max="1" width="11.50390625" style="0" customWidth="1"/>
    <col min="2" max="2" width="12.375" style="0" customWidth="1"/>
    <col min="3" max="3" width="12.75390625" style="0" customWidth="1"/>
    <col min="4" max="4" width="12.875" style="0" customWidth="1"/>
    <col min="5" max="5" width="12.375" style="0" customWidth="1"/>
    <col min="6" max="6" width="12.50390625" style="0" customWidth="1"/>
    <col min="7" max="7" width="13.375" style="0" customWidth="1"/>
  </cols>
  <sheetData>
    <row r="1" spans="1:7" ht="21" customHeight="1">
      <c r="A1" s="245" t="s">
        <v>233</v>
      </c>
      <c r="B1" s="330"/>
      <c r="C1" s="245"/>
      <c r="D1" s="245"/>
      <c r="E1" s="245"/>
      <c r="F1" s="245"/>
      <c r="G1" s="245"/>
    </row>
    <row r="2" spans="1:7" ht="13.5" customHeight="1" thickBot="1">
      <c r="A2" s="276" t="s">
        <v>234</v>
      </c>
      <c r="B2" s="276"/>
      <c r="C2" s="276"/>
      <c r="D2" s="276"/>
      <c r="E2" s="276"/>
      <c r="F2" s="276"/>
      <c r="G2" s="276"/>
    </row>
    <row r="3" spans="1:7" ht="18" customHeight="1" thickTop="1">
      <c r="A3" s="235" t="s">
        <v>235</v>
      </c>
      <c r="B3" s="235" t="s">
        <v>227</v>
      </c>
      <c r="C3" s="318"/>
      <c r="D3" s="318"/>
      <c r="E3" s="318" t="s">
        <v>228</v>
      </c>
      <c r="F3" s="318"/>
      <c r="G3" s="238"/>
    </row>
    <row r="4" spans="1:7" ht="18" customHeight="1">
      <c r="A4" s="236"/>
      <c r="B4" s="54" t="s">
        <v>229</v>
      </c>
      <c r="C4" s="56" t="s">
        <v>230</v>
      </c>
      <c r="D4" s="56" t="s">
        <v>231</v>
      </c>
      <c r="E4" s="56" t="s">
        <v>229</v>
      </c>
      <c r="F4" s="56" t="s">
        <v>230</v>
      </c>
      <c r="G4" s="55" t="s">
        <v>236</v>
      </c>
    </row>
    <row r="5" spans="1:7" ht="18" customHeight="1">
      <c r="A5" s="121" t="s">
        <v>237</v>
      </c>
      <c r="B5" s="38">
        <v>475</v>
      </c>
      <c r="C5" s="26">
        <v>61519</v>
      </c>
      <c r="D5" s="26">
        <v>101663</v>
      </c>
      <c r="E5" s="122">
        <v>5</v>
      </c>
      <c r="F5" s="26">
        <v>329</v>
      </c>
      <c r="G5" s="26">
        <v>2004</v>
      </c>
    </row>
    <row r="6" spans="1:7" ht="18" customHeight="1">
      <c r="A6" s="123" t="s">
        <v>213</v>
      </c>
      <c r="B6" s="38">
        <v>449</v>
      </c>
      <c r="C6" s="26">
        <v>54700</v>
      </c>
      <c r="D6" s="26">
        <v>30629</v>
      </c>
      <c r="E6" s="122">
        <v>8</v>
      </c>
      <c r="F6" s="26">
        <v>603</v>
      </c>
      <c r="G6" s="26">
        <v>6658</v>
      </c>
    </row>
    <row r="7" spans="1:7" ht="18" customHeight="1">
      <c r="A7" s="123" t="s">
        <v>214</v>
      </c>
      <c r="B7" s="38">
        <v>465</v>
      </c>
      <c r="C7" s="26">
        <v>64895</v>
      </c>
      <c r="D7" s="26">
        <v>50637</v>
      </c>
      <c r="E7" s="122">
        <v>11</v>
      </c>
      <c r="F7" s="26">
        <v>1028</v>
      </c>
      <c r="G7" s="26">
        <v>10416</v>
      </c>
    </row>
    <row r="8" spans="1:7" s="41" customFormat="1" ht="18" customHeight="1">
      <c r="A8" s="123" t="s">
        <v>238</v>
      </c>
      <c r="B8" s="38">
        <v>470</v>
      </c>
      <c r="C8" s="26">
        <v>94188</v>
      </c>
      <c r="D8" s="26">
        <v>226018</v>
      </c>
      <c r="E8" s="122">
        <v>12</v>
      </c>
      <c r="F8" s="26">
        <v>1033</v>
      </c>
      <c r="G8" s="26">
        <v>9891</v>
      </c>
    </row>
    <row r="9" spans="1:7" s="41" customFormat="1" ht="18" customHeight="1">
      <c r="A9" s="124" t="s">
        <v>239</v>
      </c>
      <c r="B9" s="43">
        <v>432</v>
      </c>
      <c r="C9" s="30">
        <v>128336</v>
      </c>
      <c r="D9" s="30">
        <v>75144</v>
      </c>
      <c r="E9" s="125">
        <v>18</v>
      </c>
      <c r="F9" s="30">
        <v>1065</v>
      </c>
      <c r="G9" s="30">
        <v>14216</v>
      </c>
    </row>
    <row r="10" spans="1:7" ht="15" customHeight="1">
      <c r="A10" s="276" t="s">
        <v>240</v>
      </c>
      <c r="B10" s="276"/>
      <c r="C10" s="276"/>
      <c r="D10" s="276"/>
      <c r="E10" s="276"/>
      <c r="F10" s="276"/>
      <c r="G10" s="276"/>
    </row>
    <row r="11" spans="1:7" ht="15" customHeight="1">
      <c r="A11" s="276" t="s">
        <v>241</v>
      </c>
      <c r="B11" s="276"/>
      <c r="C11" s="276"/>
      <c r="D11" s="276"/>
      <c r="E11" s="276"/>
      <c r="F11" s="276"/>
      <c r="G11" s="276"/>
    </row>
    <row r="12" spans="1:7" ht="15" customHeight="1">
      <c r="A12" s="276" t="s">
        <v>232</v>
      </c>
      <c r="B12" s="276"/>
      <c r="C12" s="276"/>
      <c r="D12" s="276"/>
      <c r="E12" s="276"/>
      <c r="F12" s="276"/>
      <c r="G12" s="276"/>
    </row>
  </sheetData>
  <mergeCells count="8">
    <mergeCell ref="A10:G10"/>
    <mergeCell ref="A11:G11"/>
    <mergeCell ref="A12:G12"/>
    <mergeCell ref="A3:A4"/>
    <mergeCell ref="A1:G1"/>
    <mergeCell ref="A2:G2"/>
    <mergeCell ref="B3:D3"/>
    <mergeCell ref="E3:G3"/>
  </mergeCells>
  <printOptions/>
  <pageMargins left="0.7874015748031497" right="0.5905511811023623" top="0.984251968503937" bottom="0.984251968503937" header="0.5118110236220472" footer="0.5118110236220472"/>
  <pageSetup firstPageNumber="116" useFirstPageNumber="1" horizontalDpi="300" verticalDpi="300" orientation="portrait" paperSize="9" r:id="rId1"/>
  <headerFooter alignWithMargins="0">
    <oddHeader>&amp;L&amp;10&amp;P&amp;11　&amp;"ＭＳ 明朝,標準"&amp;10土木・建築・住宅</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so-tokei</cp:lastModifiedBy>
  <dcterms:created xsi:type="dcterms:W3CDTF">1997-01-08T22:48:59Z</dcterms:created>
  <dcterms:modified xsi:type="dcterms:W3CDTF">2008-03-26T06:30:30Z</dcterms:modified>
  <cp:category/>
  <cp:version/>
  <cp:contentType/>
  <cp:contentStatus/>
</cp:coreProperties>
</file>