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62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第１１表" sheetId="11" r:id="rId11"/>
    <sheet name="第１２表" sheetId="12" r:id="rId12"/>
    <sheet name="第１３表" sheetId="13" r:id="rId13"/>
    <sheet name="第１４表" sheetId="14" r:id="rId14"/>
    <sheet name="第１５表" sheetId="15" r:id="rId15"/>
    <sheet name="第１６表" sheetId="16" r:id="rId16"/>
    <sheet name="第１７表" sheetId="17" r:id="rId17"/>
    <sheet name="第１８表" sheetId="18" r:id="rId18"/>
    <sheet name="第１９表" sheetId="19" r:id="rId19"/>
    <sheet name="第２０表" sheetId="20" r:id="rId20"/>
    <sheet name="第２１表" sheetId="21" r:id="rId21"/>
    <sheet name="第２２表" sheetId="22" r:id="rId22"/>
    <sheet name="第２３表" sheetId="23" r:id="rId23"/>
    <sheet name="第２４表" sheetId="24" r:id="rId24"/>
    <sheet name="第２５表" sheetId="25" r:id="rId25"/>
    <sheet name="第２６表" sheetId="26" r:id="rId26"/>
    <sheet name="第２７表" sheetId="27" r:id="rId27"/>
    <sheet name="第２８表" sheetId="28" r:id="rId28"/>
    <sheet name="第２９表" sheetId="29" r:id="rId29"/>
    <sheet name="第３０表" sheetId="30" r:id="rId30"/>
    <sheet name="第３１表" sheetId="31" r:id="rId31"/>
  </sheets>
  <definedNames>
    <definedName name="_xlnm.Print_Area" localSheetId="9">'第１０表'!$A$1:$S$58</definedName>
  </definedNames>
  <calcPr fullCalcOnLoad="1"/>
</workbook>
</file>

<file path=xl/sharedStrings.xml><?xml version="1.0" encoding="utf-8"?>
<sst xmlns="http://schemas.openxmlformats.org/spreadsheetml/2006/main" count="2791" uniqueCount="1131">
  <si>
    <t>主に仕事</t>
  </si>
  <si>
    <t>家事のほか仕事</t>
  </si>
  <si>
    <t>通学のかたわら仕事</t>
  </si>
  <si>
    <t>休業者</t>
  </si>
  <si>
    <t>完全失業者</t>
  </si>
  <si>
    <t>非労働力人口</t>
  </si>
  <si>
    <t>家事</t>
  </si>
  <si>
    <t>通学</t>
  </si>
  <si>
    <t>男</t>
  </si>
  <si>
    <t>労働力人口</t>
  </si>
  <si>
    <t>就業者</t>
  </si>
  <si>
    <t>主に仕事</t>
  </si>
  <si>
    <t>家事のほか仕事</t>
  </si>
  <si>
    <t>休業者</t>
  </si>
  <si>
    <t>完全失業者</t>
  </si>
  <si>
    <t>非労働力人口</t>
  </si>
  <si>
    <t>労働力人口</t>
  </si>
  <si>
    <t>就業者</t>
  </si>
  <si>
    <t>主に仕事</t>
  </si>
  <si>
    <t>非労働力人口</t>
  </si>
  <si>
    <t>（注）総数には労働力状態「不詳」を含む。</t>
  </si>
  <si>
    <t>第９表　産業（大分類），従業上の地位，男女別１５歳以上就業者数</t>
  </si>
  <si>
    <t>産　業</t>
  </si>
  <si>
    <t>雇用者</t>
  </si>
  <si>
    <t>自営業主</t>
  </si>
  <si>
    <t>家　族
従業者</t>
  </si>
  <si>
    <t>男</t>
  </si>
  <si>
    <t>　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</si>
  <si>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</si>
  <si>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</si>
  <si>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</si>
  <si>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</si>
  <si>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</si>
  <si>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</si>
  <si>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</si>
  <si>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</si>
  <si>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</si>
  <si>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電気・ガス・
熱供給・水道業</t>
  </si>
  <si>
    <t>運輸・通信業</t>
  </si>
  <si>
    <t>卸売，小売業・飲食店</t>
  </si>
  <si>
    <t>金融・保険業</t>
  </si>
  <si>
    <t>不動産業</t>
  </si>
  <si>
    <t>サービス業</t>
  </si>
  <si>
    <r>
      <t xml:space="preserve">公務
</t>
    </r>
    <r>
      <rPr>
        <sz val="6"/>
        <rFont val="ＭＳ 明朝"/>
        <family val="1"/>
      </rPr>
      <t>（他に分類されないもの）</t>
    </r>
  </si>
  <si>
    <t>分類不能の産業</t>
  </si>
  <si>
    <t>（注）１．総数には従業上の地位「不詳」を含む。</t>
  </si>
  <si>
    <t>　　　２．雇用者には「役員」を含む。</t>
  </si>
  <si>
    <t>　　　３．自営業主には「家庭内職者」を含む。</t>
  </si>
  <si>
    <t>第１０表　産業（大分類），年齢，</t>
  </si>
  <si>
    <t>男女別１５歳以上就業者数</t>
  </si>
  <si>
    <t>第　１　次　産　業</t>
  </si>
  <si>
    <t>第　２　次　産　業</t>
  </si>
  <si>
    <t>第　３　次　産　業</t>
  </si>
  <si>
    <t>分類不能　　の 産 業</t>
  </si>
  <si>
    <t>農　業</t>
  </si>
  <si>
    <t>林　業</t>
  </si>
  <si>
    <t>漁　業</t>
  </si>
  <si>
    <t>鉱　業</t>
  </si>
  <si>
    <t>建設業</t>
  </si>
  <si>
    <t>製造業</t>
  </si>
  <si>
    <t>電気・ガス・
熱供給・
水道業</t>
  </si>
  <si>
    <t>運輸・通信業</t>
  </si>
  <si>
    <t>卸売・小売業
，飲食店</t>
  </si>
  <si>
    <t>金融・保険業</t>
  </si>
  <si>
    <t>不動産業</t>
  </si>
  <si>
    <t>サービス業</t>
  </si>
  <si>
    <t>公　務
（他に分類さ
れないもの）</t>
  </si>
  <si>
    <t>平成 ７ 年　総数</t>
  </si>
  <si>
    <t>平成１２年　総数</t>
  </si>
  <si>
    <t>１５～１９</t>
  </si>
  <si>
    <t>８５歳以上</t>
  </si>
  <si>
    <t>１５～１９</t>
  </si>
  <si>
    <t>第１１表　職業（大分類），年齢，</t>
  </si>
  <si>
    <t>男女・年齢</t>
  </si>
  <si>
    <t>Ａ　専門的・技術的
職業従事者</t>
  </si>
  <si>
    <t>Ｂ　管理的職業
従事者</t>
  </si>
  <si>
    <t>Ｃ　事務従業者</t>
  </si>
  <si>
    <t>Ｄ　販売従事者</t>
  </si>
  <si>
    <t>Ｅ　サービス職業</t>
  </si>
  <si>
    <t>Ｆ　保安職業従事者</t>
  </si>
  <si>
    <t>Ｇ　農林漁業作業者</t>
  </si>
  <si>
    <t>Ｈ　運輸・通信　　従事者</t>
  </si>
  <si>
    <t xml:space="preserve"> Ｉ　生産工程・</t>
  </si>
  <si>
    <t>Ｊ　分類不能の職業</t>
  </si>
  <si>
    <t>　　従事者</t>
  </si>
  <si>
    <t>　　 労務作業者</t>
  </si>
  <si>
    <t>平成 ７ 年　総数</t>
  </si>
  <si>
    <t>在学者</t>
  </si>
  <si>
    <t>未就学者</t>
  </si>
  <si>
    <t xml:space="preserve">管理的職業従事者    </t>
  </si>
  <si>
    <t>-</t>
  </si>
  <si>
    <t xml:space="preserve">事務従事者    </t>
  </si>
  <si>
    <t xml:space="preserve">販売従事者    </t>
  </si>
  <si>
    <t xml:space="preserve">サービス職業従事者    </t>
  </si>
  <si>
    <t xml:space="preserve">保安職業従事者    </t>
  </si>
  <si>
    <t xml:space="preserve">農林漁業作業者    </t>
  </si>
  <si>
    <t xml:space="preserve">運輸・通信従事者    </t>
  </si>
  <si>
    <t xml:space="preserve">生産工程・労務作業者    </t>
  </si>
  <si>
    <t xml:space="preserve">分類不能の職業    </t>
  </si>
  <si>
    <t>第１２表　在学か否かの別・最終卒業学校の種類，</t>
  </si>
  <si>
    <t>職業(大分類)，１５歳以上人口（雇用者「特掲」）</t>
  </si>
  <si>
    <t>職　業</t>
  </si>
  <si>
    <t xml:space="preserve">        　　総　　　　　数</t>
  </si>
  <si>
    <t>（　再　掲　）　雇　用　者</t>
  </si>
  <si>
    <t>総　数</t>
  </si>
  <si>
    <t>卒　業　者</t>
  </si>
  <si>
    <t>総　数</t>
  </si>
  <si>
    <t>小学校・　　中学校</t>
  </si>
  <si>
    <t>高校・旧中</t>
  </si>
  <si>
    <t>短大・高専</t>
  </si>
  <si>
    <t>大学・　　大学院</t>
  </si>
  <si>
    <t>小学校・　中学校</t>
  </si>
  <si>
    <t>総数</t>
  </si>
  <si>
    <t>労　 働　 力　人　口</t>
  </si>
  <si>
    <t>Ａ</t>
  </si>
  <si>
    <t>専門的・技術的職業従事者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</si>
  <si>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</si>
  <si>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</si>
  <si>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</si>
  <si>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</si>
  <si>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</si>
  <si>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</si>
  <si>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</si>
  <si>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</si>
  <si>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</si>
  <si>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完全失業者</t>
  </si>
  <si>
    <t>非労働力人口</t>
  </si>
  <si>
    <t>（注）１．総数は労働力状態「不詳」を含む。</t>
  </si>
  <si>
    <t>　　　２．卒業者の総数は，最終卒業学校の種類「不詳」を含む。</t>
  </si>
  <si>
    <t>　　　３．雇用者は「役員」を含む。</t>
  </si>
  <si>
    <t>平均週間
就業時間
（時間）</t>
  </si>
  <si>
    <t>延べ週間
就業時間
（時間）</t>
  </si>
  <si>
    <t>総               数</t>
  </si>
  <si>
    <t>Ａ</t>
  </si>
  <si>
    <t>専門的･技術的職業従事者</t>
  </si>
  <si>
    <t>Ｂ</t>
  </si>
  <si>
    <t>管理的職業従事者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</si>
  <si>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</si>
  <si>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</si>
  <si>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</si>
  <si>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</si>
  <si>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</si>
  <si>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</si>
  <si>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</si>
  <si>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</si>
  <si>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Ｇ</t>
  </si>
  <si>
    <t>農林漁業作業者</t>
  </si>
  <si>
    <t>Ｈ</t>
  </si>
  <si>
    <t>運輸･通信従事者</t>
  </si>
  <si>
    <t>Ｉ</t>
  </si>
  <si>
    <t>生産工程･労務作業者</t>
  </si>
  <si>
    <t>Ｊ</t>
  </si>
  <si>
    <t>分類不能の職業</t>
  </si>
  <si>
    <t>第１３表　就業時間，職業（大分類），男女別１５歳以上</t>
  </si>
  <si>
    <t>就業者数，平均週間就業時間及び延べ週間就業時間</t>
  </si>
  <si>
    <t>職　業</t>
  </si>
  <si>
    <t>総　数</t>
  </si>
  <si>
    <t>休　業　者</t>
  </si>
  <si>
    <t>１　～　１　４　時　間</t>
  </si>
  <si>
    <t>１　５　</t>
  </si>
  <si>
    <t>～　３　４　時　間</t>
  </si>
  <si>
    <t>３　５　時　間　以　上</t>
  </si>
  <si>
    <t>総　数</t>
  </si>
  <si>
    <t>１～４</t>
  </si>
  <si>
    <t>５～９</t>
  </si>
  <si>
    <t>１０～１４</t>
  </si>
  <si>
    <t>１５～２９</t>
  </si>
  <si>
    <t>３０～３４</t>
  </si>
  <si>
    <t>３５～３９</t>
  </si>
  <si>
    <t>４０～４８</t>
  </si>
  <si>
    <t>４９～５９</t>
  </si>
  <si>
    <t>６０時間</t>
  </si>
  <si>
    <t>時間</t>
  </si>
  <si>
    <t>以上</t>
  </si>
  <si>
    <t>（注）総数には，就業時間「不詳」を含む。</t>
  </si>
  <si>
    <t>第１４表　常住地による年齢，</t>
  </si>
  <si>
    <t>男女別，従業・通学別人口</t>
  </si>
  <si>
    <t>従業も通学も
していない</t>
  </si>
  <si>
    <t>自宅で従業</t>
  </si>
  <si>
    <t>自宅以外の区内
で従業・通学</t>
  </si>
  <si>
    <t>他区で
従業・通学</t>
  </si>
  <si>
    <t>都内他市町村で
従業・通学</t>
  </si>
  <si>
    <t>都外で
従業・通学</t>
  </si>
  <si>
    <t>就　業　者　数　（再　掲）</t>
  </si>
  <si>
    <t>自宅以外の
区内で従業</t>
  </si>
  <si>
    <t>他区で従業</t>
  </si>
  <si>
    <t>都内他市町村
で従業</t>
  </si>
  <si>
    <t>都外で従業</t>
  </si>
  <si>
    <t>男</t>
  </si>
  <si>
    <t>１５歳未満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</si>
  <si>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</si>
  <si>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</si>
  <si>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</si>
  <si>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</si>
  <si>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</si>
  <si>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</si>
  <si>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</si>
  <si>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</si>
  <si>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</si>
  <si>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</si>
  <si>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</si>
  <si>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</si>
  <si>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</si>
  <si>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</si>
  <si>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</si>
  <si>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（注）総数には労働力状態「不詳」を含み，年齢「不詳」は含まない。</t>
  </si>
  <si>
    <t>第１５表　従業地・通学地による年齢，男女別，従業・通学別人口</t>
  </si>
  <si>
    <t>就  業  者  数  （  再  掲  ）</t>
  </si>
  <si>
    <t>他区に常住</t>
  </si>
  <si>
    <t>都内他市町村に常住</t>
  </si>
  <si>
    <t>都外に常住</t>
  </si>
  <si>
    <t>都内他市町村に常住</t>
  </si>
  <si>
    <t>１５歳未満</t>
  </si>
  <si>
    <t>１５～１９</t>
  </si>
  <si>
    <t>８５歳以上</t>
  </si>
  <si>
    <t>第１６表　常住地又は従業地による産業（大分類）別１５歳以上就業者数</t>
  </si>
  <si>
    <t>常　住　地　に　よ　る　就　業　者　数</t>
  </si>
  <si>
    <t>自宅外の
区内で従業</t>
  </si>
  <si>
    <t>都内他市町村で従業</t>
  </si>
  <si>
    <t>Ａ</t>
  </si>
  <si>
    <t>Ｂ</t>
  </si>
  <si>
    <t>Ｃ</t>
  </si>
  <si>
    <t>Ｄ</t>
  </si>
  <si>
    <t>Ｅ</t>
  </si>
  <si>
    <t>Ｆ</t>
  </si>
  <si>
    <t>Ｇ</t>
  </si>
  <si>
    <t>電気・ガス・熱供給・水道業</t>
  </si>
  <si>
    <t>Ｈ</t>
  </si>
  <si>
    <t>Ｉ</t>
  </si>
  <si>
    <t>卸売・小売業，飲食店</t>
  </si>
  <si>
    <t>Ｊ</t>
  </si>
  <si>
    <t>Ｋ</t>
  </si>
  <si>
    <t>不動産業</t>
  </si>
  <si>
    <t>Ｌ</t>
  </si>
  <si>
    <t>サービス業</t>
  </si>
  <si>
    <t>Ｍ</t>
  </si>
  <si>
    <t>公務（他に分類されないもの）</t>
  </si>
  <si>
    <t>Ｎ</t>
  </si>
  <si>
    <t>従　業　地　に　よ　る　就　業　者　数</t>
  </si>
  <si>
    <t>区内に常住</t>
  </si>
  <si>
    <t>都内他市町村に常住</t>
  </si>
  <si>
    <t>第１７表　板橋区と各地域相互</t>
  </si>
  <si>
    <t>間の流入・流出人口</t>
  </si>
  <si>
    <t>地　域</t>
  </si>
  <si>
    <t>流　入　人　口</t>
  </si>
  <si>
    <t>流　出　人　口</t>
  </si>
  <si>
    <t>流入超過人口</t>
  </si>
  <si>
    <t>流　出　人　口</t>
  </si>
  <si>
    <t>総  数</t>
  </si>
  <si>
    <t>通勤者</t>
  </si>
  <si>
    <t>通学者</t>
  </si>
  <si>
    <t>総　数</t>
  </si>
  <si>
    <t>（△流出超過）</t>
  </si>
  <si>
    <t>総　　　　　数</t>
  </si>
  <si>
    <t>町田市</t>
  </si>
  <si>
    <t>小金井市</t>
  </si>
  <si>
    <t>都　　　　　内</t>
  </si>
  <si>
    <t>小平市</t>
  </si>
  <si>
    <t>日野市</t>
  </si>
  <si>
    <t>区　　　　　部</t>
  </si>
  <si>
    <t>東村山市</t>
  </si>
  <si>
    <t>千代田区</t>
  </si>
  <si>
    <t>国分寺市</t>
  </si>
  <si>
    <t>中央区</t>
  </si>
  <si>
    <t>国立市</t>
  </si>
  <si>
    <t>港区</t>
  </si>
  <si>
    <t>田無市</t>
  </si>
  <si>
    <t>新宿区</t>
  </si>
  <si>
    <t>保谷市</t>
  </si>
  <si>
    <t>文京区</t>
  </si>
  <si>
    <t>福生市</t>
  </si>
  <si>
    <t>台東区</t>
  </si>
  <si>
    <t>狛江市</t>
  </si>
  <si>
    <t>墨田区</t>
  </si>
  <si>
    <t>東大和市</t>
  </si>
  <si>
    <t>江東区</t>
  </si>
  <si>
    <t>清瀬市</t>
  </si>
  <si>
    <t>品川区</t>
  </si>
  <si>
    <t>東久留米市</t>
  </si>
  <si>
    <t>目黒区</t>
  </si>
  <si>
    <t>武蔵村山市</t>
  </si>
  <si>
    <t>大田区</t>
  </si>
  <si>
    <t>多摩市</t>
  </si>
  <si>
    <t>世田谷区</t>
  </si>
  <si>
    <t>稲城市</t>
  </si>
  <si>
    <t>渋谷区</t>
  </si>
  <si>
    <t>羽村市</t>
  </si>
  <si>
    <t>中野区</t>
  </si>
  <si>
    <t>あきる野市</t>
  </si>
  <si>
    <t>杉並区</t>
  </si>
  <si>
    <t>西多摩郡</t>
  </si>
  <si>
    <t>豊島区</t>
  </si>
  <si>
    <t>北区</t>
  </si>
  <si>
    <t>瑞穂町</t>
  </si>
  <si>
    <t>荒川区</t>
  </si>
  <si>
    <t>日の出町</t>
  </si>
  <si>
    <t>練馬区</t>
  </si>
  <si>
    <t>桧原村</t>
  </si>
  <si>
    <t>足立区</t>
  </si>
  <si>
    <t>奥多摩町</t>
  </si>
  <si>
    <t>葛飾区</t>
  </si>
  <si>
    <t>島部</t>
  </si>
  <si>
    <t>江戸川区</t>
  </si>
  <si>
    <t>他道府県</t>
  </si>
  <si>
    <t>市　　　　　部</t>
  </si>
  <si>
    <t>茨城県</t>
  </si>
  <si>
    <t>八王子市</t>
  </si>
  <si>
    <t>栃木県</t>
  </si>
  <si>
    <t>立川市</t>
  </si>
  <si>
    <t>群馬県</t>
  </si>
  <si>
    <t>武蔵野市</t>
  </si>
  <si>
    <t>埼玉県</t>
  </si>
  <si>
    <t>三鷹市</t>
  </si>
  <si>
    <t>千葉県</t>
  </si>
  <si>
    <t>青梅市</t>
  </si>
  <si>
    <t>神奈川県</t>
  </si>
  <si>
    <t>府中市</t>
  </si>
  <si>
    <t>山梨県</t>
  </si>
  <si>
    <t>昭島市</t>
  </si>
  <si>
    <t>静岡県</t>
  </si>
  <si>
    <t>調布市</t>
  </si>
  <si>
    <t>他の道府県</t>
  </si>
  <si>
    <t>資料：東京都「東京都の昼間人口」</t>
  </si>
  <si>
    <t xml:space="preserve">  第  １  ８  表 　   町  丁  目  別  </t>
  </si>
  <si>
    <t xml:space="preserve">  昼  間  人  口 </t>
  </si>
  <si>
    <t>町丁目</t>
  </si>
  <si>
    <t>昼間人口</t>
  </si>
  <si>
    <t>夜間人口</t>
  </si>
  <si>
    <t>昼間人口指数</t>
  </si>
  <si>
    <t xml:space="preserve">町丁目 </t>
  </si>
  <si>
    <t>町丁目</t>
  </si>
  <si>
    <t>夜間人口</t>
  </si>
  <si>
    <t>昼間人口</t>
  </si>
  <si>
    <t>＝１００</t>
  </si>
  <si>
    <t>平成 ７ 年 総数</t>
  </si>
  <si>
    <t>91</t>
  </si>
  <si>
    <t>平成１２年 総数</t>
  </si>
  <si>
    <t>板橋</t>
  </si>
  <si>
    <t>加賀</t>
  </si>
  <si>
    <t>大山東町</t>
  </si>
  <si>
    <t>大山金井町</t>
  </si>
  <si>
    <t>熊野町</t>
  </si>
  <si>
    <t>上板橋</t>
  </si>
  <si>
    <t>東山町</t>
  </si>
  <si>
    <t>大谷口上町</t>
  </si>
  <si>
    <t>東坂下</t>
  </si>
  <si>
    <t>赤塚新町</t>
  </si>
  <si>
    <t>資料：東京都「東京都昼間人口」</t>
  </si>
  <si>
    <t>第１９表　東京都地域別，昼間・夜間人口，流入・流出超過人口</t>
  </si>
  <si>
    <t>昼　間　人　口</t>
  </si>
  <si>
    <t>夜　間　人　口</t>
  </si>
  <si>
    <t>流　入　超　過　人　口（△　流　出　超　過）</t>
  </si>
  <si>
    <t>昼間人口指数</t>
  </si>
  <si>
    <t>総　数</t>
  </si>
  <si>
    <t>通　勤　者</t>
  </si>
  <si>
    <t>通　学　者</t>
  </si>
  <si>
    <t>夜間＝１００</t>
  </si>
  <si>
    <t>総　　　　数</t>
  </si>
  <si>
    <t>区　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</si>
  <si>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</si>
  <si>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</si>
  <si>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</si>
  <si>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</si>
  <si>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</si>
  <si>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</si>
  <si>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</si>
  <si>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</si>
  <si>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</si>
  <si>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</si>
  <si>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</si>
  <si>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</si>
  <si>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</si>
  <si>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</si>
  <si>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</si>
  <si>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</si>
  <si>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</si>
  <si>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</si>
  <si>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</si>
  <si>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</si>
  <si>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</si>
  <si>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</si>
  <si>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</si>
  <si>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　　　　部</t>
  </si>
  <si>
    <t>郡　　　　部</t>
  </si>
  <si>
    <t>島　　　　部</t>
  </si>
  <si>
    <t>資料：東京都「東京都の昼間人口」</t>
  </si>
  <si>
    <t>第１表　年次別，世帯数，人口の推移</t>
  </si>
  <si>
    <t>（各年１０月１日）</t>
  </si>
  <si>
    <t>大正 ９ 年（第 １ 回）</t>
  </si>
  <si>
    <t>大正１４年（第 ２ 回）</t>
  </si>
  <si>
    <t>昭和 ５ 年（第 ３ 回）</t>
  </si>
  <si>
    <t>　</t>
  </si>
  <si>
    <t>昭和１０年（第 ４ 回）</t>
  </si>
  <si>
    <t>昭和１５年（第 ５ 回）</t>
  </si>
  <si>
    <t>昭和２２年（第 ６ 回）</t>
  </si>
  <si>
    <t>昭和２５年（第 ７ 回）</t>
  </si>
  <si>
    <t>昭和３０年（第 ８ 回）</t>
  </si>
  <si>
    <t>昭和３５年（第 ９ 回）</t>
  </si>
  <si>
    <t>昭和４０年（第１０回）</t>
  </si>
  <si>
    <t>昭和４５年（第１１回）</t>
  </si>
  <si>
    <t>昭和５０年（第１２回）</t>
  </si>
  <si>
    <t>昭和５５年（第１３回）</t>
  </si>
  <si>
    <t>昭和６０年（第１４回）</t>
  </si>
  <si>
    <t>平成 ２ 年（第１５回）</t>
  </si>
  <si>
    <t>平成 ７ 年（第１６回）</t>
  </si>
  <si>
    <t>　　　２．昭和５年の( ) 内の数字は練馬区分の数字である。</t>
  </si>
  <si>
    <t>年次（調査回）</t>
  </si>
  <si>
    <t>世　帯　数</t>
  </si>
  <si>
    <t>人　　口</t>
  </si>
  <si>
    <t>人　口　密　度</t>
  </si>
  <si>
    <t>総　数</t>
  </si>
  <si>
    <t>男</t>
  </si>
  <si>
    <t>女</t>
  </si>
  <si>
    <t>（１ｋ㎡につき）</t>
  </si>
  <si>
    <t>平成１２年（第１７回）</t>
  </si>
  <si>
    <t>（注）１．昭和５年から昭和１５年までの数字は練馬区の世帯数・人口が「不詳」のため，両区を合計した数字をのせて</t>
  </si>
  <si>
    <t xml:space="preserve">          ある。</t>
  </si>
  <si>
    <t>　　　３．人口密度は，小数点以下を四捨五入してある。</t>
  </si>
  <si>
    <t>第２０表　世帯人員別一般世帯数，施設等の世帯の種類別世帯数</t>
  </si>
  <si>
    <t>世帯の種類・世帯人員</t>
  </si>
  <si>
    <t>平成７年</t>
  </si>
  <si>
    <t>平成１２年</t>
  </si>
  <si>
    <t>平成７年～平成１２年の増減（△は減少）</t>
  </si>
  <si>
    <t>増減数</t>
  </si>
  <si>
    <t>増減率（％）</t>
  </si>
  <si>
    <t>世帯総数</t>
  </si>
  <si>
    <t>一般世帯数</t>
  </si>
  <si>
    <t>１人世帯</t>
  </si>
  <si>
    <t>２人世帯</t>
  </si>
  <si>
    <t>３人世帯</t>
  </si>
  <si>
    <t>４人世帯</t>
  </si>
  <si>
    <t>５人世帯</t>
  </si>
  <si>
    <t>６人世帯</t>
  </si>
  <si>
    <t>７人世帯</t>
  </si>
  <si>
    <t>８人世帯</t>
  </si>
  <si>
    <t>９人世帯</t>
  </si>
  <si>
    <t>０人以上の世帯</t>
  </si>
  <si>
    <t>一般世帯人員</t>
  </si>
  <si>
    <t>一世帯当たり人員</t>
  </si>
  <si>
    <t>間借り・下宿などの単身者</t>
  </si>
  <si>
    <t>会社などの独身寮の単身者</t>
  </si>
  <si>
    <t>施設等の世帯総数</t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</si>
  <si>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</si>
  <si>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</si>
  <si>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</si>
  <si>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</si>
  <si>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</si>
  <si>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t>その他</t>
  </si>
  <si>
    <t>施設等の世帯人員</t>
  </si>
  <si>
    <t>矯正施設の入所者</t>
  </si>
  <si>
    <t>（注）総数には世帯の種類「不詳」を含む。</t>
  </si>
  <si>
    <t>第２１表　世帯の家族類型別一般世帯数，一般世帯人員，</t>
  </si>
  <si>
    <t>親族人員及び１世帯当たり親族人員</t>
  </si>
  <si>
    <t>区　　　　　分</t>
  </si>
  <si>
    <t>総　数</t>
  </si>
  <si>
    <t>　　　Ａ　　　　　　　　　　　　　　　親　　　　　　　　　　　　　　　　族</t>
  </si>
  <si>
    <t>　　世　　　　　　　　　　　　　　　　　　　帯</t>
  </si>
  <si>
    <t>Ｂ</t>
  </si>
  <si>
    <t>Ｃ</t>
  </si>
  <si>
    <t>Ⅰ　核　家　族　世　帯</t>
  </si>
  <si>
    <t>Ⅱ　　そ</t>
  </si>
  <si>
    <t>の　　　　　　他　　　　　　の　　　　　　親　　　　　　族　　　　　　世　　　　　　帯</t>
  </si>
  <si>
    <t xml:space="preserve">非親族　世　帯 </t>
  </si>
  <si>
    <t>単独世帯</t>
  </si>
  <si>
    <t>夫婦のみ</t>
  </si>
  <si>
    <t xml:space="preserve">夫婦と </t>
  </si>
  <si>
    <t xml:space="preserve">男親と </t>
  </si>
  <si>
    <t xml:space="preserve">女親と </t>
  </si>
  <si>
    <t>夫婦と</t>
  </si>
  <si>
    <t>夫婦と片親</t>
  </si>
  <si>
    <t>夫婦，子供</t>
  </si>
  <si>
    <t>夫 婦 と</t>
  </si>
  <si>
    <t>夫婦，親と</t>
  </si>
  <si>
    <t>夫婦，子供，</t>
  </si>
  <si>
    <t>兄弟姉妹</t>
  </si>
  <si>
    <t xml:space="preserve">他に分類 </t>
  </si>
  <si>
    <t>子供</t>
  </si>
  <si>
    <t xml:space="preserve">子　供 </t>
  </si>
  <si>
    <t>両　親</t>
  </si>
  <si>
    <t>と　両　親</t>
  </si>
  <si>
    <t>と　片　親</t>
  </si>
  <si>
    <t>他の親族</t>
  </si>
  <si>
    <t>と他の親族</t>
  </si>
  <si>
    <t>親と他の親族</t>
  </si>
  <si>
    <t xml:space="preserve">されない </t>
  </si>
  <si>
    <t>一般世帯数</t>
  </si>
  <si>
    <t>一般世帯人員</t>
  </si>
  <si>
    <t>親族人員</t>
  </si>
  <si>
    <t>一世帯当たり親族人員</t>
  </si>
  <si>
    <t>６歳未満親族のいる一般世帯</t>
  </si>
  <si>
    <t>（再掲）</t>
  </si>
  <si>
    <t>　　世帯数</t>
  </si>
  <si>
    <t>　　世帯人員</t>
  </si>
  <si>
    <t>　　６歳未満親族人員</t>
  </si>
  <si>
    <t>１８歳未満親族のいる一般世帯</t>
  </si>
  <si>
    <t>　　１８歳未満親族人員</t>
  </si>
  <si>
    <t>親族のみからなる一般世帯</t>
  </si>
  <si>
    <t>６５歳以上親族のいる一般世帯</t>
  </si>
  <si>
    <t>（別掲）</t>
  </si>
  <si>
    <t>　　世帯数</t>
  </si>
  <si>
    <t>　　世帯人員</t>
  </si>
  <si>
    <t>　　６５歳以上親族人員</t>
  </si>
  <si>
    <t>７５歳以上親族のいる一般世帯</t>
  </si>
  <si>
    <t>　　７５歳以上親族人員</t>
  </si>
  <si>
    <t>２丁目</t>
  </si>
  <si>
    <t>１丁目</t>
  </si>
  <si>
    <t>３丁目</t>
  </si>
  <si>
    <t>４丁目</t>
  </si>
  <si>
    <t>　　　　</t>
  </si>
  <si>
    <t>５丁目</t>
  </si>
  <si>
    <t>６丁目</t>
  </si>
  <si>
    <t>　　　</t>
  </si>
  <si>
    <t>第２２表　町丁目別，世帯の種類別世帯数及び世帯人員</t>
  </si>
  <si>
    <t>（核家族世帯，６５歳以上親族のいる世帯「特掲」）</t>
  </si>
  <si>
    <t>（核家族世帯，６５歳以上親族のいる世帯「特掲」）（続き）</t>
  </si>
  <si>
    <t>第２２表　町丁目別，世帯の種類別世帯数及び世帯人員</t>
  </si>
  <si>
    <t>町丁目</t>
  </si>
  <si>
    <t>世　帯　総　数</t>
  </si>
  <si>
    <t>一　般　世　帯　数</t>
  </si>
  <si>
    <t>施　設　等　の　世　帯</t>
  </si>
  <si>
    <t>　　　　核</t>
  </si>
  <si>
    <t>　　　家　　　　族　　　　世　　　　帯　　（別　掲）</t>
  </si>
  <si>
    <t>６５歳以上の親族のいる世帯（別掲）</t>
  </si>
  <si>
    <t xml:space="preserve">一　般　世　帯　数 </t>
  </si>
  <si>
    <t xml:space="preserve">施　設　等　の　世　帯 </t>
  </si>
  <si>
    <t>　　家　　　　族　　　　世　　　　帯　　　　（別　掲）</t>
  </si>
  <si>
    <t>６５歳以上の親族のいる世帯（別掲）</t>
  </si>
  <si>
    <t>世帯総数</t>
  </si>
  <si>
    <t xml:space="preserve">一　般　世　帯　数 </t>
  </si>
  <si>
    <t xml:space="preserve">施　設　等　の　世　帯 </t>
  </si>
  <si>
    <t>世　帯　数</t>
  </si>
  <si>
    <t>世　帯　人　員</t>
  </si>
  <si>
    <t>総　数</t>
  </si>
  <si>
    <t>夫　婦　の　み</t>
  </si>
  <si>
    <t>夫婦と子供</t>
  </si>
  <si>
    <t>男親と子供</t>
  </si>
  <si>
    <t>女親と子供</t>
  </si>
  <si>
    <t>一般世帯数</t>
  </si>
  <si>
    <t>一般世帯人員</t>
  </si>
  <si>
    <t>６５歳以上親族人員</t>
  </si>
  <si>
    <t>女親と子供</t>
  </si>
  <si>
    <t>一般世帯数</t>
  </si>
  <si>
    <t>一般世帯人員</t>
  </si>
  <si>
    <t>６５歳以上親族人員</t>
  </si>
  <si>
    <t>世　帯　数</t>
  </si>
  <si>
    <t>世　帯　人　員</t>
  </si>
  <si>
    <t>総　数</t>
  </si>
  <si>
    <t>夫　婦　の　み</t>
  </si>
  <si>
    <t xml:space="preserve">夫婦と子供 </t>
  </si>
  <si>
    <t xml:space="preserve">男親と子供 </t>
  </si>
  <si>
    <t>一般世帯人数</t>
  </si>
  <si>
    <t>総数</t>
  </si>
  <si>
    <t>東新町</t>
  </si>
  <si>
    <t>赤塚</t>
  </si>
  <si>
    <t>５丁目</t>
  </si>
  <si>
    <t>板橋</t>
  </si>
  <si>
    <t>１丁目</t>
  </si>
  <si>
    <t>上板橋</t>
  </si>
  <si>
    <t>６丁目</t>
  </si>
  <si>
    <t>２丁目</t>
  </si>
  <si>
    <t>７丁目</t>
  </si>
  <si>
    <t>３丁目</t>
  </si>
  <si>
    <t>８丁目</t>
  </si>
  <si>
    <t>４丁目</t>
  </si>
  <si>
    <t>清水町</t>
  </si>
  <si>
    <t>赤塚新町</t>
  </si>
  <si>
    <t>加賀</t>
  </si>
  <si>
    <t>蓮沼町</t>
  </si>
  <si>
    <t>大原町</t>
  </si>
  <si>
    <t>大山東町</t>
  </si>
  <si>
    <t>泉町</t>
  </si>
  <si>
    <t>四葉</t>
  </si>
  <si>
    <t>大山金井町</t>
  </si>
  <si>
    <t>宮本町</t>
  </si>
  <si>
    <t>熊野町</t>
  </si>
  <si>
    <t>志村</t>
  </si>
  <si>
    <t>大門</t>
  </si>
  <si>
    <t>中丸町</t>
  </si>
  <si>
    <t>三園</t>
  </si>
  <si>
    <t>南町</t>
  </si>
  <si>
    <t>稲荷台</t>
  </si>
  <si>
    <t>坂下</t>
  </si>
  <si>
    <t>成増</t>
  </si>
  <si>
    <t>仲宿</t>
  </si>
  <si>
    <t>氷川町</t>
  </si>
  <si>
    <t>栄町</t>
  </si>
  <si>
    <t>東坂下</t>
  </si>
  <si>
    <t>大山町</t>
  </si>
  <si>
    <t>大山西町</t>
  </si>
  <si>
    <t>小豆沢</t>
  </si>
  <si>
    <t>徳丸</t>
  </si>
  <si>
    <t>幸町</t>
  </si>
  <si>
    <t>中板橋</t>
  </si>
  <si>
    <t>仲町</t>
  </si>
  <si>
    <t>弥生町</t>
  </si>
  <si>
    <t>西台</t>
  </si>
  <si>
    <t>本町</t>
  </si>
  <si>
    <t>大和町</t>
  </si>
  <si>
    <t>双葉町</t>
  </si>
  <si>
    <t>富士見町</t>
  </si>
  <si>
    <t>中台</t>
  </si>
  <si>
    <t>東山町</t>
  </si>
  <si>
    <t>大谷口上町</t>
  </si>
  <si>
    <t>桜川</t>
  </si>
  <si>
    <t>大谷口北町</t>
  </si>
  <si>
    <t>大谷口</t>
  </si>
  <si>
    <t>若木</t>
  </si>
  <si>
    <t>高島平</t>
  </si>
  <si>
    <t>向原</t>
  </si>
  <si>
    <t>蓮根</t>
  </si>
  <si>
    <t>小茂根</t>
  </si>
  <si>
    <t>相生町</t>
  </si>
  <si>
    <t>前野町</t>
  </si>
  <si>
    <t>９丁目</t>
  </si>
  <si>
    <t>常盤台</t>
  </si>
  <si>
    <t>新河岸</t>
  </si>
  <si>
    <t>舟渡</t>
  </si>
  <si>
    <t>南常盤台</t>
  </si>
  <si>
    <t>東新町</t>
  </si>
  <si>
    <t>（注）世帯総数には世帯の種類「不詳」を含む。</t>
  </si>
  <si>
    <t xml:space="preserve"> </t>
  </si>
  <si>
    <t>第２３表　子供の数別母子世帯数，母子世帯人員及び１世帯当たり子供の数</t>
  </si>
  <si>
    <t>母　子　世　帯　数</t>
  </si>
  <si>
    <t>母　子　世　帯　人　員</t>
  </si>
  <si>
    <t>１世帯　当たり　　子供の数</t>
  </si>
  <si>
    <t>子供が</t>
  </si>
  <si>
    <t>６歳未満の子供のいる世帯（再掲）</t>
  </si>
  <si>
    <t>子供が</t>
  </si>
  <si>
    <t>　総　数</t>
  </si>
  <si>
    <t xml:space="preserve">１　人 </t>
  </si>
  <si>
    <t xml:space="preserve">２　人 </t>
  </si>
  <si>
    <t>３　人</t>
  </si>
  <si>
    <t xml:space="preserve">総　数 </t>
  </si>
  <si>
    <t xml:space="preserve"> ３　人</t>
  </si>
  <si>
    <t>以 上</t>
  </si>
  <si>
    <t>　</t>
  </si>
  <si>
    <t>平成７年</t>
  </si>
  <si>
    <t>平成１２年</t>
  </si>
  <si>
    <t>第２４表　子供の数別父子世帯数，父子世帯人員及び１世帯当たり子供の数</t>
  </si>
  <si>
    <t>父　子　世　帯　数</t>
  </si>
  <si>
    <t>父　子　世　帯　人　員</t>
  </si>
  <si>
    <t>１世帯　当たり　子供の数</t>
  </si>
  <si>
    <t>平成７年</t>
  </si>
  <si>
    <t>第２５表　夫の年齢，妻の年齢別高齢夫婦世帯数</t>
  </si>
  <si>
    <t>夫　の　年　齢</t>
  </si>
  <si>
    <t>妻　　が　６　　０　　歳　　以　　上</t>
  </si>
  <si>
    <t>６０歳未満</t>
  </si>
  <si>
    <t xml:space="preserve">総　数 </t>
  </si>
  <si>
    <t>６０～６４歳</t>
  </si>
  <si>
    <t xml:space="preserve">６５～６９ </t>
  </si>
  <si>
    <t xml:space="preserve">７０～７４ </t>
  </si>
  <si>
    <t xml:space="preserve">７５～７９ </t>
  </si>
  <si>
    <t xml:space="preserve">８０～８４ </t>
  </si>
  <si>
    <t xml:space="preserve">８５歳以上 </t>
  </si>
  <si>
    <t>（別掲）</t>
  </si>
  <si>
    <t>平成７年　総数</t>
  </si>
  <si>
    <t>平成１２年　総数</t>
  </si>
  <si>
    <t>　　夫が６５～６９歳</t>
  </si>
  <si>
    <t>　　　　７０～７４</t>
  </si>
  <si>
    <t>　　　　７５～７９</t>
  </si>
  <si>
    <t>　　　　８０～８４</t>
  </si>
  <si>
    <t>　　　　８５歳以上</t>
  </si>
  <si>
    <t>　</t>
  </si>
  <si>
    <t>夫が６４歳以下（別掲）</t>
  </si>
  <si>
    <t>　　夫が６０歳未満</t>
  </si>
  <si>
    <t>　　　　６０～６４歳</t>
  </si>
  <si>
    <t>第２６表　年齢，男女別高齢単身者数</t>
  </si>
  <si>
    <t>高齢単身者の男女</t>
  </si>
  <si>
    <t>高　齢　者　の　年　齢</t>
  </si>
  <si>
    <t>６０歳以上</t>
  </si>
  <si>
    <t xml:space="preserve">６５～６９歳 </t>
  </si>
  <si>
    <t xml:space="preserve">７０～７４ </t>
  </si>
  <si>
    <t xml:space="preserve">７５～７９ </t>
  </si>
  <si>
    <t xml:space="preserve">８０～８４ </t>
  </si>
  <si>
    <t xml:space="preserve">８５歳以上 </t>
  </si>
  <si>
    <t>（別掲）</t>
  </si>
  <si>
    <t>平成７年　総数</t>
  </si>
  <si>
    <t>男</t>
  </si>
  <si>
    <t>女</t>
  </si>
  <si>
    <t>平成１２年　総数</t>
  </si>
  <si>
    <t>男</t>
  </si>
  <si>
    <t>女</t>
  </si>
  <si>
    <t>一般世帯数</t>
  </si>
  <si>
    <t>一般世帯人員</t>
  </si>
  <si>
    <t>親族人員</t>
  </si>
  <si>
    <t>親族就業者数</t>
  </si>
  <si>
    <t>総数</t>
  </si>
  <si>
    <t xml:space="preserve">賃金・給料が主な世帯    </t>
  </si>
  <si>
    <t xml:space="preserve">賃金・給料のみの世帯    </t>
  </si>
  <si>
    <t xml:space="preserve">農業収入もある世帯    </t>
  </si>
  <si>
    <t xml:space="preserve">その他    </t>
  </si>
  <si>
    <t xml:space="preserve">農業収入が主な世帯    </t>
  </si>
  <si>
    <t xml:space="preserve">農業収入のみの世帯    </t>
  </si>
  <si>
    <t xml:space="preserve">賃金・給料もある世帯    </t>
  </si>
  <si>
    <t xml:space="preserve">農業収入以外の事業収入が主な世帯    </t>
  </si>
  <si>
    <t xml:space="preserve">農業収入以外の事業収入のみの世帯    </t>
  </si>
  <si>
    <t xml:space="preserve">内職収入が主な世帯  </t>
  </si>
  <si>
    <t xml:space="preserve">内職収入のみの世帯    </t>
  </si>
  <si>
    <t xml:space="preserve">恩給・年金が主な世帯    </t>
  </si>
  <si>
    <t xml:space="preserve">恩給・年金のみの世帯    </t>
  </si>
  <si>
    <t xml:space="preserve">仕送りが主な世帯    </t>
  </si>
  <si>
    <t xml:space="preserve">その他の収入が主な世帯    </t>
  </si>
  <si>
    <t>第２７表　家計の収入の種類別一般世帯数，一般世帯人員，親族人員</t>
  </si>
  <si>
    <t>　　　　　　　及び１５歳以上親族就業者数</t>
  </si>
  <si>
    <t>家 計 の 収 入 の 種 類</t>
  </si>
  <si>
    <t>１５歳以上</t>
  </si>
  <si>
    <t>（注）総数には家計の収入の種類「不詳」を含む。</t>
  </si>
  <si>
    <t>　　　　第２８表　夫の就業・非就業，夫の年齢，妻の就業・非就業，</t>
  </si>
  <si>
    <t>　　　　　　　　　妻の年齢別高齢夫婦世帯数</t>
  </si>
  <si>
    <t>区　分</t>
  </si>
  <si>
    <t>総　数</t>
  </si>
  <si>
    <t>夫　が　就　業　者</t>
  </si>
  <si>
    <t>夫　が　非　就　業　者</t>
  </si>
  <si>
    <t>総数</t>
  </si>
  <si>
    <t>妻が
就業者</t>
  </si>
  <si>
    <t>妻が
非就業者</t>
  </si>
  <si>
    <t>平成７年　総数</t>
  </si>
  <si>
    <t>夫が</t>
  </si>
  <si>
    <t>65～69</t>
  </si>
  <si>
    <t>歳</t>
  </si>
  <si>
    <t>70～74</t>
  </si>
  <si>
    <t>75～79</t>
  </si>
  <si>
    <t>80～84</t>
  </si>
  <si>
    <t>85歳以上</t>
  </si>
  <si>
    <t>平成１２年　総数</t>
  </si>
  <si>
    <t>65～69</t>
  </si>
  <si>
    <t>（再掲）</t>
  </si>
  <si>
    <t>妻が60～64歳</t>
  </si>
  <si>
    <t>65～69</t>
  </si>
  <si>
    <t>妻が65～69歳</t>
  </si>
  <si>
    <t>妻が70～74歳</t>
  </si>
  <si>
    <t>妻が75歳以上</t>
  </si>
  <si>
    <t>65～69</t>
  </si>
  <si>
    <t>（注）総数には労働力状態「不詳」を含む。</t>
  </si>
  <si>
    <t>　第２９表　住居の種類，住宅の所有の関係別一般世帯数，一般世帯人員，</t>
  </si>
  <si>
    <t>　　　　　　１世帯当たり人員，１世帯当たり延べ面積及び１人当たり延べ面積</t>
  </si>
  <si>
    <t>住居の種類</t>
  </si>
  <si>
    <t>世 帯 数</t>
  </si>
  <si>
    <t>世 帯 人 員</t>
  </si>
  <si>
    <t xml:space="preserve">１ 世 帯 当 </t>
  </si>
  <si>
    <t>１世帯当たり</t>
  </si>
  <si>
    <t>１人当たり</t>
  </si>
  <si>
    <t>住宅の所有の関係</t>
  </si>
  <si>
    <t xml:space="preserve">た り 人 員 </t>
  </si>
  <si>
    <t>延べ面積（㎡）</t>
  </si>
  <si>
    <t>一　般　世　帯</t>
  </si>
  <si>
    <t>　住宅に住む一般世帯</t>
  </si>
  <si>
    <t>主世帯</t>
  </si>
  <si>
    <t>持　ち　家</t>
  </si>
  <si>
    <t>公営の借家</t>
  </si>
  <si>
    <t>公団・公社の借家</t>
  </si>
  <si>
    <t>民営の借家</t>
  </si>
  <si>
    <t>給与住宅</t>
  </si>
  <si>
    <t>間借り</t>
  </si>
  <si>
    <t>住宅以外に住む一般世帯</t>
  </si>
  <si>
    <t>第２表　東京都２３区，市，郡，島部別人口</t>
  </si>
  <si>
    <t>地　　　域</t>
  </si>
  <si>
    <t>世　帯　数</t>
  </si>
  <si>
    <t>人　　口</t>
  </si>
  <si>
    <t>面　積</t>
  </si>
  <si>
    <t>人  口  密  度</t>
  </si>
  <si>
    <t>総　数</t>
  </si>
  <si>
    <t>男</t>
  </si>
  <si>
    <t>女</t>
  </si>
  <si>
    <t>(ｋ㎡)</t>
  </si>
  <si>
    <t>(１ｋ㎡につき)</t>
  </si>
  <si>
    <t>総　　　　数</t>
  </si>
  <si>
    <t>区　　　　部</t>
  </si>
  <si>
    <t>千代田区</t>
  </si>
  <si>
    <t>中央区</t>
  </si>
  <si>
    <t>港区</t>
  </si>
  <si>
    <t>新宿区</t>
  </si>
  <si>
    <t>文京区</t>
  </si>
  <si>
    <t xml:space="preserve"> 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</si>
  <si>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</si>
  <si>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</si>
  <si>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</si>
  <si>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</si>
  <si>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</si>
  <si>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</si>
  <si>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</si>
  <si>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</si>
  <si>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</si>
  <si>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</si>
  <si>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</si>
  <si>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</si>
  <si>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</si>
  <si>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</si>
  <si>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</si>
  <si>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</si>
  <si>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</si>
  <si>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</si>
  <si>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　　　　部</t>
  </si>
  <si>
    <t>郡　　　　部</t>
  </si>
  <si>
    <t>島　　　　部</t>
  </si>
  <si>
    <t>（注） 区部面積には，荒川河川の境界未定部（１．１５ｋ㎡），中央防波堤埋立地（３．６５ｋ㎡）を含む。</t>
  </si>
  <si>
    <t>　　第３０表　住宅の建て方別住宅に住む一般世帯数，一般世帯人員，１世帯</t>
  </si>
  <si>
    <t>　　　　　　　当たり人員，１世帯当たり延べ面積及び１人当たり延べ面積</t>
  </si>
  <si>
    <t>住宅の建て方</t>
  </si>
  <si>
    <t xml:space="preserve">世 帯 数 </t>
  </si>
  <si>
    <t>世　帯　人　員</t>
  </si>
  <si>
    <t>１世帯当</t>
  </si>
  <si>
    <t>１世帯当たり</t>
  </si>
  <si>
    <t>１人当たり</t>
  </si>
  <si>
    <t>たり人員</t>
  </si>
  <si>
    <t>延べ面積（㎡）</t>
  </si>
  <si>
    <t>一　戸　建</t>
  </si>
  <si>
    <t>長　屋　建</t>
  </si>
  <si>
    <t>共同住宅</t>
  </si>
  <si>
    <t>１・２階建</t>
  </si>
  <si>
    <t>３～５階建</t>
  </si>
  <si>
    <t>６～１０階建</t>
  </si>
  <si>
    <t>１１階建以上</t>
  </si>
  <si>
    <t>そ　の　他</t>
  </si>
  <si>
    <t xml:space="preserve">一戸建 </t>
  </si>
  <si>
    <t xml:space="preserve">長屋建 </t>
  </si>
  <si>
    <t>その他</t>
  </si>
  <si>
    <t>第３１表　延べ面積，住宅の建て方別住宅に住む主世帯数</t>
  </si>
  <si>
    <t>共　同　住　宅</t>
  </si>
  <si>
    <t>延　べ　面　積</t>
  </si>
  <si>
    <t xml:space="preserve">総　数 </t>
  </si>
  <si>
    <t>建　物　全　体　の　階　数</t>
  </si>
  <si>
    <t>１・２階建</t>
  </si>
  <si>
    <t>３～５階建</t>
  </si>
  <si>
    <t>６～１０階建</t>
  </si>
  <si>
    <t>１１階建以上</t>
  </si>
  <si>
    <t>総数</t>
  </si>
  <si>
    <t>　　０～　１９</t>
  </si>
  <si>
    <t>㎡</t>
  </si>
  <si>
    <t>　２０～　２９</t>
  </si>
  <si>
    <t>　３０～　３９</t>
  </si>
  <si>
    <t>　４０～　４９</t>
  </si>
  <si>
    <t>　５０～　５９</t>
  </si>
  <si>
    <t>　６０～　６９</t>
  </si>
  <si>
    <t>　７０～　７９</t>
  </si>
  <si>
    <t>　８０～　８９</t>
  </si>
  <si>
    <t>　９０～　９９</t>
  </si>
  <si>
    <t>１００～１１９</t>
  </si>
  <si>
    <t>１２０～１４９</t>
  </si>
  <si>
    <t>１５０～１９９</t>
  </si>
  <si>
    <t>２００～２４９</t>
  </si>
  <si>
    <t>２５０㎡以上</t>
  </si>
  <si>
    <t>加　賀</t>
  </si>
  <si>
    <t>７丁目</t>
  </si>
  <si>
    <t>８丁目</t>
  </si>
  <si>
    <t>９丁目</t>
  </si>
  <si>
    <t>大谷口</t>
  </si>
  <si>
    <t>第 ３ 表 　町 丁 目 別 ， 人 口 増 減</t>
  </si>
  <si>
    <t xml:space="preserve"> （ 平 成 ７ 年 ～ 平 成 １ ２ 年 ）</t>
  </si>
  <si>
    <t>町丁目</t>
  </si>
  <si>
    <t>人　　　　　口</t>
  </si>
  <si>
    <t>平成7年～平成12年の人口
増減（△減）</t>
  </si>
  <si>
    <t xml:space="preserve">町丁目 </t>
  </si>
  <si>
    <t>町丁目</t>
  </si>
  <si>
    <t>人　　　　　口</t>
  </si>
  <si>
    <t>平成７年</t>
  </si>
  <si>
    <t>平成１２年</t>
  </si>
  <si>
    <t>総数</t>
  </si>
  <si>
    <t>小茂根</t>
  </si>
  <si>
    <t>１丁目</t>
  </si>
  <si>
    <t>西台</t>
  </si>
  <si>
    <t>三園</t>
  </si>
  <si>
    <t>２丁目</t>
  </si>
  <si>
    <t>２丁目</t>
  </si>
  <si>
    <t>３丁目</t>
  </si>
  <si>
    <t>成増</t>
  </si>
  <si>
    <t>１丁目</t>
  </si>
  <si>
    <t>板　橋</t>
  </si>
  <si>
    <t xml:space="preserve">１丁目 </t>
  </si>
  <si>
    <t>４丁目</t>
  </si>
  <si>
    <t>中台</t>
  </si>
  <si>
    <t>５丁目</t>
  </si>
  <si>
    <t>常盤台</t>
  </si>
  <si>
    <t>１丁目</t>
  </si>
  <si>
    <t>若木</t>
  </si>
  <si>
    <t>徳丸</t>
  </si>
  <si>
    <t>大山東町</t>
  </si>
  <si>
    <t>大山金井町</t>
  </si>
  <si>
    <t>南常盤台</t>
  </si>
  <si>
    <t>蓮根</t>
  </si>
  <si>
    <t>熊野町</t>
  </si>
  <si>
    <t>中丸町</t>
  </si>
  <si>
    <t>東新町</t>
  </si>
  <si>
    <t>南町</t>
  </si>
  <si>
    <t>相生町</t>
  </si>
  <si>
    <t>稲荷台</t>
  </si>
  <si>
    <t>上板橋</t>
  </si>
  <si>
    <t>前野町</t>
  </si>
  <si>
    <t>仲宿</t>
  </si>
  <si>
    <t>東山町</t>
  </si>
  <si>
    <t>氷川町</t>
  </si>
  <si>
    <t>３丁目</t>
  </si>
  <si>
    <t>桜川</t>
  </si>
  <si>
    <t>栄町</t>
  </si>
  <si>
    <t>清水町</t>
  </si>
  <si>
    <t>大山町</t>
  </si>
  <si>
    <t>蓮沼町</t>
  </si>
  <si>
    <t>大山西町</t>
  </si>
  <si>
    <t>大原町</t>
  </si>
  <si>
    <t>６丁目</t>
  </si>
  <si>
    <t>高島平</t>
  </si>
  <si>
    <t>幸町</t>
  </si>
  <si>
    <t>泉町</t>
  </si>
  <si>
    <t>赤塚</t>
  </si>
  <si>
    <t>中板橋</t>
  </si>
  <si>
    <t>宮本町</t>
  </si>
  <si>
    <t>仲町</t>
  </si>
  <si>
    <t>志村</t>
  </si>
  <si>
    <t>弥生町</t>
  </si>
  <si>
    <t>本町</t>
  </si>
  <si>
    <t>大和町</t>
  </si>
  <si>
    <t>坂下</t>
  </si>
  <si>
    <t>双葉町</t>
  </si>
  <si>
    <t>７丁目</t>
  </si>
  <si>
    <t>富士見町</t>
  </si>
  <si>
    <t>８丁目</t>
  </si>
  <si>
    <t>大谷口上町</t>
  </si>
  <si>
    <t>東坂下</t>
  </si>
  <si>
    <t>赤塚新町</t>
  </si>
  <si>
    <t>新河岸</t>
  </si>
  <si>
    <t>大谷口北町</t>
  </si>
  <si>
    <t>小豆沢</t>
  </si>
  <si>
    <t>四葉</t>
  </si>
  <si>
    <t>舟渡</t>
  </si>
  <si>
    <t>向　原</t>
  </si>
  <si>
    <t>大門</t>
  </si>
  <si>
    <t>西台</t>
  </si>
  <si>
    <t>三園</t>
  </si>
  <si>
    <t xml:space="preserve"> 第 ４ 表　 町 丁 目 別 ， 年 齢 </t>
  </si>
  <si>
    <t xml:space="preserve"> 別 ， 男 女 別 人 口</t>
  </si>
  <si>
    <t xml:space="preserve"> 第 ４ 表 　町 丁 目 別 ， 年 齢 </t>
  </si>
  <si>
    <t xml:space="preserve"> 別 ， 男 女 別 人 口 （ つ づ き ） </t>
  </si>
  <si>
    <t>町　丁　目</t>
  </si>
  <si>
    <t>人口総数</t>
  </si>
  <si>
    <t>５　　　歳　　　階　　　級　　　別　　　</t>
  </si>
  <si>
    <t>　　　　男　　　女　　　別　　　人　　　口</t>
  </si>
  <si>
    <t>　　　男　　　女　　　別　　　人　　　口</t>
  </si>
  <si>
    <t>　　　男　　　女　　　別　　　人　　　口　　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</si>
  <si>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</si>
  <si>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</si>
  <si>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</si>
  <si>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</si>
  <si>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</si>
  <si>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</si>
  <si>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</si>
  <si>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</si>
  <si>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</si>
  <si>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</si>
  <si>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</si>
  <si>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</si>
  <si>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</si>
  <si>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</si>
  <si>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</si>
  <si>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</si>
  <si>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80歳以上</t>
  </si>
  <si>
    <t>年齢不詳</t>
  </si>
  <si>
    <t>平成７年</t>
  </si>
  <si>
    <t>大山町</t>
  </si>
  <si>
    <t>小茂根</t>
  </si>
  <si>
    <t>蓮沼町</t>
  </si>
  <si>
    <t>西台</t>
  </si>
  <si>
    <t>前野町</t>
  </si>
  <si>
    <t>三園</t>
  </si>
  <si>
    <t>桜川</t>
  </si>
  <si>
    <t>男</t>
  </si>
  <si>
    <t>女</t>
  </si>
  <si>
    <t>大山西町</t>
  </si>
  <si>
    <t>大原町</t>
  </si>
  <si>
    <t>成増</t>
  </si>
  <si>
    <t>高島平</t>
  </si>
  <si>
    <t>平成１２年</t>
  </si>
  <si>
    <t>幸町</t>
  </si>
  <si>
    <t>泉町</t>
  </si>
  <si>
    <t>赤塚</t>
  </si>
  <si>
    <t>板橋</t>
  </si>
  <si>
    <t>中板橋</t>
  </si>
  <si>
    <t>宮本町</t>
  </si>
  <si>
    <t>中台</t>
  </si>
  <si>
    <t>仲町</t>
  </si>
  <si>
    <t>志村</t>
  </si>
  <si>
    <t>弥生町</t>
  </si>
  <si>
    <t>常盤台</t>
  </si>
  <si>
    <t>本町</t>
  </si>
  <si>
    <t>若木</t>
  </si>
  <si>
    <t>徳丸</t>
  </si>
  <si>
    <t>加賀</t>
  </si>
  <si>
    <t>大和町</t>
  </si>
  <si>
    <t>坂下</t>
  </si>
  <si>
    <t>双葉町</t>
  </si>
  <si>
    <t>大山東町</t>
  </si>
  <si>
    <t>富士見町</t>
  </si>
  <si>
    <t>南常盤台</t>
  </si>
  <si>
    <t>蓮根</t>
  </si>
  <si>
    <t>大山金井町</t>
  </si>
  <si>
    <t>大谷口上町</t>
  </si>
  <si>
    <t>東坂下</t>
  </si>
  <si>
    <t>赤塚新町</t>
  </si>
  <si>
    <t>新河岸</t>
  </si>
  <si>
    <t>熊野町</t>
  </si>
  <si>
    <t>大谷口北町</t>
  </si>
  <si>
    <t>東新町</t>
  </si>
  <si>
    <t>中丸町</t>
  </si>
  <si>
    <t>小豆沢</t>
  </si>
  <si>
    <t>相生町</t>
  </si>
  <si>
    <t>南町</t>
  </si>
  <si>
    <t>上板橋</t>
  </si>
  <si>
    <t>四葉</t>
  </si>
  <si>
    <t>舟渡</t>
  </si>
  <si>
    <t>稲荷台</t>
  </si>
  <si>
    <t>向原</t>
  </si>
  <si>
    <t>東山町</t>
  </si>
  <si>
    <t>仲宿</t>
  </si>
  <si>
    <t>大門</t>
  </si>
  <si>
    <t>氷川町</t>
  </si>
  <si>
    <t>清水町</t>
  </si>
  <si>
    <t>栄町</t>
  </si>
  <si>
    <t>女</t>
  </si>
  <si>
    <t>女</t>
  </si>
  <si>
    <t>アメリカ</t>
  </si>
  <si>
    <t>ブラジル</t>
  </si>
  <si>
    <t>ペルー</t>
  </si>
  <si>
    <t xml:space="preserve">第 ５ 表 　国 籍 （ １ ０ 区 分 ） ， </t>
  </si>
  <si>
    <t xml:space="preserve"> 男 女 別 外 国 人 数 </t>
  </si>
  <si>
    <t>地　域</t>
  </si>
  <si>
    <t>総　数</t>
  </si>
  <si>
    <t>男</t>
  </si>
  <si>
    <t>総数</t>
  </si>
  <si>
    <t>韓国
・
朝鮮</t>
  </si>
  <si>
    <t>中国</t>
  </si>
  <si>
    <t>東南アジア，南アジア</t>
  </si>
  <si>
    <t>イギリス</t>
  </si>
  <si>
    <t>その他</t>
  </si>
  <si>
    <t>東南アジア</t>
  </si>
  <si>
    <t>，南アジア</t>
  </si>
  <si>
    <t>イギリス</t>
  </si>
  <si>
    <t>アメリカ</t>
  </si>
  <si>
    <t>ブラジル</t>
  </si>
  <si>
    <t>ペルー</t>
  </si>
  <si>
    <t>フィリピン</t>
  </si>
  <si>
    <t>タイ</t>
  </si>
  <si>
    <t xml:space="preserve"> 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</si>
  <si>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</si>
  <si>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</si>
  <si>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</si>
  <si>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</si>
  <si>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</si>
  <si>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</si>
  <si>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</si>
  <si>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</si>
  <si>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</si>
  <si>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</si>
  <si>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</si>
  <si>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</si>
  <si>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</si>
  <si>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</si>
  <si>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</si>
  <si>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</si>
  <si>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</si>
  <si>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</si>
  <si>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</si>
  <si>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</si>
  <si>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</si>
  <si>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</si>
  <si>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</si>
  <si>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</si>
  <si>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</si>
  <si>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</si>
  <si>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</si>
  <si>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（注）総数には国名「不詳」を含む。</t>
  </si>
  <si>
    <t>第６表　配偶関係，年齢，男女別１５歳以上人口</t>
  </si>
  <si>
    <t>年　齢</t>
  </si>
  <si>
    <t xml:space="preserve">男　 </t>
  </si>
  <si>
    <t>女</t>
  </si>
  <si>
    <t>総  数</t>
  </si>
  <si>
    <t>未　婚</t>
  </si>
  <si>
    <t>有配偶</t>
  </si>
  <si>
    <t>死　別</t>
  </si>
  <si>
    <t>離　別</t>
  </si>
  <si>
    <t>総　数</t>
  </si>
  <si>
    <t>平成7年</t>
  </si>
  <si>
    <t>総数</t>
  </si>
  <si>
    <t>　15～19歳</t>
  </si>
  <si>
    <t>-</t>
  </si>
  <si>
    <t>　75歳以上</t>
  </si>
  <si>
    <t>平成12年</t>
  </si>
  <si>
    <t xml:space="preserve">  75歳以上</t>
  </si>
  <si>
    <t>（注）総数には配偶関係「不詳」を含む。</t>
  </si>
  <si>
    <t>出生時から</t>
  </si>
  <si>
    <t>第７表　居住期間，年齢，男女別人口</t>
  </si>
  <si>
    <t>男女・年齢</t>
  </si>
  <si>
    <t>総　数</t>
  </si>
  <si>
    <t>１年未満</t>
  </si>
  <si>
    <t>１年以上</t>
  </si>
  <si>
    <t>５年以上</t>
  </si>
  <si>
    <t>１０年以上</t>
  </si>
  <si>
    <t>２０年以上</t>
  </si>
  <si>
    <t>５年未満</t>
  </si>
  <si>
    <t>１０年未満</t>
  </si>
  <si>
    <t>２０年未満</t>
  </si>
  <si>
    <t>総　数</t>
  </si>
  <si>
    <t>１５歳未満</t>
  </si>
  <si>
    <t>１５～１９</t>
  </si>
  <si>
    <t>歳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</si>
  <si>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</si>
  <si>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</si>
  <si>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</si>
  <si>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</si>
  <si>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</si>
  <si>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</si>
  <si>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</si>
  <si>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</si>
  <si>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</si>
  <si>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</si>
  <si>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</si>
  <si>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</si>
  <si>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</si>
  <si>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</si>
  <si>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（注）総数には，居住期間「不詳」を含み，年齢「不詳」は含まない。</t>
  </si>
  <si>
    <t xml:space="preserve">  　　非労働力人口</t>
  </si>
  <si>
    <t/>
  </si>
  <si>
    <t>第８表　労働力状態，男女別１５歳以上人口</t>
  </si>
  <si>
    <t>平成７年～平成１２年の増減</t>
  </si>
  <si>
    <t>区　分</t>
  </si>
  <si>
    <t>平成７年</t>
  </si>
  <si>
    <t>平成１２年</t>
  </si>
  <si>
    <t>（△は減少）</t>
  </si>
  <si>
    <t>増減数</t>
  </si>
  <si>
    <t>増減率（％）</t>
  </si>
  <si>
    <t>総  数</t>
  </si>
  <si>
    <t>労働力人口</t>
  </si>
  <si>
    <t>就業者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</si>
</sst>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[&lt;0]\(###\ ###\ ###\ ##0\);General"/>
    <numFmt numFmtId="178" formatCode="[&lt;0]&quot;△&quot;###\ ###\ ###\ ##0;"/>
    <numFmt numFmtId="179" formatCode="[=0]\-;###\ ###\ ###\ ##.0"/>
    <numFmt numFmtId="180" formatCode="[=0]\-;###\ ###\ ###\ ##.00"/>
    <numFmt numFmtId="181" formatCode="[&lt;0]&quot;△&quot;###\ ###\ ###\ ##0;[=0]\,\-;###\ ###\ ###\ ##0;"/>
    <numFmt numFmtId="182" formatCode="0.0;&quot;△ &quot;0.0"/>
    <numFmt numFmtId="183" formatCode="[&lt;0]&quot;△&quot;###\ ###\ ##0;[=0]\,\-;###\ ###\ ###\ ##0;"/>
    <numFmt numFmtId="184" formatCode="[&lt;0]&quot;△&quot;###\ ###\ ###\ ###\ ##0;[=0]\,\-;###\ ###\ ###\ ##0;"/>
    <numFmt numFmtId="185" formatCode="[&lt;0]&quot;△&quot;###\ ###\ ###\ ###\ ###\ ##0;[=0]\,\-;###\ ###\ ###\ ##0;"/>
    <numFmt numFmtId="186" formatCode="0.0;&quot;△ &quot;\ \ 0.0"/>
    <numFmt numFmtId="187" formatCode="0.00;&quot;△ &quot;\ \ 0.00"/>
    <numFmt numFmtId="188" formatCode="0.0;&quot;△ &quot;\ 0.0"/>
    <numFmt numFmtId="189" formatCode="0.0;&quot;△ &quot;\ \ \ \ 0.0"/>
    <numFmt numFmtId="190" formatCode="0.0;&quot;△ &quot;\ \ \ 0.0"/>
    <numFmt numFmtId="191" formatCode="0.0_);[Red]\(0.0\)"/>
    <numFmt numFmtId="192" formatCode="[=0]\-;###\ ###\ ###\ ###.00"/>
    <numFmt numFmtId="193" formatCode="[=0]\-;#\ ###\ ###\ ###.0"/>
    <numFmt numFmtId="194" formatCode="[&lt;0]&quot;△&quot;###\ ###\ ###\ ##0;[=0]\,\-;###\ ###\ ###\ ##0"/>
    <numFmt numFmtId="195" formatCode="[&lt;0]&quot;△&quot;###\ ###\ ##0;[=0]\,\-;###\ ###\ ###\ ##0"/>
    <numFmt numFmtId="196" formatCode="[&lt;0]&quot;△&quot;###\ ###\ ###\ ###\ ##0;[=0]\,\-;###\ ###\ ###\ ##0"/>
    <numFmt numFmtId="197" formatCode="0.0"/>
    <numFmt numFmtId="198" formatCode="[&lt;0]&quot;△&quot;###\ ###\ ###\ ###\ ###\ ##0;[=0]\,\-;###\ ###\ ###\ ##0"/>
    <numFmt numFmtId="199" formatCode="[=0]\-;###\ ###\ ###\ ###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10.5"/>
      <name val="ＭＳ Ｐゴシック"/>
      <family val="3"/>
    </font>
    <font>
      <sz val="14"/>
      <name val="ＭＳ 明朝"/>
      <family val="1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明朝"/>
      <family val="1"/>
    </font>
    <font>
      <sz val="8.5"/>
      <color indexed="8"/>
      <name val="ＭＳ 明朝"/>
      <family val="1"/>
    </font>
    <font>
      <sz val="8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9"/>
      <color indexed="8"/>
      <name val="ＭＳ Ｐ明朝"/>
      <family val="1"/>
    </font>
    <font>
      <sz val="12.5"/>
      <name val="ＭＳ 明朝"/>
      <family val="1"/>
    </font>
    <font>
      <sz val="13.5"/>
      <color indexed="8"/>
      <name val="ＭＳ 明朝"/>
      <family val="1"/>
    </font>
    <font>
      <sz val="10"/>
      <color indexed="8"/>
      <name val="ｺﾞｼｯｸ"/>
      <family val="3"/>
    </font>
    <font>
      <sz val="2.25"/>
      <name val="ＭＳ 明朝"/>
      <family val="1"/>
    </font>
    <font>
      <sz val="1.5"/>
      <name val="ＭＳ 明朝"/>
      <family val="1"/>
    </font>
    <font>
      <sz val="1.75"/>
      <name val="ＭＳ 明朝"/>
      <family val="1"/>
    </font>
    <font>
      <b/>
      <sz val="8.5"/>
      <name val="ＭＳ Ｐゴシック"/>
      <family val="3"/>
    </font>
    <font>
      <b/>
      <sz val="7.5"/>
      <color indexed="8"/>
      <name val="ＭＳ Ｐゴシック"/>
      <family val="3"/>
    </font>
    <font>
      <sz val="8.5"/>
      <name val="ＭＳ Ｐゴシック"/>
      <family val="3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b/>
      <sz val="7.5"/>
      <name val="ＭＳ Ｐゴシック"/>
      <family val="3"/>
    </font>
    <font>
      <sz val="7.5"/>
      <name val="ＭＳ Ｐゴシック"/>
      <family val="3"/>
    </font>
    <font>
      <sz val="10.5"/>
      <color indexed="8"/>
      <name val="ｺﾞｼｯｸ"/>
      <family val="3"/>
    </font>
    <font>
      <b/>
      <sz val="9.5"/>
      <color indexed="8"/>
      <name val="ＭＳ Ｐゴシック"/>
      <family val="3"/>
    </font>
    <font>
      <b/>
      <sz val="9.5"/>
      <name val="ＭＳ Ｐ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b/>
      <sz val="10.5"/>
      <name val="ＭＳ 明朝"/>
      <family val="1"/>
    </font>
    <font>
      <sz val="9"/>
      <color indexed="8"/>
      <name val="ｺﾞｼｯｸ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</cellStyleXfs>
  <cellXfs count="1366">
    <xf numFmtId="0" fontId="0" fillId="0" borderId="0" xfId="0" applyAlignment="1">
      <alignment/>
    </xf>
    <xf numFmtId="0" fontId="5" fillId="0" borderId="0" xfId="31" applyFont="1" applyAlignment="1">
      <alignment vertical="center"/>
      <protection/>
    </xf>
    <xf numFmtId="0" fontId="6" fillId="0" borderId="0" xfId="31" applyFont="1" applyAlignment="1">
      <alignment vertical="center"/>
      <protection/>
    </xf>
    <xf numFmtId="0" fontId="7" fillId="0" borderId="0" xfId="31" applyFont="1" applyFill="1" applyBorder="1" applyAlignment="1" applyProtection="1">
      <alignment vertical="center"/>
      <protection/>
    </xf>
    <xf numFmtId="0" fontId="7" fillId="0" borderId="1" xfId="31" applyFont="1" applyFill="1" applyBorder="1" applyAlignment="1" applyProtection="1">
      <alignment horizontal="center" vertical="center"/>
      <protection/>
    </xf>
    <xf numFmtId="0" fontId="7" fillId="0" borderId="2" xfId="31" applyFont="1" applyFill="1" applyBorder="1" applyAlignment="1" applyProtection="1">
      <alignment horizontal="center" vertical="center"/>
      <protection/>
    </xf>
    <xf numFmtId="0" fontId="7" fillId="0" borderId="3" xfId="31" applyFont="1" applyFill="1" applyBorder="1" applyAlignment="1" applyProtection="1">
      <alignment horizontal="center" vertical="center"/>
      <protection/>
    </xf>
    <xf numFmtId="0" fontId="7" fillId="0" borderId="4" xfId="31" applyFont="1" applyFill="1" applyBorder="1" applyAlignment="1" applyProtection="1">
      <alignment horizontal="distributed" vertical="center"/>
      <protection/>
    </xf>
    <xf numFmtId="176" fontId="7" fillId="0" borderId="0" xfId="31" applyNumberFormat="1" applyFont="1" applyFill="1" applyBorder="1" applyAlignment="1" applyProtection="1">
      <alignment vertical="center"/>
      <protection/>
    </xf>
    <xf numFmtId="178" fontId="7" fillId="0" borderId="0" xfId="31" applyNumberFormat="1" applyFont="1" applyFill="1" applyBorder="1" applyAlignment="1" applyProtection="1">
      <alignment vertical="center"/>
      <protection/>
    </xf>
    <xf numFmtId="177" fontId="7" fillId="0" borderId="0" xfId="31" applyNumberFormat="1" applyFont="1" applyFill="1" applyBorder="1" applyAlignment="1" applyProtection="1">
      <alignment vertical="center"/>
      <protection/>
    </xf>
    <xf numFmtId="176" fontId="7" fillId="0" borderId="5" xfId="31" applyNumberFormat="1" applyFont="1" applyFill="1" applyBorder="1" applyAlignment="1" applyProtection="1">
      <alignment vertical="center"/>
      <protection/>
    </xf>
    <xf numFmtId="0" fontId="8" fillId="0" borderId="6" xfId="31" applyFont="1" applyFill="1" applyBorder="1" applyAlignment="1" applyProtection="1">
      <alignment horizontal="distributed" vertical="center"/>
      <protection/>
    </xf>
    <xf numFmtId="176" fontId="8" fillId="0" borderId="3" xfId="31" applyNumberFormat="1" applyFont="1" applyFill="1" applyBorder="1" applyAlignment="1" applyProtection="1">
      <alignment vertical="center"/>
      <protection/>
    </xf>
    <xf numFmtId="0" fontId="9" fillId="0" borderId="0" xfId="31" applyFont="1" applyAlignment="1">
      <alignment vertical="center"/>
      <protection/>
    </xf>
    <xf numFmtId="0" fontId="5" fillId="0" borderId="0" xfId="32" applyFont="1" applyAlignment="1">
      <alignment vertical="center"/>
      <protection/>
    </xf>
    <xf numFmtId="0" fontId="5" fillId="0" borderId="0" xfId="32" applyFont="1" applyAlignment="1">
      <alignment horizontal="center" vertical="center"/>
      <protection/>
    </xf>
    <xf numFmtId="0" fontId="5" fillId="0" borderId="2" xfId="32" applyFont="1" applyBorder="1" applyAlignment="1">
      <alignment horizontal="center" vertical="center"/>
      <protection/>
    </xf>
    <xf numFmtId="0" fontId="5" fillId="0" borderId="7" xfId="32" applyFont="1" applyBorder="1" applyAlignment="1">
      <alignment horizontal="center" vertical="center"/>
      <protection/>
    </xf>
    <xf numFmtId="176" fontId="8" fillId="0" borderId="0" xfId="32" applyNumberFormat="1" applyFont="1" applyFill="1" applyBorder="1" applyAlignment="1" applyProtection="1">
      <alignment vertical="center"/>
      <protection/>
    </xf>
    <xf numFmtId="181" fontId="8" fillId="0" borderId="0" xfId="32" applyNumberFormat="1" applyFont="1" applyFill="1" applyBorder="1" applyAlignment="1" applyProtection="1">
      <alignment vertical="center"/>
      <protection/>
    </xf>
    <xf numFmtId="182" fontId="8" fillId="0" borderId="8" xfId="32" applyNumberFormat="1" applyFont="1" applyFill="1" applyBorder="1" applyAlignment="1" applyProtection="1">
      <alignment vertical="center"/>
      <protection/>
    </xf>
    <xf numFmtId="0" fontId="5" fillId="0" borderId="0" xfId="32" applyFont="1" applyBorder="1" applyAlignment="1">
      <alignment vertical="center"/>
      <protection/>
    </xf>
    <xf numFmtId="0" fontId="5" fillId="0" borderId="4" xfId="32" applyFont="1" applyBorder="1" applyAlignment="1">
      <alignment horizontal="distributed" vertical="center"/>
      <protection/>
    </xf>
    <xf numFmtId="176" fontId="7" fillId="0" borderId="0" xfId="32" applyNumberFormat="1" applyFont="1" applyFill="1" applyBorder="1" applyAlignment="1" applyProtection="1">
      <alignment vertical="center"/>
      <protection/>
    </xf>
    <xf numFmtId="181" fontId="7" fillId="0" borderId="0" xfId="32" applyNumberFormat="1" applyFont="1" applyFill="1" applyBorder="1" applyAlignment="1" applyProtection="1">
      <alignment vertical="center"/>
      <protection/>
    </xf>
    <xf numFmtId="182" fontId="12" fillId="0" borderId="0" xfId="32" applyNumberFormat="1" applyFont="1" applyFill="1" applyBorder="1" applyAlignment="1" applyProtection="1">
      <alignment vertical="center"/>
      <protection/>
    </xf>
    <xf numFmtId="0" fontId="11" fillId="0" borderId="0" xfId="32" applyFont="1" applyBorder="1" applyAlignment="1">
      <alignment vertical="center"/>
      <protection/>
    </xf>
    <xf numFmtId="182" fontId="8" fillId="0" borderId="0" xfId="32" applyNumberFormat="1" applyFont="1" applyFill="1" applyBorder="1" applyAlignment="1" applyProtection="1">
      <alignment vertical="center"/>
      <protection/>
    </xf>
    <xf numFmtId="0" fontId="11" fillId="0" borderId="0" xfId="32" applyFont="1" applyAlignment="1">
      <alignment vertical="center"/>
      <protection/>
    </xf>
    <xf numFmtId="182" fontId="7" fillId="0" borderId="0" xfId="32" applyNumberFormat="1" applyFont="1" applyFill="1" applyBorder="1" applyAlignment="1" applyProtection="1">
      <alignment vertical="center"/>
      <protection/>
    </xf>
    <xf numFmtId="183" fontId="7" fillId="0" borderId="0" xfId="32" applyNumberFormat="1" applyFont="1" applyFill="1" applyBorder="1" applyAlignment="1" applyProtection="1">
      <alignment vertical="center"/>
      <protection/>
    </xf>
    <xf numFmtId="186" fontId="7" fillId="0" borderId="0" xfId="32" applyNumberFormat="1" applyFont="1" applyFill="1" applyBorder="1" applyAlignment="1" applyProtection="1">
      <alignment vertical="center"/>
      <protection/>
    </xf>
    <xf numFmtId="188" fontId="7" fillId="0" borderId="0" xfId="32" applyNumberFormat="1" applyFont="1" applyFill="1" applyBorder="1" applyAlignment="1" applyProtection="1">
      <alignment vertical="center"/>
      <protection/>
    </xf>
    <xf numFmtId="184" fontId="7" fillId="0" borderId="0" xfId="32" applyNumberFormat="1" applyFont="1" applyFill="1" applyBorder="1" applyAlignment="1" applyProtection="1">
      <alignment vertical="center"/>
      <protection/>
    </xf>
    <xf numFmtId="0" fontId="5" fillId="0" borderId="0" xfId="32" applyFont="1" applyBorder="1" applyAlignment="1">
      <alignment horizontal="right" vertical="center"/>
      <protection/>
    </xf>
    <xf numFmtId="185" fontId="7" fillId="0" borderId="0" xfId="32" applyNumberFormat="1" applyFont="1" applyFill="1" applyBorder="1" applyAlignment="1" applyProtection="1">
      <alignment vertical="center"/>
      <protection/>
    </xf>
    <xf numFmtId="0" fontId="5" fillId="0" borderId="0" xfId="32" applyFont="1" applyBorder="1" applyAlignment="1">
      <alignment horizontal="distributed" vertical="center"/>
      <protection/>
    </xf>
    <xf numFmtId="180" fontId="8" fillId="0" borderId="0" xfId="32" applyNumberFormat="1" applyFont="1" applyFill="1" applyBorder="1" applyAlignment="1" applyProtection="1">
      <alignment vertical="center"/>
      <protection/>
    </xf>
    <xf numFmtId="187" fontId="8" fillId="0" borderId="0" xfId="32" applyNumberFormat="1" applyFont="1" applyFill="1" applyBorder="1" applyAlignment="1" applyProtection="1">
      <alignment vertical="center"/>
      <protection/>
    </xf>
    <xf numFmtId="189" fontId="13" fillId="0" borderId="0" xfId="32" applyNumberFormat="1" applyFont="1" applyFill="1" applyBorder="1" applyAlignment="1" applyProtection="1">
      <alignment vertical="center"/>
      <protection/>
    </xf>
    <xf numFmtId="185" fontId="8" fillId="0" borderId="0" xfId="32" applyNumberFormat="1" applyFont="1" applyFill="1" applyBorder="1" applyAlignment="1" applyProtection="1">
      <alignment vertical="center"/>
      <protection/>
    </xf>
    <xf numFmtId="190" fontId="13" fillId="0" borderId="0" xfId="32" applyNumberFormat="1" applyFont="1" applyFill="1" applyBorder="1" applyAlignment="1" applyProtection="1">
      <alignment vertical="center"/>
      <protection/>
    </xf>
    <xf numFmtId="0" fontId="5" fillId="0" borderId="3" xfId="32" applyFont="1" applyBorder="1" applyAlignment="1">
      <alignment vertical="center"/>
      <protection/>
    </xf>
    <xf numFmtId="0" fontId="5" fillId="0" borderId="3" xfId="32" applyFont="1" applyBorder="1" applyAlignment="1">
      <alignment horizontal="distributed" vertical="center"/>
      <protection/>
    </xf>
    <xf numFmtId="176" fontId="7" fillId="0" borderId="9" xfId="32" applyNumberFormat="1" applyFont="1" applyFill="1" applyBorder="1" applyAlignment="1" applyProtection="1">
      <alignment vertical="center"/>
      <protection/>
    </xf>
    <xf numFmtId="176" fontId="7" fillId="0" borderId="3" xfId="32" applyNumberFormat="1" applyFont="1" applyFill="1" applyBorder="1" applyAlignment="1" applyProtection="1">
      <alignment vertical="center"/>
      <protection/>
    </xf>
    <xf numFmtId="184" fontId="7" fillId="0" borderId="3" xfId="32" applyNumberFormat="1" applyFont="1" applyFill="1" applyBorder="1" applyAlignment="1" applyProtection="1">
      <alignment vertical="center"/>
      <protection/>
    </xf>
    <xf numFmtId="188" fontId="7" fillId="0" borderId="3" xfId="32" applyNumberFormat="1" applyFont="1" applyFill="1" applyBorder="1" applyAlignment="1" applyProtection="1">
      <alignment vertical="center"/>
      <protection/>
    </xf>
    <xf numFmtId="0" fontId="5" fillId="0" borderId="0" xfId="32" applyFont="1" applyAlignment="1">
      <alignment horizontal="distributed" vertical="center"/>
      <protection/>
    </xf>
    <xf numFmtId="0" fontId="4" fillId="0" borderId="0" xfId="33" applyFont="1" applyFill="1" applyBorder="1" applyAlignment="1" applyProtection="1">
      <alignment horizontal="right" vertical="center"/>
      <protection/>
    </xf>
    <xf numFmtId="0" fontId="4" fillId="0" borderId="10" xfId="33" applyFont="1" applyFill="1" applyBorder="1" applyAlignment="1" applyProtection="1">
      <alignment horizontal="left" vertical="center"/>
      <protection/>
    </xf>
    <xf numFmtId="0" fontId="4" fillId="0" borderId="10" xfId="33" applyFont="1" applyFill="1" applyBorder="1" applyAlignment="1" applyProtection="1" quotePrefix="1">
      <alignment horizontal="left" vertical="center"/>
      <protection/>
    </xf>
    <xf numFmtId="0" fontId="2" fillId="0" borderId="0" xfId="33" applyAlignment="1">
      <alignment vertical="center"/>
      <protection/>
    </xf>
    <xf numFmtId="0" fontId="15" fillId="0" borderId="0" xfId="33" applyFont="1" applyFill="1" applyBorder="1" applyAlignment="1" applyProtection="1">
      <alignment horizontal="left" vertical="center"/>
      <protection/>
    </xf>
    <xf numFmtId="0" fontId="15" fillId="0" borderId="11" xfId="33" applyFont="1" applyFill="1" applyBorder="1" applyAlignment="1" applyProtection="1">
      <alignment horizontal="center" vertical="center"/>
      <protection/>
    </xf>
    <xf numFmtId="0" fontId="15" fillId="0" borderId="12" xfId="33" applyFont="1" applyFill="1" applyBorder="1" applyAlignment="1" applyProtection="1">
      <alignment horizontal="center" vertical="center"/>
      <protection/>
    </xf>
    <xf numFmtId="0" fontId="16" fillId="0" borderId="0" xfId="33" applyFont="1" applyAlignment="1">
      <alignment vertical="center"/>
      <protection/>
    </xf>
    <xf numFmtId="0" fontId="15" fillId="0" borderId="0" xfId="33" applyFont="1" applyFill="1" applyBorder="1" applyAlignment="1" applyProtection="1">
      <alignment horizontal="center" vertical="center"/>
      <protection/>
    </xf>
    <xf numFmtId="0" fontId="15" fillId="0" borderId="13" xfId="33" applyFont="1" applyFill="1" applyBorder="1" applyAlignment="1" applyProtection="1">
      <alignment horizontal="distributed" vertical="center"/>
      <protection/>
    </xf>
    <xf numFmtId="0" fontId="15" fillId="0" borderId="13" xfId="33" applyFont="1" applyFill="1" applyBorder="1" applyAlignment="1" applyProtection="1">
      <alignment horizontal="center" vertical="center"/>
      <protection/>
    </xf>
    <xf numFmtId="0" fontId="15" fillId="0" borderId="0" xfId="33" applyFont="1" applyFill="1" applyBorder="1" applyAlignment="1" applyProtection="1">
      <alignment horizontal="distributed" vertical="center"/>
      <protection/>
    </xf>
    <xf numFmtId="0" fontId="15" fillId="0" borderId="14" xfId="33" applyFont="1" applyFill="1" applyBorder="1" applyAlignment="1" applyProtection="1">
      <alignment horizontal="distributed" vertical="center"/>
      <protection/>
    </xf>
    <xf numFmtId="0" fontId="15" fillId="0" borderId="14" xfId="33" applyFont="1" applyFill="1" applyBorder="1" applyAlignment="1" applyProtection="1">
      <alignment horizontal="center" vertical="center"/>
      <protection/>
    </xf>
    <xf numFmtId="0" fontId="15" fillId="0" borderId="15" xfId="33" applyFont="1" applyFill="1" applyBorder="1" applyAlignment="1" applyProtection="1">
      <alignment vertical="center"/>
      <protection/>
    </xf>
    <xf numFmtId="176" fontId="13" fillId="0" borderId="16" xfId="33" applyNumberFormat="1" applyFont="1" applyFill="1" applyBorder="1" applyAlignment="1" applyProtection="1">
      <alignment vertical="center"/>
      <protection/>
    </xf>
    <xf numFmtId="176" fontId="7" fillId="0" borderId="8" xfId="33" applyNumberFormat="1" applyFont="1" applyFill="1" applyBorder="1" applyAlignment="1" applyProtection="1">
      <alignment vertical="center"/>
      <protection/>
    </xf>
    <xf numFmtId="176" fontId="7" fillId="0" borderId="0" xfId="33" applyNumberFormat="1" applyFont="1" applyFill="1" applyBorder="1" applyAlignment="1" applyProtection="1">
      <alignment vertical="center"/>
      <protection/>
    </xf>
    <xf numFmtId="0" fontId="15" fillId="0" borderId="4" xfId="33" applyFont="1" applyFill="1" applyBorder="1" applyAlignment="1" applyProtection="1">
      <alignment vertical="center"/>
      <protection/>
    </xf>
    <xf numFmtId="176" fontId="13" fillId="0" borderId="5" xfId="33" applyNumberFormat="1" applyFont="1" applyFill="1" applyBorder="1" applyAlignment="1" applyProtection="1">
      <alignment vertical="center"/>
      <protection/>
    </xf>
    <xf numFmtId="180" fontId="13" fillId="0" borderId="5" xfId="33" applyNumberFormat="1" applyFont="1" applyFill="1" applyBorder="1" applyAlignment="1" applyProtection="1">
      <alignment vertical="center"/>
      <protection/>
    </xf>
    <xf numFmtId="180" fontId="7" fillId="0" borderId="0" xfId="33" applyNumberFormat="1" applyFont="1" applyFill="1" applyBorder="1" applyAlignment="1" applyProtection="1">
      <alignment vertical="center"/>
      <protection/>
    </xf>
    <xf numFmtId="0" fontId="16" fillId="0" borderId="4" xfId="33" applyFont="1" applyBorder="1" applyAlignment="1">
      <alignment vertical="center"/>
      <protection/>
    </xf>
    <xf numFmtId="0" fontId="15" fillId="0" borderId="6" xfId="33" applyFont="1" applyFill="1" applyBorder="1" applyAlignment="1" applyProtection="1">
      <alignment vertical="center"/>
      <protection/>
    </xf>
    <xf numFmtId="176" fontId="13" fillId="0" borderId="9" xfId="33" applyNumberFormat="1" applyFont="1" applyFill="1" applyBorder="1" applyAlignment="1" applyProtection="1">
      <alignment vertical="center"/>
      <protection/>
    </xf>
    <xf numFmtId="176" fontId="7" fillId="0" borderId="3" xfId="33" applyNumberFormat="1" applyFont="1" applyFill="1" applyBorder="1" applyAlignment="1" applyProtection="1">
      <alignment vertical="center"/>
      <protection/>
    </xf>
    <xf numFmtId="0" fontId="17" fillId="0" borderId="0" xfId="33" applyFont="1" applyFill="1" applyBorder="1" applyAlignment="1" applyProtection="1">
      <alignment vertical="center"/>
      <protection/>
    </xf>
    <xf numFmtId="0" fontId="18" fillId="0" borderId="0" xfId="33" applyFont="1" applyFill="1" applyBorder="1" applyAlignment="1" applyProtection="1">
      <alignment vertical="center"/>
      <protection/>
    </xf>
    <xf numFmtId="0" fontId="9" fillId="0" borderId="0" xfId="33" applyFont="1" applyAlignment="1">
      <alignment vertical="center"/>
      <protection/>
    </xf>
    <xf numFmtId="0" fontId="2" fillId="0" borderId="0" xfId="33" applyBorder="1" applyAlignment="1">
      <alignment vertical="center"/>
      <protection/>
    </xf>
    <xf numFmtId="0" fontId="4" fillId="0" borderId="0" xfId="34" applyFont="1" applyFill="1" applyBorder="1" applyAlignment="1" applyProtection="1">
      <alignment horizontal="right" vertical="center"/>
      <protection/>
    </xf>
    <xf numFmtId="0" fontId="4" fillId="0" borderId="0" xfId="34" applyFont="1" applyFill="1" applyBorder="1" applyAlignment="1" applyProtection="1" quotePrefix="1">
      <alignment horizontal="right" vertical="center"/>
      <protection/>
    </xf>
    <xf numFmtId="0" fontId="5" fillId="0" borderId="0" xfId="34" applyFont="1" applyAlignment="1">
      <alignment vertical="center"/>
      <protection/>
    </xf>
    <xf numFmtId="0" fontId="2" fillId="0" borderId="0" xfId="34" applyAlignment="1">
      <alignment vertical="center"/>
      <protection/>
    </xf>
    <xf numFmtId="0" fontId="7" fillId="0" borderId="12" xfId="34" applyFont="1" applyFill="1" applyBorder="1" applyAlignment="1" applyProtection="1">
      <alignment vertical="center"/>
      <protection/>
    </xf>
    <xf numFmtId="0" fontId="7" fillId="0" borderId="0" xfId="34" applyFont="1" applyFill="1" applyBorder="1" applyAlignment="1" applyProtection="1">
      <alignment vertical="center"/>
      <protection/>
    </xf>
    <xf numFmtId="0" fontId="7" fillId="0" borderId="17" xfId="34" applyFont="1" applyFill="1" applyBorder="1" applyAlignment="1" applyProtection="1">
      <alignment vertical="center"/>
      <protection/>
    </xf>
    <xf numFmtId="0" fontId="7" fillId="0" borderId="3" xfId="34" applyFont="1" applyFill="1" applyBorder="1" applyAlignment="1" applyProtection="1">
      <alignment horizontal="distributed" vertical="center"/>
      <protection/>
    </xf>
    <xf numFmtId="0" fontId="7" fillId="0" borderId="6" xfId="34" applyFont="1" applyFill="1" applyBorder="1" applyAlignment="1" applyProtection="1">
      <alignment horizontal="distributed" vertical="center"/>
      <protection/>
    </xf>
    <xf numFmtId="0" fontId="7" fillId="0" borderId="14" xfId="34" applyFont="1" applyFill="1" applyBorder="1" applyAlignment="1" applyProtection="1">
      <alignment horizontal="center" vertical="center"/>
      <protection/>
    </xf>
    <xf numFmtId="0" fontId="7" fillId="0" borderId="2" xfId="34" applyFont="1" applyFill="1" applyBorder="1" applyAlignment="1" applyProtection="1">
      <alignment horizontal="center" vertical="center"/>
      <protection/>
    </xf>
    <xf numFmtId="0" fontId="7" fillId="0" borderId="0" xfId="34" applyFont="1" applyFill="1" applyBorder="1" applyAlignment="1" applyProtection="1">
      <alignment horizontal="center" vertical="center"/>
      <protection/>
    </xf>
    <xf numFmtId="0" fontId="7" fillId="0" borderId="6" xfId="34" applyFont="1" applyFill="1" applyBorder="1" applyAlignment="1" applyProtection="1">
      <alignment horizontal="center" vertical="center"/>
      <protection/>
    </xf>
    <xf numFmtId="0" fontId="7" fillId="0" borderId="9" xfId="34" applyFont="1" applyFill="1" applyBorder="1" applyAlignment="1" applyProtection="1">
      <alignment horizontal="center" vertical="center"/>
      <protection/>
    </xf>
    <xf numFmtId="0" fontId="7" fillId="0" borderId="18" xfId="34" applyFont="1" applyFill="1" applyBorder="1" applyAlignment="1" applyProtection="1">
      <alignment horizontal="center" vertical="center"/>
      <protection/>
    </xf>
    <xf numFmtId="0" fontId="7" fillId="0" borderId="7" xfId="34" applyFont="1" applyFill="1" applyBorder="1" applyAlignment="1" applyProtection="1">
      <alignment horizontal="center" vertical="center"/>
      <protection/>
    </xf>
    <xf numFmtId="0" fontId="5" fillId="0" borderId="0" xfId="34" applyFont="1" applyBorder="1" applyAlignment="1">
      <alignment vertical="center"/>
      <protection/>
    </xf>
    <xf numFmtId="176" fontId="8" fillId="0" borderId="16" xfId="34" applyNumberFormat="1" applyFont="1" applyFill="1" applyBorder="1" applyAlignment="1" applyProtection="1">
      <alignment vertical="center"/>
      <protection/>
    </xf>
    <xf numFmtId="176" fontId="8" fillId="0" borderId="8" xfId="34" applyNumberFormat="1" applyFont="1" applyFill="1" applyBorder="1" applyAlignment="1" applyProtection="1">
      <alignment vertical="center"/>
      <protection/>
    </xf>
    <xf numFmtId="176" fontId="8" fillId="0" borderId="0" xfId="34" applyNumberFormat="1" applyFont="1" applyFill="1" applyBorder="1" applyAlignment="1" applyProtection="1">
      <alignment vertical="center"/>
      <protection/>
    </xf>
    <xf numFmtId="0" fontId="7" fillId="0" borderId="0" xfId="34" applyFont="1" applyFill="1" applyBorder="1" applyAlignment="1" applyProtection="1">
      <alignment horizontal="distributed" vertical="center"/>
      <protection/>
    </xf>
    <xf numFmtId="0" fontId="7" fillId="0" borderId="4" xfId="34" applyFont="1" applyFill="1" applyBorder="1" applyAlignment="1" applyProtection="1" quotePrefix="1">
      <alignment horizontal="distributed" vertical="center"/>
      <protection/>
    </xf>
    <xf numFmtId="176" fontId="7" fillId="0" borderId="0" xfId="34" applyNumberFormat="1" applyFont="1" applyFill="1" applyBorder="1" applyAlignment="1" applyProtection="1">
      <alignment vertical="center"/>
      <protection/>
    </xf>
    <xf numFmtId="176" fontId="7" fillId="0" borderId="5" xfId="34" applyNumberFormat="1" applyFont="1" applyFill="1" applyBorder="1" applyAlignment="1" applyProtection="1">
      <alignment vertical="center"/>
      <protection/>
    </xf>
    <xf numFmtId="176" fontId="5" fillId="0" borderId="0" xfId="34" applyNumberFormat="1" applyFont="1">
      <alignment/>
      <protection/>
    </xf>
    <xf numFmtId="0" fontId="7" fillId="0" borderId="0" xfId="34" applyFont="1" applyFill="1" applyBorder="1" applyAlignment="1" applyProtection="1" quotePrefix="1">
      <alignment horizontal="distributed" vertical="center"/>
      <protection/>
    </xf>
    <xf numFmtId="0" fontId="7" fillId="0" borderId="4" xfId="34" applyFont="1" applyFill="1" applyBorder="1" applyAlignment="1" applyProtection="1">
      <alignment horizontal="distributed" vertical="center"/>
      <protection/>
    </xf>
    <xf numFmtId="0" fontId="2" fillId="0" borderId="4" xfId="34" applyBorder="1" applyAlignment="1">
      <alignment vertical="center"/>
      <protection/>
    </xf>
    <xf numFmtId="0" fontId="5" fillId="0" borderId="0" xfId="34" applyFont="1">
      <alignment/>
      <protection/>
    </xf>
    <xf numFmtId="0" fontId="2" fillId="0" borderId="0" xfId="34" applyBorder="1">
      <alignment/>
      <protection/>
    </xf>
    <xf numFmtId="176" fontId="7" fillId="0" borderId="9" xfId="34" applyNumberFormat="1" applyFont="1" applyFill="1" applyBorder="1" applyAlignment="1" applyProtection="1">
      <alignment vertical="center"/>
      <protection/>
    </xf>
    <xf numFmtId="176" fontId="7" fillId="0" borderId="3" xfId="34" applyNumberFormat="1" applyFont="1" applyFill="1" applyBorder="1" applyAlignment="1" applyProtection="1">
      <alignment vertical="center"/>
      <protection/>
    </xf>
    <xf numFmtId="0" fontId="7" fillId="0" borderId="3" xfId="34" applyFont="1" applyFill="1" applyBorder="1" applyAlignment="1" applyProtection="1" quotePrefix="1">
      <alignment horizontal="distributed" vertical="center"/>
      <protection/>
    </xf>
    <xf numFmtId="0" fontId="7" fillId="0" borderId="6" xfId="34" applyFont="1" applyFill="1" applyBorder="1" applyAlignment="1" applyProtection="1" quotePrefix="1">
      <alignment horizontal="distributed" vertical="center"/>
      <protection/>
    </xf>
    <xf numFmtId="0" fontId="2" fillId="0" borderId="0" xfId="34" applyBorder="1" applyAlignment="1">
      <alignment vertical="center"/>
      <protection/>
    </xf>
    <xf numFmtId="0" fontId="5" fillId="0" borderId="0" xfId="34" applyFont="1" applyAlignment="1">
      <alignment horizontal="distributed" vertical="center"/>
      <protection/>
    </xf>
    <xf numFmtId="0" fontId="2" fillId="0" borderId="0" xfId="34" applyAlignment="1">
      <alignment horizontal="distributed" vertical="center"/>
      <protection/>
    </xf>
    <xf numFmtId="0" fontId="0" fillId="0" borderId="0" xfId="35" applyAlignment="1">
      <alignment vertical="center"/>
      <protection/>
    </xf>
    <xf numFmtId="0" fontId="19" fillId="0" borderId="0" xfId="35" applyFont="1" applyAlignment="1">
      <alignment vertical="center"/>
      <protection/>
    </xf>
    <xf numFmtId="0" fontId="31" fillId="0" borderId="4" xfId="0" applyFont="1" applyBorder="1" applyAlignment="1">
      <alignment horizontal="distributed" vertical="center"/>
    </xf>
    <xf numFmtId="0" fontId="16" fillId="0" borderId="2" xfId="0" applyFont="1" applyBorder="1" applyAlignment="1">
      <alignment horizontal="center" vertical="center" shrinkToFit="1"/>
    </xf>
    <xf numFmtId="0" fontId="20" fillId="0" borderId="15" xfId="35" applyFont="1" applyFill="1" applyBorder="1" applyAlignment="1" applyProtection="1">
      <alignment vertical="center"/>
      <protection/>
    </xf>
    <xf numFmtId="0" fontId="7" fillId="0" borderId="13" xfId="35" applyFont="1" applyFill="1" applyBorder="1" applyAlignment="1" applyProtection="1" quotePrefix="1">
      <alignment vertical="center"/>
      <protection/>
    </xf>
    <xf numFmtId="0" fontId="20" fillId="0" borderId="13" xfId="35" applyFont="1" applyFill="1" applyBorder="1" applyAlignment="1" applyProtection="1" quotePrefix="1">
      <alignment vertical="center"/>
      <protection/>
    </xf>
    <xf numFmtId="0" fontId="7" fillId="0" borderId="13" xfId="35" applyFont="1" applyFill="1" applyBorder="1" applyAlignment="1" applyProtection="1">
      <alignment vertical="center"/>
      <protection/>
    </xf>
    <xf numFmtId="0" fontId="8" fillId="0" borderId="4" xfId="35" applyFont="1" applyFill="1" applyBorder="1" applyAlignment="1" applyProtection="1">
      <alignment vertical="center"/>
      <protection/>
    </xf>
    <xf numFmtId="0" fontId="7" fillId="0" borderId="19" xfId="35" applyFont="1" applyFill="1" applyBorder="1" applyAlignment="1" applyProtection="1">
      <alignment horizontal="center" vertical="center"/>
      <protection/>
    </xf>
    <xf numFmtId="0" fontId="7" fillId="0" borderId="19" xfId="35" applyFont="1" applyFill="1" applyBorder="1" applyAlignment="1" applyProtection="1">
      <alignment horizontal="left" vertical="center"/>
      <protection/>
    </xf>
    <xf numFmtId="0" fontId="8" fillId="0" borderId="19" xfId="35" applyFont="1" applyFill="1" applyBorder="1" applyAlignment="1" applyProtection="1">
      <alignment horizontal="center" vertical="center"/>
      <protection/>
    </xf>
    <xf numFmtId="0" fontId="7" fillId="0" borderId="19" xfId="35" applyFont="1" applyFill="1" applyBorder="1" applyAlignment="1" applyProtection="1">
      <alignment vertical="center"/>
      <protection/>
    </xf>
    <xf numFmtId="0" fontId="20" fillId="0" borderId="4" xfId="35" applyFont="1" applyFill="1" applyBorder="1" applyAlignment="1" applyProtection="1">
      <alignment vertical="center"/>
      <protection/>
    </xf>
    <xf numFmtId="0" fontId="7" fillId="0" borderId="19" xfId="35" applyFont="1" applyFill="1" applyBorder="1" applyAlignment="1" applyProtection="1" quotePrefix="1">
      <alignment vertical="center"/>
      <protection/>
    </xf>
    <xf numFmtId="0" fontId="7" fillId="0" borderId="19" xfId="35" applyFont="1" applyFill="1" applyBorder="1" applyAlignment="1" applyProtection="1">
      <alignment horizontal="right" vertical="center"/>
      <protection/>
    </xf>
    <xf numFmtId="0" fontId="20" fillId="0" borderId="19" xfId="35" applyFont="1" applyFill="1" applyBorder="1" applyAlignment="1" applyProtection="1">
      <alignment vertical="center"/>
      <protection/>
    </xf>
    <xf numFmtId="0" fontId="8" fillId="0" borderId="8" xfId="35" applyFont="1" applyFill="1" applyBorder="1" applyAlignment="1" applyProtection="1">
      <alignment horizontal="distributed" vertical="center"/>
      <protection/>
    </xf>
    <xf numFmtId="0" fontId="7" fillId="0" borderId="8" xfId="35" applyFont="1" applyFill="1" applyBorder="1" applyAlignment="1" applyProtection="1" quotePrefix="1">
      <alignment vertical="center"/>
      <protection/>
    </xf>
    <xf numFmtId="0" fontId="7" fillId="0" borderId="8" xfId="35" applyFont="1" applyFill="1" applyBorder="1" applyAlignment="1" applyProtection="1">
      <alignment horizontal="right" vertical="center"/>
      <protection/>
    </xf>
    <xf numFmtId="0" fontId="7" fillId="0" borderId="8" xfId="35" applyFont="1" applyFill="1" applyBorder="1" applyAlignment="1" applyProtection="1">
      <alignment horizontal="center" vertical="center" wrapText="1"/>
      <protection/>
    </xf>
    <xf numFmtId="0" fontId="20" fillId="0" borderId="8" xfId="35" applyFont="1" applyFill="1" applyBorder="1" applyAlignment="1" applyProtection="1">
      <alignment vertical="center"/>
      <protection/>
    </xf>
    <xf numFmtId="0" fontId="19" fillId="0" borderId="8" xfId="35" applyFont="1" applyBorder="1" applyAlignment="1">
      <alignment vertical="center"/>
      <protection/>
    </xf>
    <xf numFmtId="176" fontId="8" fillId="0" borderId="0" xfId="35" applyNumberFormat="1" applyFont="1" applyFill="1" applyBorder="1" applyAlignment="1" applyProtection="1">
      <alignment vertical="center"/>
      <protection/>
    </xf>
    <xf numFmtId="176" fontId="7" fillId="0" borderId="0" xfId="35" applyNumberFormat="1" applyFont="1" applyFill="1" applyBorder="1" applyAlignment="1" applyProtection="1">
      <alignment vertical="center"/>
      <protection/>
    </xf>
    <xf numFmtId="0" fontId="7" fillId="0" borderId="0" xfId="35" applyFont="1" applyFill="1" applyBorder="1" applyAlignment="1" applyProtection="1" quotePrefix="1">
      <alignment vertical="center"/>
      <protection/>
    </xf>
    <xf numFmtId="0" fontId="7" fillId="0" borderId="0" xfId="35" applyFont="1" applyFill="1" applyBorder="1" applyAlignment="1" applyProtection="1">
      <alignment horizontal="right" vertical="center"/>
      <protection/>
    </xf>
    <xf numFmtId="191" fontId="7" fillId="0" borderId="0" xfId="35" applyNumberFormat="1" applyFont="1" applyFill="1" applyBorder="1" applyAlignment="1" applyProtection="1">
      <alignment vertical="center"/>
      <protection/>
    </xf>
    <xf numFmtId="0" fontId="19" fillId="0" borderId="0" xfId="35" applyFont="1" applyBorder="1" applyAlignment="1">
      <alignment vertical="center"/>
      <protection/>
    </xf>
    <xf numFmtId="0" fontId="7" fillId="0" borderId="0" xfId="35" applyFont="1" applyFill="1" applyBorder="1" applyAlignment="1" applyProtection="1">
      <alignment horizontal="center" vertical="center" wrapText="1"/>
      <protection/>
    </xf>
    <xf numFmtId="176" fontId="8" fillId="0" borderId="3" xfId="35" applyNumberFormat="1" applyFont="1" applyFill="1" applyBorder="1" applyAlignment="1" applyProtection="1">
      <alignment vertical="center"/>
      <protection/>
    </xf>
    <xf numFmtId="176" fontId="7" fillId="0" borderId="3" xfId="35" applyNumberFormat="1" applyFont="1" applyFill="1" applyBorder="1" applyAlignment="1" applyProtection="1">
      <alignment vertical="center"/>
      <protection/>
    </xf>
    <xf numFmtId="191" fontId="7" fillId="0" borderId="3" xfId="35" applyNumberFormat="1" applyFont="1" applyFill="1" applyBorder="1" applyAlignment="1" applyProtection="1">
      <alignment vertical="center"/>
      <protection/>
    </xf>
    <xf numFmtId="0" fontId="20" fillId="0" borderId="0" xfId="35" applyFont="1" applyFill="1" applyBorder="1" applyAlignment="1" applyProtection="1" quotePrefix="1">
      <alignment vertical="center"/>
      <protection/>
    </xf>
    <xf numFmtId="0" fontId="21" fillId="0" borderId="0" xfId="35" applyFont="1" applyAlignment="1">
      <alignment vertical="center"/>
      <protection/>
    </xf>
    <xf numFmtId="0" fontId="0" fillId="0" borderId="0" xfId="36">
      <alignment vertical="center"/>
      <protection/>
    </xf>
    <xf numFmtId="0" fontId="20" fillId="0" borderId="15" xfId="36" applyFont="1" applyFill="1" applyBorder="1" applyAlignment="1" applyProtection="1">
      <alignment vertical="center"/>
      <protection/>
    </xf>
    <xf numFmtId="0" fontId="7" fillId="0" borderId="13" xfId="36" applyFont="1" applyFill="1" applyBorder="1" applyAlignment="1" applyProtection="1" quotePrefix="1">
      <alignment vertical="center"/>
      <protection/>
    </xf>
    <xf numFmtId="0" fontId="20" fillId="0" borderId="13" xfId="36" applyFont="1" applyFill="1" applyBorder="1" applyAlignment="1" applyProtection="1" quotePrefix="1">
      <alignment vertical="center"/>
      <protection/>
    </xf>
    <xf numFmtId="0" fontId="7" fillId="0" borderId="13" xfId="36" applyFont="1" applyFill="1" applyBorder="1" applyAlignment="1" applyProtection="1">
      <alignment vertical="center"/>
      <protection/>
    </xf>
    <xf numFmtId="0" fontId="8" fillId="0" borderId="4" xfId="36" applyFont="1" applyFill="1" applyBorder="1" applyAlignment="1" applyProtection="1">
      <alignment vertical="center"/>
      <protection/>
    </xf>
    <xf numFmtId="0" fontId="7" fillId="0" borderId="19" xfId="36" applyFont="1" applyFill="1" applyBorder="1" applyAlignment="1" applyProtection="1">
      <alignment horizontal="center" vertical="center"/>
      <protection/>
    </xf>
    <xf numFmtId="0" fontId="7" fillId="0" borderId="19" xfId="36" applyFont="1" applyFill="1" applyBorder="1" applyAlignment="1" applyProtection="1">
      <alignment horizontal="left" vertical="center"/>
      <protection/>
    </xf>
    <xf numFmtId="0" fontId="8" fillId="0" borderId="19" xfId="36" applyFont="1" applyFill="1" applyBorder="1" applyAlignment="1" applyProtection="1">
      <alignment horizontal="center" vertical="center"/>
      <protection/>
    </xf>
    <xf numFmtId="0" fontId="7" fillId="0" borderId="19" xfId="36" applyFont="1" applyFill="1" applyBorder="1" applyAlignment="1" applyProtection="1">
      <alignment vertical="center"/>
      <protection/>
    </xf>
    <xf numFmtId="0" fontId="20" fillId="0" borderId="6" xfId="36" applyFont="1" applyFill="1" applyBorder="1" applyAlignment="1" applyProtection="1">
      <alignment vertical="center"/>
      <protection/>
    </xf>
    <xf numFmtId="0" fontId="7" fillId="0" borderId="14" xfId="36" applyFont="1" applyFill="1" applyBorder="1" applyAlignment="1" applyProtection="1" quotePrefix="1">
      <alignment vertical="center"/>
      <protection/>
    </xf>
    <xf numFmtId="0" fontId="7" fillId="0" borderId="14" xfId="36" applyFont="1" applyFill="1" applyBorder="1" applyAlignment="1" applyProtection="1">
      <alignment horizontal="right" vertical="center"/>
      <protection/>
    </xf>
    <xf numFmtId="0" fontId="20" fillId="0" borderId="14" xfId="36" applyFont="1" applyFill="1" applyBorder="1" applyAlignment="1" applyProtection="1" quotePrefix="1">
      <alignment vertical="center"/>
      <protection/>
    </xf>
    <xf numFmtId="176" fontId="8" fillId="0" borderId="8" xfId="36" applyNumberFormat="1" applyFont="1" applyFill="1" applyBorder="1" applyAlignment="1" applyProtection="1">
      <alignment horizontal="distributed" vertical="center"/>
      <protection/>
    </xf>
    <xf numFmtId="176" fontId="7" fillId="0" borderId="8" xfId="36" applyNumberFormat="1" applyFont="1" applyFill="1" applyBorder="1" applyAlignment="1" applyProtection="1">
      <alignment vertical="center"/>
      <protection/>
    </xf>
    <xf numFmtId="176" fontId="8" fillId="0" borderId="8" xfId="36" applyNumberFormat="1" applyFont="1" applyFill="1" applyBorder="1" applyAlignment="1" applyProtection="1">
      <alignment vertical="center"/>
      <protection/>
    </xf>
    <xf numFmtId="191" fontId="7" fillId="0" borderId="8" xfId="36" applyNumberFormat="1" applyFont="1" applyFill="1" applyBorder="1" applyAlignment="1" applyProtection="1">
      <alignment vertical="center"/>
      <protection/>
    </xf>
    <xf numFmtId="176" fontId="8" fillId="0" borderId="0" xfId="36" applyNumberFormat="1" applyFont="1" applyFill="1" applyBorder="1" applyAlignment="1" applyProtection="1">
      <alignment vertical="center"/>
      <protection/>
    </xf>
    <xf numFmtId="176" fontId="7" fillId="0" borderId="0" xfId="36" applyNumberFormat="1" applyFont="1" applyFill="1" applyBorder="1" applyAlignment="1" applyProtection="1">
      <alignment vertical="center"/>
      <protection/>
    </xf>
    <xf numFmtId="191" fontId="7" fillId="0" borderId="0" xfId="36" applyNumberFormat="1" applyFont="1" applyFill="1" applyBorder="1" applyAlignment="1" applyProtection="1">
      <alignment vertical="center"/>
      <protection/>
    </xf>
    <xf numFmtId="176" fontId="8" fillId="0" borderId="3" xfId="36" applyNumberFormat="1" applyFont="1" applyFill="1" applyBorder="1" applyAlignment="1" applyProtection="1">
      <alignment vertical="center"/>
      <protection/>
    </xf>
    <xf numFmtId="176" fontId="7" fillId="0" borderId="3" xfId="36" applyNumberFormat="1" applyFont="1" applyFill="1" applyBorder="1" applyAlignment="1" applyProtection="1">
      <alignment vertical="center"/>
      <protection/>
    </xf>
    <xf numFmtId="191" fontId="7" fillId="0" borderId="3" xfId="36" applyNumberFormat="1" applyFont="1" applyFill="1" applyBorder="1" applyAlignment="1" applyProtection="1">
      <alignment vertical="center"/>
      <protection/>
    </xf>
    <xf numFmtId="0" fontId="19" fillId="0" borderId="0" xfId="36" applyFont="1" applyAlignment="1">
      <alignment vertical="center"/>
      <protection/>
    </xf>
    <xf numFmtId="0" fontId="19" fillId="0" borderId="0" xfId="36" applyFont="1">
      <alignment vertical="center"/>
      <protection/>
    </xf>
    <xf numFmtId="0" fontId="21" fillId="0" borderId="0" xfId="36" applyFont="1">
      <alignment vertical="center"/>
      <protection/>
    </xf>
    <xf numFmtId="0" fontId="22" fillId="0" borderId="0" xfId="37" applyFont="1" applyAlignment="1">
      <alignment vertical="center"/>
      <protection/>
    </xf>
    <xf numFmtId="0" fontId="7" fillId="0" borderId="12" xfId="37" applyFont="1" applyFill="1" applyBorder="1" applyAlignment="1" applyProtection="1">
      <alignment horizontal="center" vertical="center"/>
      <protection/>
    </xf>
    <xf numFmtId="0" fontId="21" fillId="0" borderId="0" xfId="37" applyFont="1" applyAlignment="1">
      <alignment vertical="center"/>
      <protection/>
    </xf>
    <xf numFmtId="0" fontId="7" fillId="0" borderId="2" xfId="37" applyFont="1" applyFill="1" applyBorder="1" applyAlignment="1" applyProtection="1">
      <alignment horizontal="center" vertical="center"/>
      <protection/>
    </xf>
    <xf numFmtId="0" fontId="7" fillId="0" borderId="2" xfId="37" applyFont="1" applyFill="1" applyBorder="1" applyAlignment="1" applyProtection="1">
      <alignment horizontal="distributed" vertical="center"/>
      <protection/>
    </xf>
    <xf numFmtId="0" fontId="7" fillId="0" borderId="7" xfId="37" applyFont="1" applyFill="1" applyBorder="1" applyAlignment="1" applyProtection="1">
      <alignment horizontal="distributed" vertical="center"/>
      <protection/>
    </xf>
    <xf numFmtId="0" fontId="5" fillId="0" borderId="9" xfId="37" applyFont="1" applyBorder="1" applyAlignment="1">
      <alignment horizontal="center" vertical="center"/>
      <protection/>
    </xf>
    <xf numFmtId="0" fontId="8" fillId="0" borderId="4" xfId="37" applyFont="1" applyFill="1" applyBorder="1" applyAlignment="1" applyProtection="1">
      <alignment horizontal="distributed" vertical="center"/>
      <protection/>
    </xf>
    <xf numFmtId="176" fontId="8" fillId="0" borderId="16" xfId="37" applyNumberFormat="1" applyFont="1" applyFill="1" applyBorder="1" applyAlignment="1" applyProtection="1">
      <alignment vertical="center"/>
      <protection/>
    </xf>
    <xf numFmtId="176" fontId="8" fillId="0" borderId="8" xfId="37" applyNumberFormat="1" applyFont="1" applyFill="1" applyBorder="1" applyAlignment="1" applyProtection="1">
      <alignment vertical="center"/>
      <protection/>
    </xf>
    <xf numFmtId="0" fontId="7" fillId="0" borderId="4" xfId="37" applyFont="1" applyFill="1" applyBorder="1" applyAlignment="1" applyProtection="1">
      <alignment horizontal="center" vertical="center"/>
      <protection/>
    </xf>
    <xf numFmtId="176" fontId="8" fillId="0" borderId="5" xfId="37" applyNumberFormat="1" applyFont="1" applyFill="1" applyBorder="1" applyAlignment="1" applyProtection="1">
      <alignment vertical="center"/>
      <protection/>
    </xf>
    <xf numFmtId="176" fontId="8" fillId="0" borderId="0" xfId="37" applyNumberFormat="1" applyFont="1" applyFill="1" applyBorder="1" applyAlignment="1" applyProtection="1">
      <alignment vertical="center"/>
      <protection/>
    </xf>
    <xf numFmtId="0" fontId="11" fillId="0" borderId="0" xfId="37" applyFont="1" applyAlignment="1">
      <alignment vertical="center"/>
      <protection/>
    </xf>
    <xf numFmtId="0" fontId="7" fillId="0" borderId="4" xfId="37" applyFont="1" applyFill="1" applyBorder="1" applyAlignment="1" applyProtection="1">
      <alignment vertical="center"/>
      <protection/>
    </xf>
    <xf numFmtId="176" fontId="7" fillId="0" borderId="5" xfId="37" applyNumberFormat="1" applyFont="1" applyFill="1" applyBorder="1" applyAlignment="1" applyProtection="1">
      <alignment vertical="center"/>
      <protection/>
    </xf>
    <xf numFmtId="176" fontId="7" fillId="0" borderId="0" xfId="37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horizontal="distributed" vertical="center"/>
    </xf>
    <xf numFmtId="0" fontId="21" fillId="0" borderId="0" xfId="37" applyFont="1" applyBorder="1" applyAlignment="1">
      <alignment vertical="center"/>
      <protection/>
    </xf>
    <xf numFmtId="0" fontId="7" fillId="0" borderId="0" xfId="37" applyFont="1" applyFill="1" applyBorder="1" applyAlignment="1" applyProtection="1">
      <alignment horizontal="center" vertical="center"/>
      <protection/>
    </xf>
    <xf numFmtId="0" fontId="7" fillId="0" borderId="0" xfId="37" applyFont="1" applyFill="1" applyBorder="1" applyAlignment="1" applyProtection="1">
      <alignment horizontal="distributed" vertical="center"/>
      <protection/>
    </xf>
    <xf numFmtId="0" fontId="5" fillId="0" borderId="0" xfId="37" applyFont="1" applyBorder="1" applyAlignment="1">
      <alignment horizontal="center" vertical="center"/>
      <protection/>
    </xf>
    <xf numFmtId="0" fontId="7" fillId="0" borderId="6" xfId="37" applyFont="1" applyFill="1" applyBorder="1" applyAlignment="1" applyProtection="1">
      <alignment vertical="center"/>
      <protection/>
    </xf>
    <xf numFmtId="176" fontId="7" fillId="0" borderId="9" xfId="37" applyNumberFormat="1" applyFont="1" applyFill="1" applyBorder="1" applyAlignment="1" applyProtection="1">
      <alignment vertical="center"/>
      <protection/>
    </xf>
    <xf numFmtId="176" fontId="7" fillId="0" borderId="3" xfId="37" applyNumberFormat="1" applyFont="1" applyFill="1" applyBorder="1" applyAlignment="1" applyProtection="1">
      <alignment vertical="center"/>
      <protection/>
    </xf>
    <xf numFmtId="0" fontId="0" fillId="0" borderId="0" xfId="37" applyAlignment="1">
      <alignment vertical="center"/>
      <protection/>
    </xf>
    <xf numFmtId="0" fontId="2" fillId="0" borderId="0" xfId="38" applyAlignment="1">
      <alignment vertical="center"/>
      <protection/>
    </xf>
    <xf numFmtId="0" fontId="7" fillId="0" borderId="12" xfId="38" applyFont="1" applyFill="1" applyBorder="1" applyAlignment="1" applyProtection="1">
      <alignment horizontal="center" vertical="center"/>
      <protection/>
    </xf>
    <xf numFmtId="0" fontId="5" fillId="0" borderId="0" xfId="38" applyFont="1" applyAlignment="1">
      <alignment vertical="center"/>
      <protection/>
    </xf>
    <xf numFmtId="0" fontId="7" fillId="0" borderId="2" xfId="38" applyFont="1" applyFill="1" applyBorder="1" applyAlignment="1" applyProtection="1">
      <alignment horizontal="center" vertical="center"/>
      <protection/>
    </xf>
    <xf numFmtId="0" fontId="5" fillId="0" borderId="9" xfId="38" applyFont="1" applyBorder="1" applyAlignment="1">
      <alignment horizontal="center" vertical="center"/>
      <protection/>
    </xf>
    <xf numFmtId="0" fontId="8" fillId="0" borderId="4" xfId="38" applyFont="1" applyFill="1" applyBorder="1" applyAlignment="1" applyProtection="1">
      <alignment horizontal="distributed" vertical="center"/>
      <protection/>
    </xf>
    <xf numFmtId="176" fontId="8" fillId="0" borderId="5" xfId="38" applyNumberFormat="1" applyFont="1" applyFill="1" applyBorder="1" applyAlignment="1" applyProtection="1">
      <alignment vertical="center"/>
      <protection/>
    </xf>
    <xf numFmtId="176" fontId="8" fillId="0" borderId="0" xfId="38" applyNumberFormat="1" applyFont="1" applyFill="1" applyBorder="1" applyAlignment="1" applyProtection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7" fillId="0" borderId="4" xfId="38" applyFont="1" applyFill="1" applyBorder="1" applyAlignment="1" applyProtection="1">
      <alignment horizontal="center" vertical="center"/>
      <protection/>
    </xf>
    <xf numFmtId="176" fontId="7" fillId="0" borderId="5" xfId="38" applyNumberFormat="1" applyFont="1" applyFill="1" applyBorder="1" applyAlignment="1" applyProtection="1">
      <alignment vertical="center"/>
      <protection/>
    </xf>
    <xf numFmtId="176" fontId="7" fillId="0" borderId="0" xfId="38" applyNumberFormat="1" applyFont="1" applyFill="1" applyBorder="1" applyAlignment="1" applyProtection="1">
      <alignment vertical="center"/>
      <protection/>
    </xf>
    <xf numFmtId="0" fontId="5" fillId="0" borderId="4" xfId="38" applyFont="1" applyBorder="1" applyAlignment="1">
      <alignment horizontal="center" vertical="center"/>
      <protection/>
    </xf>
    <xf numFmtId="0" fontId="7" fillId="0" borderId="0" xfId="38" applyFont="1" applyFill="1" applyBorder="1" applyAlignment="1" applyProtection="1" quotePrefix="1">
      <alignment horizontal="center" vertical="center"/>
      <protection/>
    </xf>
    <xf numFmtId="0" fontId="7" fillId="0" borderId="0" xfId="38" applyFont="1" applyFill="1" applyBorder="1" applyAlignment="1" applyProtection="1">
      <alignment horizontal="center" vertical="center"/>
      <protection/>
    </xf>
    <xf numFmtId="0" fontId="5" fillId="0" borderId="0" xfId="38" applyFont="1" applyBorder="1" applyAlignment="1">
      <alignment horizontal="center" vertical="center"/>
      <protection/>
    </xf>
    <xf numFmtId="0" fontId="11" fillId="0" borderId="0" xfId="38" applyFont="1" applyAlignment="1">
      <alignment vertical="center"/>
      <protection/>
    </xf>
    <xf numFmtId="0" fontId="7" fillId="0" borderId="6" xfId="38" applyFont="1" applyFill="1" applyBorder="1" applyAlignment="1" applyProtection="1">
      <alignment horizontal="center" vertical="center"/>
      <protection/>
    </xf>
    <xf numFmtId="176" fontId="7" fillId="0" borderId="9" xfId="38" applyNumberFormat="1" applyFont="1" applyFill="1" applyBorder="1" applyAlignment="1" applyProtection="1">
      <alignment vertical="center"/>
      <protection/>
    </xf>
    <xf numFmtId="176" fontId="7" fillId="0" borderId="3" xfId="38" applyNumberFormat="1" applyFont="1" applyFill="1" applyBorder="1" applyAlignment="1" applyProtection="1">
      <alignment vertical="center"/>
      <protection/>
    </xf>
    <xf numFmtId="0" fontId="17" fillId="0" borderId="0" xfId="38" applyFont="1" applyFill="1" applyBorder="1" applyAlignment="1" applyProtection="1">
      <alignment vertical="center"/>
      <protection/>
    </xf>
    <xf numFmtId="176" fontId="23" fillId="0" borderId="0" xfId="39" applyNumberFormat="1" applyAlignment="1">
      <alignment vertical="center"/>
      <protection/>
    </xf>
    <xf numFmtId="176" fontId="10" fillId="0" borderId="0" xfId="39" applyNumberFormat="1" applyFont="1" applyAlignment="1">
      <alignment vertical="center"/>
      <protection/>
    </xf>
    <xf numFmtId="176" fontId="5" fillId="0" borderId="12" xfId="39" applyNumberFormat="1" applyFont="1" applyBorder="1" applyAlignment="1">
      <alignment horizontal="distributed" vertical="center"/>
      <protection/>
    </xf>
    <xf numFmtId="176" fontId="5" fillId="0" borderId="0" xfId="39" applyNumberFormat="1" applyFont="1" applyAlignment="1">
      <alignment vertical="center"/>
      <protection/>
    </xf>
    <xf numFmtId="176" fontId="7" fillId="0" borderId="14" xfId="21" applyNumberFormat="1" applyFont="1" applyFill="1" applyBorder="1" applyAlignment="1">
      <alignment horizontal="distributed" vertical="center" wrapText="1"/>
      <protection/>
    </xf>
    <xf numFmtId="176" fontId="7" fillId="0" borderId="9" xfId="21" applyNumberFormat="1" applyFont="1" applyFill="1" applyBorder="1" applyAlignment="1">
      <alignment horizontal="distributed" vertical="center" wrapText="1"/>
      <protection/>
    </xf>
    <xf numFmtId="176" fontId="8" fillId="0" borderId="16" xfId="21" applyNumberFormat="1" applyFont="1" applyFill="1" applyBorder="1" applyAlignment="1">
      <alignment vertical="center"/>
      <protection/>
    </xf>
    <xf numFmtId="176" fontId="8" fillId="0" borderId="0" xfId="21" applyNumberFormat="1" applyFont="1" applyFill="1" applyBorder="1" applyAlignment="1">
      <alignment vertical="center"/>
      <protection/>
    </xf>
    <xf numFmtId="176" fontId="11" fillId="0" borderId="0" xfId="39" applyNumberFormat="1" applyFont="1" applyAlignment="1">
      <alignment vertical="center"/>
      <protection/>
    </xf>
    <xf numFmtId="176" fontId="7" fillId="0" borderId="0" xfId="21" applyNumberFormat="1" applyFont="1" applyFill="1" applyBorder="1" applyAlignment="1">
      <alignment horizontal="distributed" vertical="center"/>
      <protection/>
    </xf>
    <xf numFmtId="176" fontId="7" fillId="0" borderId="5" xfId="21" applyNumberFormat="1" applyFont="1" applyFill="1" applyBorder="1" applyAlignment="1">
      <alignment vertical="center"/>
      <protection/>
    </xf>
    <xf numFmtId="176" fontId="7" fillId="0" borderId="0" xfId="21" applyNumberFormat="1" applyFont="1" applyFill="1" applyBorder="1" applyAlignment="1">
      <alignment vertical="center"/>
      <protection/>
    </xf>
    <xf numFmtId="176" fontId="24" fillId="0" borderId="0" xfId="21" applyNumberFormat="1" applyFont="1" applyFill="1" applyBorder="1" applyAlignment="1">
      <alignment vertical="center"/>
      <protection/>
    </xf>
    <xf numFmtId="176" fontId="24" fillId="0" borderId="0" xfId="21" applyNumberFormat="1" applyFont="1" applyFill="1" applyBorder="1" applyAlignment="1">
      <alignment horizontal="distributed" vertical="center"/>
      <protection/>
    </xf>
    <xf numFmtId="176" fontId="5" fillId="0" borderId="3" xfId="39" applyNumberFormat="1" applyFont="1" applyBorder="1" applyAlignment="1">
      <alignment vertical="center"/>
      <protection/>
    </xf>
    <xf numFmtId="176" fontId="7" fillId="0" borderId="9" xfId="21" applyNumberFormat="1" applyFont="1" applyFill="1" applyBorder="1" applyAlignment="1">
      <alignment vertical="center"/>
      <protection/>
    </xf>
    <xf numFmtId="176" fontId="7" fillId="0" borderId="3" xfId="21" applyNumberFormat="1" applyFont="1" applyFill="1" applyBorder="1" applyAlignment="1">
      <alignment vertical="center"/>
      <protection/>
    </xf>
    <xf numFmtId="0" fontId="5" fillId="0" borderId="0" xfId="40" applyFont="1" applyAlignment="1">
      <alignment vertical="center"/>
      <protection/>
    </xf>
    <xf numFmtId="0" fontId="25" fillId="0" borderId="0" xfId="40" applyFont="1" applyAlignment="1">
      <alignment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5" fillId="0" borderId="15" xfId="40" applyFont="1" applyBorder="1" applyAlignment="1">
      <alignment horizontal="distributed" vertical="center"/>
      <protection/>
    </xf>
    <xf numFmtId="0" fontId="5" fillId="0" borderId="13" xfId="40" applyFont="1" applyBorder="1" applyAlignment="1">
      <alignment horizontal="distributed" vertical="center" wrapText="1"/>
      <protection/>
    </xf>
    <xf numFmtId="0" fontId="5" fillId="0" borderId="13" xfId="40" applyFont="1" applyBorder="1" applyAlignment="1">
      <alignment horizontal="distributed" vertical="center"/>
      <protection/>
    </xf>
    <xf numFmtId="0" fontId="5" fillId="0" borderId="16" xfId="40" applyFont="1" applyBorder="1" applyAlignment="1">
      <alignment horizontal="distributed" vertical="center" wrapText="1"/>
      <protection/>
    </xf>
    <xf numFmtId="176" fontId="8" fillId="0" borderId="16" xfId="40" applyNumberFormat="1" applyFont="1" applyFill="1" applyBorder="1" applyAlignment="1" applyProtection="1">
      <alignment vertical="center"/>
      <protection/>
    </xf>
    <xf numFmtId="176" fontId="8" fillId="0" borderId="8" xfId="40" applyNumberFormat="1" applyFont="1" applyFill="1" applyBorder="1" applyAlignment="1" applyProtection="1">
      <alignment vertical="center"/>
      <protection/>
    </xf>
    <xf numFmtId="0" fontId="5" fillId="0" borderId="0" xfId="40" applyFont="1" applyBorder="1" applyAlignment="1">
      <alignment vertical="center"/>
      <protection/>
    </xf>
    <xf numFmtId="0" fontId="5" fillId="0" borderId="0" xfId="40" applyFont="1" applyBorder="1" applyAlignment="1">
      <alignment horizontal="distributed" vertical="center"/>
      <protection/>
    </xf>
    <xf numFmtId="0" fontId="5" fillId="0" borderId="4" xfId="40" applyFont="1" applyBorder="1" applyAlignment="1">
      <alignment vertical="center"/>
      <protection/>
    </xf>
    <xf numFmtId="176" fontId="7" fillId="0" borderId="5" xfId="40" applyNumberFormat="1" applyFont="1" applyFill="1" applyBorder="1" applyAlignment="1" applyProtection="1">
      <alignment vertical="center"/>
      <protection/>
    </xf>
    <xf numFmtId="176" fontId="7" fillId="0" borderId="0" xfId="40" applyNumberFormat="1" applyFont="1" applyFill="1" applyBorder="1" applyAlignment="1" applyProtection="1">
      <alignment vertical="center"/>
      <protection/>
    </xf>
    <xf numFmtId="0" fontId="5" fillId="0" borderId="5" xfId="40" applyFont="1" applyBorder="1" applyAlignment="1">
      <alignment horizontal="distributed" vertical="center"/>
      <protection/>
    </xf>
    <xf numFmtId="0" fontId="5" fillId="0" borderId="0" xfId="40" applyFont="1" applyBorder="1" applyAlignment="1">
      <alignment horizontal="distributed" vertical="center" wrapText="1"/>
      <protection/>
    </xf>
    <xf numFmtId="176" fontId="8" fillId="0" borderId="5" xfId="40" applyNumberFormat="1" applyFont="1" applyFill="1" applyBorder="1" applyAlignment="1" applyProtection="1">
      <alignment vertical="center"/>
      <protection/>
    </xf>
    <xf numFmtId="176" fontId="8" fillId="0" borderId="0" xfId="40" applyNumberFormat="1" applyFont="1" applyFill="1" applyBorder="1" applyAlignment="1" applyProtection="1">
      <alignment vertical="center"/>
      <protection/>
    </xf>
    <xf numFmtId="0" fontId="5" fillId="0" borderId="3" xfId="40" applyFont="1" applyBorder="1" applyAlignment="1">
      <alignment vertical="center"/>
      <protection/>
    </xf>
    <xf numFmtId="0" fontId="5" fillId="0" borderId="6" xfId="40" applyFont="1" applyBorder="1" applyAlignment="1">
      <alignment vertical="center"/>
      <protection/>
    </xf>
    <xf numFmtId="176" fontId="7" fillId="0" borderId="9" xfId="40" applyNumberFormat="1" applyFont="1" applyFill="1" applyBorder="1" applyAlignment="1" applyProtection="1">
      <alignment vertical="center"/>
      <protection/>
    </xf>
    <xf numFmtId="176" fontId="7" fillId="0" borderId="3" xfId="40" applyNumberFormat="1" applyFont="1" applyFill="1" applyBorder="1" applyAlignment="1" applyProtection="1">
      <alignment vertical="center"/>
      <protection/>
    </xf>
    <xf numFmtId="0" fontId="21" fillId="0" borderId="0" xfId="40" applyFont="1" applyBorder="1" applyAlignment="1">
      <alignment vertical="center"/>
      <protection/>
    </xf>
    <xf numFmtId="0" fontId="21" fillId="0" borderId="0" xfId="40" applyFont="1" applyAlignment="1">
      <alignment vertical="center"/>
      <protection/>
    </xf>
    <xf numFmtId="180" fontId="2" fillId="0" borderId="0" xfId="41" applyNumberFormat="1" applyAlignment="1">
      <alignment vertical="center"/>
      <protection/>
    </xf>
    <xf numFmtId="49" fontId="7" fillId="0" borderId="11" xfId="41" applyNumberFormat="1" applyFont="1" applyFill="1" applyBorder="1" applyAlignment="1" applyProtection="1">
      <alignment horizontal="distributed" vertical="center"/>
      <protection/>
    </xf>
    <xf numFmtId="49" fontId="7" fillId="0" borderId="12" xfId="41" applyNumberFormat="1" applyFont="1" applyFill="1" applyBorder="1" applyAlignment="1" applyProtection="1">
      <alignment horizontal="distributed" vertical="center"/>
      <protection/>
    </xf>
    <xf numFmtId="180" fontId="5" fillId="0" borderId="0" xfId="41" applyNumberFormat="1" applyFont="1" applyBorder="1" applyAlignment="1">
      <alignment vertical="center"/>
      <protection/>
    </xf>
    <xf numFmtId="180" fontId="5" fillId="0" borderId="0" xfId="41" applyNumberFormat="1" applyFont="1" applyAlignment="1">
      <alignment vertical="center"/>
      <protection/>
    </xf>
    <xf numFmtId="49" fontId="7" fillId="0" borderId="14" xfId="41" applyNumberFormat="1" applyFont="1" applyFill="1" applyBorder="1" applyAlignment="1" applyProtection="1">
      <alignment horizontal="distributed" vertical="center"/>
      <protection/>
    </xf>
    <xf numFmtId="49" fontId="7" fillId="0" borderId="9" xfId="41" applyNumberFormat="1" applyFont="1" applyFill="1" applyBorder="1" applyAlignment="1" applyProtection="1">
      <alignment horizontal="distributed" vertical="center"/>
      <protection/>
    </xf>
    <xf numFmtId="176" fontId="8" fillId="0" borderId="16" xfId="41" applyNumberFormat="1" applyFont="1" applyFill="1" applyBorder="1" applyAlignment="1" applyProtection="1">
      <alignment vertical="center"/>
      <protection/>
    </xf>
    <xf numFmtId="176" fontId="8" fillId="0" borderId="8" xfId="41" applyNumberFormat="1" applyFont="1" applyFill="1" applyBorder="1" applyAlignment="1" applyProtection="1">
      <alignment vertical="center"/>
      <protection/>
    </xf>
    <xf numFmtId="180" fontId="8" fillId="0" borderId="0" xfId="41" applyNumberFormat="1" applyFont="1" applyFill="1" applyBorder="1" applyAlignment="1" applyProtection="1">
      <alignment vertical="center"/>
      <protection/>
    </xf>
    <xf numFmtId="179" fontId="8" fillId="0" borderId="8" xfId="41" applyNumberFormat="1" applyFont="1" applyFill="1" applyBorder="1" applyAlignment="1" applyProtection="1">
      <alignment vertical="center"/>
      <protection/>
    </xf>
    <xf numFmtId="180" fontId="11" fillId="0" borderId="0" xfId="41" applyNumberFormat="1" applyFont="1" applyAlignment="1">
      <alignment vertical="center"/>
      <protection/>
    </xf>
    <xf numFmtId="180" fontId="7" fillId="0" borderId="4" xfId="41" applyNumberFormat="1" applyFont="1" applyFill="1" applyBorder="1" applyAlignment="1" applyProtection="1">
      <alignment vertical="center"/>
      <protection/>
    </xf>
    <xf numFmtId="176" fontId="7" fillId="0" borderId="5" xfId="41" applyNumberFormat="1" applyFont="1" applyFill="1" applyBorder="1" applyAlignment="1" applyProtection="1">
      <alignment vertical="center"/>
      <protection/>
    </xf>
    <xf numFmtId="176" fontId="7" fillId="0" borderId="0" xfId="41" applyNumberFormat="1" applyFont="1" applyFill="1" applyBorder="1" applyAlignment="1" applyProtection="1">
      <alignment vertical="center"/>
      <protection/>
    </xf>
    <xf numFmtId="180" fontId="7" fillId="0" borderId="0" xfId="41" applyNumberFormat="1" applyFont="1" applyFill="1" applyBorder="1" applyAlignment="1" applyProtection="1">
      <alignment vertical="center"/>
      <protection/>
    </xf>
    <xf numFmtId="179" fontId="7" fillId="0" borderId="0" xfId="41" applyNumberFormat="1" applyFont="1" applyFill="1" applyBorder="1" applyAlignment="1" applyProtection="1">
      <alignment vertical="center"/>
      <protection/>
    </xf>
    <xf numFmtId="180" fontId="7" fillId="0" borderId="4" xfId="41" applyNumberFormat="1" applyFont="1" applyFill="1" applyBorder="1" applyAlignment="1" applyProtection="1">
      <alignment horizontal="distributed" vertical="center"/>
      <protection/>
    </xf>
    <xf numFmtId="180" fontId="5" fillId="0" borderId="4" xfId="41" applyNumberFormat="1" applyFont="1" applyBorder="1" applyAlignment="1">
      <alignment vertical="center"/>
      <protection/>
    </xf>
    <xf numFmtId="180" fontId="5" fillId="0" borderId="3" xfId="41" applyNumberFormat="1" applyFont="1" applyBorder="1" applyAlignment="1">
      <alignment vertical="center"/>
      <protection/>
    </xf>
    <xf numFmtId="176" fontId="7" fillId="0" borderId="9" xfId="41" applyNumberFormat="1" applyFont="1" applyFill="1" applyBorder="1" applyAlignment="1" applyProtection="1">
      <alignment vertical="center"/>
      <protection/>
    </xf>
    <xf numFmtId="176" fontId="7" fillId="0" borderId="3" xfId="41" applyNumberFormat="1" applyFont="1" applyFill="1" applyBorder="1" applyAlignment="1" applyProtection="1">
      <alignment vertical="center"/>
      <protection/>
    </xf>
    <xf numFmtId="180" fontId="7" fillId="0" borderId="3" xfId="41" applyNumberFormat="1" applyFont="1" applyFill="1" applyBorder="1" applyAlignment="1" applyProtection="1">
      <alignment vertical="center"/>
      <protection/>
    </xf>
    <xf numFmtId="179" fontId="7" fillId="0" borderId="3" xfId="41" applyNumberFormat="1" applyFont="1" applyFill="1" applyBorder="1" applyAlignment="1" applyProtection="1">
      <alignment vertical="center"/>
      <protection/>
    </xf>
    <xf numFmtId="180" fontId="17" fillId="0" borderId="0" xfId="41" applyNumberFormat="1" applyFont="1" applyFill="1" applyBorder="1" applyAlignment="1" applyProtection="1">
      <alignment vertical="center"/>
      <protection/>
    </xf>
    <xf numFmtId="176" fontId="17" fillId="0" borderId="0" xfId="41" applyNumberFormat="1" applyFont="1" applyFill="1" applyBorder="1" applyAlignment="1" applyProtection="1">
      <alignment vertical="center"/>
      <protection/>
    </xf>
    <xf numFmtId="49" fontId="17" fillId="0" borderId="0" xfId="41" applyNumberFormat="1" applyFont="1" applyFill="1" applyBorder="1" applyAlignment="1" applyProtection="1">
      <alignment vertical="center"/>
      <protection/>
    </xf>
    <xf numFmtId="176" fontId="2" fillId="0" borderId="0" xfId="41" applyNumberFormat="1" applyAlignment="1">
      <alignment vertical="center"/>
      <protection/>
    </xf>
    <xf numFmtId="49" fontId="2" fillId="0" borderId="0" xfId="41" applyNumberFormat="1" applyAlignment="1">
      <alignment vertical="center"/>
      <protection/>
    </xf>
    <xf numFmtId="0" fontId="10" fillId="0" borderId="0" xfId="42" applyFont="1" applyAlignment="1">
      <alignment vertical="center"/>
      <protection/>
    </xf>
    <xf numFmtId="0" fontId="7" fillId="0" borderId="11" xfId="42" applyFont="1" applyFill="1" applyBorder="1" applyAlignment="1" applyProtection="1">
      <alignment horizontal="center" vertical="center"/>
      <protection/>
    </xf>
    <xf numFmtId="0" fontId="7" fillId="0" borderId="12" xfId="42" applyFont="1" applyFill="1" applyBorder="1" applyAlignment="1" applyProtection="1">
      <alignment horizontal="center" vertical="center"/>
      <protection/>
    </xf>
    <xf numFmtId="0" fontId="6" fillId="0" borderId="0" xfId="42" applyFont="1" applyAlignment="1">
      <alignment vertical="center"/>
      <protection/>
    </xf>
    <xf numFmtId="0" fontId="7" fillId="0" borderId="2" xfId="42" applyFont="1" applyFill="1" applyBorder="1" applyAlignment="1" applyProtection="1">
      <alignment horizontal="center" vertical="center"/>
      <protection/>
    </xf>
    <xf numFmtId="0" fontId="7" fillId="0" borderId="14" xfId="42" applyFont="1" applyFill="1" applyBorder="1" applyAlignment="1" applyProtection="1">
      <alignment horizontal="center" vertical="center"/>
      <protection/>
    </xf>
    <xf numFmtId="0" fontId="7" fillId="0" borderId="9" xfId="42" applyFont="1" applyFill="1" applyBorder="1" applyAlignment="1" applyProtection="1">
      <alignment horizontal="center" vertical="center"/>
      <protection/>
    </xf>
    <xf numFmtId="0" fontId="8" fillId="0" borderId="4" xfId="42" applyFont="1" applyFill="1" applyBorder="1" applyAlignment="1" applyProtection="1">
      <alignment horizontal="distributed" vertical="center"/>
      <protection/>
    </xf>
    <xf numFmtId="176" fontId="8" fillId="0" borderId="0" xfId="42" applyNumberFormat="1" applyFont="1" applyFill="1" applyBorder="1" applyAlignment="1" applyProtection="1">
      <alignment horizontal="right" vertical="center"/>
      <protection/>
    </xf>
    <xf numFmtId="192" fontId="8" fillId="0" borderId="0" xfId="42" applyNumberFormat="1" applyFont="1" applyFill="1" applyBorder="1" applyAlignment="1" applyProtection="1">
      <alignment horizontal="right" vertical="center"/>
      <protection/>
    </xf>
    <xf numFmtId="193" fontId="8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42" applyFont="1" applyAlignment="1">
      <alignment vertical="center"/>
      <protection/>
    </xf>
    <xf numFmtId="0" fontId="27" fillId="0" borderId="4" xfId="42" applyFont="1" applyFill="1" applyBorder="1" applyAlignment="1" applyProtection="1">
      <alignment horizontal="distributed" vertical="center"/>
      <protection/>
    </xf>
    <xf numFmtId="176" fontId="20" fillId="0" borderId="0" xfId="42" applyNumberFormat="1" applyFont="1" applyFill="1" applyBorder="1" applyAlignment="1" applyProtection="1">
      <alignment horizontal="right" vertical="center"/>
      <protection/>
    </xf>
    <xf numFmtId="192" fontId="20" fillId="0" borderId="0" xfId="42" applyNumberFormat="1" applyFont="1" applyFill="1" applyBorder="1" applyAlignment="1" applyProtection="1">
      <alignment horizontal="right" vertical="center"/>
      <protection/>
    </xf>
    <xf numFmtId="193" fontId="20" fillId="0" borderId="0" xfId="42" applyNumberFormat="1" applyFont="1" applyFill="1" applyBorder="1" applyAlignment="1" applyProtection="1">
      <alignment horizontal="right" vertical="center"/>
      <protection/>
    </xf>
    <xf numFmtId="0" fontId="7" fillId="0" borderId="4" xfId="42" applyFont="1" applyFill="1" applyBorder="1" applyAlignment="1" applyProtection="1">
      <alignment horizontal="distributed" vertical="center"/>
      <protection/>
    </xf>
    <xf numFmtId="176" fontId="7" fillId="0" borderId="0" xfId="42" applyNumberFormat="1" applyFont="1" applyFill="1" applyBorder="1" applyAlignment="1" applyProtection="1">
      <alignment horizontal="right" vertical="center"/>
      <protection/>
    </xf>
    <xf numFmtId="192" fontId="7" fillId="0" borderId="0" xfId="42" applyNumberFormat="1" applyFont="1" applyFill="1" applyBorder="1" applyAlignment="1" applyProtection="1">
      <alignment horizontal="right" vertical="center"/>
      <protection/>
    </xf>
    <xf numFmtId="193" fontId="7" fillId="0" borderId="0" xfId="42" applyNumberFormat="1" applyFont="1" applyFill="1" applyBorder="1" applyAlignment="1" applyProtection="1">
      <alignment horizontal="right" vertical="center"/>
      <protection/>
    </xf>
    <xf numFmtId="0" fontId="11" fillId="0" borderId="0" xfId="42" applyFont="1" applyAlignment="1">
      <alignment vertical="center"/>
      <protection/>
    </xf>
    <xf numFmtId="0" fontId="8" fillId="0" borderId="6" xfId="42" applyFont="1" applyFill="1" applyBorder="1" applyAlignment="1" applyProtection="1">
      <alignment horizontal="distributed" vertical="center"/>
      <protection/>
    </xf>
    <xf numFmtId="176" fontId="8" fillId="0" borderId="3" xfId="42" applyNumberFormat="1" applyFont="1" applyFill="1" applyBorder="1" applyAlignment="1" applyProtection="1">
      <alignment horizontal="right" vertical="center"/>
      <protection/>
    </xf>
    <xf numFmtId="192" fontId="8" fillId="0" borderId="3" xfId="42" applyNumberFormat="1" applyFont="1" applyFill="1" applyBorder="1" applyAlignment="1" applyProtection="1">
      <alignment horizontal="right" vertical="center"/>
      <protection/>
    </xf>
    <xf numFmtId="193" fontId="8" fillId="0" borderId="3" xfId="42" applyNumberFormat="1" applyFont="1" applyFill="1" applyBorder="1" applyAlignment="1" applyProtection="1">
      <alignment horizontal="right" vertical="center"/>
      <protection/>
    </xf>
    <xf numFmtId="0" fontId="6" fillId="0" borderId="0" xfId="42" applyFont="1" applyAlignment="1">
      <alignment horizontal="distributed" vertical="center"/>
      <protection/>
    </xf>
    <xf numFmtId="0" fontId="6" fillId="0" borderId="0" xfId="42" applyFont="1" applyAlignment="1">
      <alignment horizontal="center" vertical="center"/>
      <protection/>
    </xf>
    <xf numFmtId="0" fontId="4" fillId="0" borderId="0" xfId="43" applyFont="1" applyFill="1" applyBorder="1" applyAlignment="1" applyProtection="1">
      <alignment vertical="center"/>
      <protection/>
    </xf>
    <xf numFmtId="0" fontId="4" fillId="0" borderId="0" xfId="43" applyFont="1" applyFill="1" applyBorder="1" applyAlignment="1" applyProtection="1">
      <alignment horizontal="center" vertical="center"/>
      <protection/>
    </xf>
    <xf numFmtId="0" fontId="22" fillId="0" borderId="0" xfId="43" applyFont="1" applyAlignment="1">
      <alignment vertical="center"/>
      <protection/>
    </xf>
    <xf numFmtId="0" fontId="7" fillId="0" borderId="13" xfId="43" applyFont="1" applyFill="1" applyBorder="1" applyAlignment="1" applyProtection="1">
      <alignment horizontal="distributed" vertical="center" wrapText="1"/>
      <protection/>
    </xf>
    <xf numFmtId="49" fontId="7" fillId="0" borderId="16" xfId="43" applyNumberFormat="1" applyFont="1" applyFill="1" applyBorder="1" applyAlignment="1" applyProtection="1">
      <alignment horizontal="distributed" vertical="center"/>
      <protection/>
    </xf>
    <xf numFmtId="0" fontId="21" fillId="0" borderId="0" xfId="43" applyFont="1" applyBorder="1" applyAlignment="1">
      <alignment vertical="center"/>
      <protection/>
    </xf>
    <xf numFmtId="0" fontId="21" fillId="0" borderId="0" xfId="43" applyFont="1" applyAlignment="1">
      <alignment vertical="center"/>
      <protection/>
    </xf>
    <xf numFmtId="0" fontId="7" fillId="0" borderId="14" xfId="43" applyFont="1" applyFill="1" applyBorder="1" applyAlignment="1" applyProtection="1">
      <alignment horizontal="distributed" vertical="center" wrapText="1"/>
      <protection/>
    </xf>
    <xf numFmtId="0" fontId="7" fillId="0" borderId="14" xfId="43" applyFont="1" applyFill="1" applyBorder="1" applyAlignment="1" applyProtection="1">
      <alignment horizontal="distributed" vertical="center"/>
      <protection/>
    </xf>
    <xf numFmtId="49" fontId="7" fillId="0" borderId="9" xfId="43" applyNumberFormat="1" applyFont="1" applyFill="1" applyBorder="1" applyAlignment="1" applyProtection="1">
      <alignment horizontal="distributed" vertical="center"/>
      <protection/>
    </xf>
    <xf numFmtId="176" fontId="8" fillId="0" borderId="5" xfId="43" applyNumberFormat="1" applyFont="1" applyFill="1" applyBorder="1" applyAlignment="1" applyProtection="1">
      <alignment vertical="center"/>
      <protection/>
    </xf>
    <xf numFmtId="176" fontId="8" fillId="0" borderId="0" xfId="43" applyNumberFormat="1" applyFont="1" applyFill="1" applyBorder="1" applyAlignment="1" applyProtection="1">
      <alignment vertical="center"/>
      <protection/>
    </xf>
    <xf numFmtId="180" fontId="8" fillId="0" borderId="0" xfId="43" applyNumberFormat="1" applyFont="1" applyFill="1" applyBorder="1" applyAlignment="1" applyProtection="1">
      <alignment vertical="center"/>
      <protection/>
    </xf>
    <xf numFmtId="179" fontId="8" fillId="0" borderId="0" xfId="43" applyNumberFormat="1" applyFont="1" applyFill="1" applyBorder="1" applyAlignment="1" applyProtection="1">
      <alignment vertical="center"/>
      <protection/>
    </xf>
    <xf numFmtId="0" fontId="7" fillId="0" borderId="0" xfId="43" applyFont="1" applyFill="1" applyBorder="1" applyAlignment="1" applyProtection="1">
      <alignment horizontal="distributed" vertical="center"/>
      <protection/>
    </xf>
    <xf numFmtId="0" fontId="7" fillId="0" borderId="4" xfId="43" applyFont="1" applyFill="1" applyBorder="1" applyAlignment="1" applyProtection="1">
      <alignment horizontal="distributed" vertical="center"/>
      <protection/>
    </xf>
    <xf numFmtId="0" fontId="7" fillId="0" borderId="5" xfId="43" applyFont="1" applyFill="1" applyBorder="1" applyAlignment="1" applyProtection="1">
      <alignment horizontal="center" vertical="center"/>
      <protection/>
    </xf>
    <xf numFmtId="0" fontId="7" fillId="0" borderId="0" xfId="43" applyFont="1" applyFill="1" applyBorder="1" applyAlignment="1" applyProtection="1">
      <alignment horizontal="center" vertical="center"/>
      <protection/>
    </xf>
    <xf numFmtId="0" fontId="7" fillId="0" borderId="0" xfId="43" applyFont="1" applyFill="1" applyBorder="1" applyAlignment="1" applyProtection="1">
      <alignment horizontal="distributed" vertical="center" wrapText="1"/>
      <protection/>
    </xf>
    <xf numFmtId="49" fontId="7" fillId="0" borderId="0" xfId="43" applyNumberFormat="1" applyFont="1" applyFill="1" applyBorder="1" applyAlignment="1" applyProtection="1">
      <alignment horizontal="distributed" vertical="center"/>
      <protection/>
    </xf>
    <xf numFmtId="176" fontId="7" fillId="0" borderId="5" xfId="43" applyNumberFormat="1" applyFont="1" applyFill="1" applyBorder="1" applyAlignment="1" applyProtection="1">
      <alignment vertical="center"/>
      <protection/>
    </xf>
    <xf numFmtId="176" fontId="7" fillId="0" borderId="0" xfId="43" applyNumberFormat="1" applyFont="1" applyFill="1" applyBorder="1" applyAlignment="1" applyProtection="1">
      <alignment vertical="center"/>
      <protection/>
    </xf>
    <xf numFmtId="180" fontId="7" fillId="0" borderId="0" xfId="43" applyNumberFormat="1" applyFont="1" applyFill="1" applyBorder="1" applyAlignment="1" applyProtection="1">
      <alignment vertical="center"/>
      <protection/>
    </xf>
    <xf numFmtId="179" fontId="7" fillId="0" borderId="0" xfId="43" applyNumberFormat="1" applyFont="1" applyFill="1" applyBorder="1" applyAlignment="1" applyProtection="1">
      <alignment vertical="center"/>
      <protection/>
    </xf>
    <xf numFmtId="0" fontId="21" fillId="0" borderId="3" xfId="43" applyFont="1" applyBorder="1" applyAlignment="1">
      <alignment vertical="center"/>
      <protection/>
    </xf>
    <xf numFmtId="176" fontId="7" fillId="0" borderId="9" xfId="43" applyNumberFormat="1" applyFont="1" applyFill="1" applyBorder="1" applyAlignment="1" applyProtection="1">
      <alignment vertical="center"/>
      <protection/>
    </xf>
    <xf numFmtId="176" fontId="7" fillId="0" borderId="3" xfId="43" applyNumberFormat="1" applyFont="1" applyFill="1" applyBorder="1" applyAlignment="1" applyProtection="1">
      <alignment vertical="center"/>
      <protection/>
    </xf>
    <xf numFmtId="180" fontId="7" fillId="0" borderId="3" xfId="43" applyNumberFormat="1" applyFont="1" applyFill="1" applyBorder="1" applyAlignment="1" applyProtection="1">
      <alignment vertical="center"/>
      <protection/>
    </xf>
    <xf numFmtId="179" fontId="7" fillId="0" borderId="3" xfId="43" applyNumberFormat="1" applyFont="1" applyFill="1" applyBorder="1" applyAlignment="1" applyProtection="1">
      <alignment vertical="center"/>
      <protection/>
    </xf>
    <xf numFmtId="0" fontId="0" fillId="0" borderId="0" xfId="43" applyAlignment="1">
      <alignment vertical="center"/>
      <protection/>
    </xf>
    <xf numFmtId="49" fontId="0" fillId="0" borderId="0" xfId="43" applyNumberFormat="1" applyAlignment="1">
      <alignment vertical="center"/>
      <protection/>
    </xf>
    <xf numFmtId="0" fontId="2" fillId="0" borderId="0" xfId="44" applyAlignment="1">
      <alignment vertical="center"/>
      <protection/>
    </xf>
    <xf numFmtId="176" fontId="5" fillId="0" borderId="14" xfId="17" applyNumberFormat="1" applyFont="1" applyBorder="1" applyAlignment="1">
      <alignment horizontal="center" vertical="center"/>
    </xf>
    <xf numFmtId="0" fontId="5" fillId="0" borderId="1" xfId="44" applyFont="1" applyBorder="1" applyAlignment="1">
      <alignment vertical="center"/>
      <protection/>
    </xf>
    <xf numFmtId="0" fontId="5" fillId="0" borderId="20" xfId="44" applyFont="1" applyBorder="1" applyAlignment="1">
      <alignment vertical="center"/>
      <protection/>
    </xf>
    <xf numFmtId="0" fontId="8" fillId="0" borderId="11" xfId="44" applyFont="1" applyFill="1" applyBorder="1" applyAlignment="1" applyProtection="1" quotePrefix="1">
      <alignment vertical="center"/>
      <protection/>
    </xf>
    <xf numFmtId="0" fontId="7" fillId="0" borderId="11" xfId="44" applyFont="1" applyFill="1" applyBorder="1" applyAlignment="1" applyProtection="1" quotePrefix="1">
      <alignment vertical="center"/>
      <protection/>
    </xf>
    <xf numFmtId="0" fontId="7" fillId="0" borderId="12" xfId="44" applyFont="1" applyFill="1" applyBorder="1" applyAlignment="1" applyProtection="1">
      <alignment vertical="center"/>
      <protection/>
    </xf>
    <xf numFmtId="0" fontId="6" fillId="0" borderId="0" xfId="44" applyFont="1" applyAlignment="1">
      <alignment vertical="center"/>
      <protection/>
    </xf>
    <xf numFmtId="0" fontId="8" fillId="0" borderId="19" xfId="44" applyFont="1" applyFill="1" applyBorder="1" applyAlignment="1" applyProtection="1">
      <alignment horizontal="center" vertical="center"/>
      <protection/>
    </xf>
    <xf numFmtId="0" fontId="7" fillId="0" borderId="19" xfId="44" applyFont="1" applyFill="1" applyBorder="1" applyAlignment="1" applyProtection="1">
      <alignment horizontal="center" vertical="center"/>
      <protection/>
    </xf>
    <xf numFmtId="0" fontId="7" fillId="0" borderId="5" xfId="44" applyFont="1" applyFill="1" applyBorder="1" applyAlignment="1" applyProtection="1">
      <alignment horizontal="center" vertical="center"/>
      <protection/>
    </xf>
    <xf numFmtId="0" fontId="5" fillId="0" borderId="3" xfId="44" applyFont="1" applyBorder="1" applyAlignment="1">
      <alignment vertical="center"/>
      <protection/>
    </xf>
    <xf numFmtId="0" fontId="5" fillId="0" borderId="6" xfId="44" applyFont="1" applyBorder="1" applyAlignment="1">
      <alignment vertical="center"/>
      <protection/>
    </xf>
    <xf numFmtId="0" fontId="8" fillId="0" borderId="19" xfId="44" applyFont="1" applyFill="1" applyBorder="1" applyAlignment="1" applyProtection="1" quotePrefix="1">
      <alignment vertical="center"/>
      <protection/>
    </xf>
    <xf numFmtId="0" fontId="7" fillId="0" borderId="14" xfId="44" applyFont="1" applyFill="1" applyBorder="1" applyAlignment="1" applyProtection="1" quotePrefix="1">
      <alignment vertical="center"/>
      <protection/>
    </xf>
    <xf numFmtId="0" fontId="7" fillId="0" borderId="14" xfId="44" applyFont="1" applyFill="1" applyBorder="1" applyAlignment="1" applyProtection="1">
      <alignment horizontal="right" vertical="center"/>
      <protection/>
    </xf>
    <xf numFmtId="0" fontId="7" fillId="0" borderId="9" xfId="44" applyFont="1" applyFill="1" applyBorder="1" applyAlignment="1" applyProtection="1">
      <alignment horizontal="right" vertical="center"/>
      <protection/>
    </xf>
    <xf numFmtId="0" fontId="7" fillId="0" borderId="9" xfId="44" applyFont="1" applyFill="1" applyBorder="1" applyAlignment="1" applyProtection="1">
      <alignment vertical="center"/>
      <protection/>
    </xf>
    <xf numFmtId="176" fontId="8" fillId="0" borderId="16" xfId="44" applyNumberFormat="1" applyFont="1" applyFill="1" applyBorder="1" applyAlignment="1" applyProtection="1">
      <alignment vertical="center"/>
      <protection/>
    </xf>
    <xf numFmtId="176" fontId="7" fillId="0" borderId="8" xfId="44" applyNumberFormat="1" applyFont="1" applyFill="1" applyBorder="1" applyAlignment="1" applyProtection="1">
      <alignment vertical="center"/>
      <protection/>
    </xf>
    <xf numFmtId="49" fontId="7" fillId="0" borderId="0" xfId="44" applyNumberFormat="1" applyFont="1" applyFill="1" applyBorder="1" applyAlignment="1" applyProtection="1">
      <alignment vertical="center"/>
      <protection/>
    </xf>
    <xf numFmtId="0" fontId="7" fillId="0" borderId="4" xfId="44" applyFont="1" applyFill="1" applyBorder="1" applyAlignment="1" applyProtection="1">
      <alignment horizontal="left" vertical="center"/>
      <protection/>
    </xf>
    <xf numFmtId="176" fontId="8" fillId="0" borderId="5" xfId="44" applyNumberFormat="1" applyFont="1" applyFill="1" applyBorder="1" applyAlignment="1" applyProtection="1">
      <alignment vertical="center"/>
      <protection/>
    </xf>
    <xf numFmtId="176" fontId="7" fillId="0" borderId="0" xfId="44" applyNumberFormat="1" applyFont="1" applyFill="1" applyBorder="1" applyAlignment="1" applyProtection="1">
      <alignment vertical="center"/>
      <protection/>
    </xf>
    <xf numFmtId="0" fontId="5" fillId="0" borderId="0" xfId="44" applyFont="1" applyAlignment="1">
      <alignment vertical="center"/>
      <protection/>
    </xf>
    <xf numFmtId="0" fontId="7" fillId="0" borderId="0" xfId="44" applyFont="1" applyFill="1" applyBorder="1" applyAlignment="1" applyProtection="1">
      <alignment vertical="center"/>
      <protection/>
    </xf>
    <xf numFmtId="0" fontId="7" fillId="0" borderId="4" xfId="44" applyFont="1" applyFill="1" applyBorder="1" applyAlignment="1" applyProtection="1">
      <alignment vertical="center"/>
      <protection/>
    </xf>
    <xf numFmtId="0" fontId="5" fillId="0" borderId="0" xfId="44" applyFont="1" applyBorder="1" applyAlignment="1">
      <alignment vertical="center"/>
      <protection/>
    </xf>
    <xf numFmtId="0" fontId="5" fillId="0" borderId="4" xfId="44" applyFont="1" applyBorder="1" applyAlignment="1">
      <alignment vertical="center"/>
      <protection/>
    </xf>
    <xf numFmtId="176" fontId="8" fillId="0" borderId="9" xfId="44" applyNumberFormat="1" applyFont="1" applyFill="1" applyBorder="1" applyAlignment="1" applyProtection="1">
      <alignment vertical="center"/>
      <protection/>
    </xf>
    <xf numFmtId="176" fontId="7" fillId="0" borderId="3" xfId="44" applyNumberFormat="1" applyFont="1" applyFill="1" applyBorder="1" applyAlignment="1" applyProtection="1">
      <alignment vertical="center"/>
      <protection/>
    </xf>
    <xf numFmtId="0" fontId="10" fillId="0" borderId="0" xfId="45" applyFont="1">
      <alignment/>
      <protection/>
    </xf>
    <xf numFmtId="0" fontId="10" fillId="0" borderId="0" xfId="45" applyFont="1" applyAlignment="1">
      <alignment vertical="center"/>
      <protection/>
    </xf>
    <xf numFmtId="0" fontId="5" fillId="0" borderId="0" xfId="45" applyFont="1">
      <alignment/>
      <protection/>
    </xf>
    <xf numFmtId="0" fontId="5" fillId="0" borderId="0" xfId="45" applyFont="1" applyAlignment="1">
      <alignment vertical="center"/>
      <protection/>
    </xf>
    <xf numFmtId="0" fontId="7" fillId="0" borderId="0" xfId="45" applyFont="1" applyFill="1" applyBorder="1" applyAlignment="1" applyProtection="1">
      <alignment horizontal="distributed" vertical="center"/>
      <protection/>
    </xf>
    <xf numFmtId="0" fontId="7" fillId="0" borderId="4" xfId="45" applyFont="1" applyFill="1" applyBorder="1" applyAlignment="1" applyProtection="1">
      <alignment horizontal="distributed" vertical="center"/>
      <protection/>
    </xf>
    <xf numFmtId="0" fontId="7" fillId="0" borderId="3" xfId="45" applyFont="1" applyFill="1" applyBorder="1" applyAlignment="1" applyProtection="1">
      <alignment horizontal="distributed" vertical="center"/>
      <protection/>
    </xf>
    <xf numFmtId="0" fontId="7" fillId="0" borderId="6" xfId="45" applyFont="1" applyFill="1" applyBorder="1" applyAlignment="1" applyProtection="1">
      <alignment horizontal="distributed" vertical="center"/>
      <protection/>
    </xf>
    <xf numFmtId="0" fontId="5" fillId="0" borderId="0" xfId="45" applyFont="1" applyBorder="1" applyAlignment="1">
      <alignment vertical="center"/>
      <protection/>
    </xf>
    <xf numFmtId="0" fontId="8" fillId="0" borderId="4" xfId="45" applyFont="1" applyFill="1" applyBorder="1" applyAlignment="1" applyProtection="1">
      <alignment horizontal="distributed" vertical="center"/>
      <protection/>
    </xf>
    <xf numFmtId="176" fontId="8" fillId="0" borderId="8" xfId="45" applyNumberFormat="1" applyFont="1" applyFill="1" applyBorder="1" applyAlignment="1" applyProtection="1">
      <alignment vertical="center"/>
      <protection/>
    </xf>
    <xf numFmtId="194" fontId="8" fillId="0" borderId="0" xfId="45" applyNumberFormat="1" applyFont="1" applyFill="1" applyBorder="1" applyAlignment="1" applyProtection="1">
      <alignment horizontal="right" vertical="center"/>
      <protection/>
    </xf>
    <xf numFmtId="194" fontId="8" fillId="0" borderId="5" xfId="45" applyNumberFormat="1" applyFont="1" applyFill="1" applyBorder="1" applyAlignment="1" applyProtection="1">
      <alignment horizontal="right" vertical="center"/>
      <protection/>
    </xf>
    <xf numFmtId="0" fontId="7" fillId="0" borderId="8" xfId="45" applyFont="1" applyFill="1" applyBorder="1" applyAlignment="1" applyProtection="1">
      <alignment horizontal="distributed" vertical="center"/>
      <protection/>
    </xf>
    <xf numFmtId="176" fontId="7" fillId="0" borderId="0" xfId="45" applyNumberFormat="1" applyFont="1" applyFill="1" applyBorder="1" applyAlignment="1" applyProtection="1">
      <alignment vertical="center"/>
      <protection/>
    </xf>
    <xf numFmtId="194" fontId="7" fillId="0" borderId="8" xfId="45" applyNumberFormat="1" applyFont="1" applyFill="1" applyBorder="1" applyAlignment="1" applyProtection="1">
      <alignment horizontal="right" vertical="center"/>
      <protection/>
    </xf>
    <xf numFmtId="176" fontId="7" fillId="0" borderId="16" xfId="45" applyNumberFormat="1" applyFont="1" applyFill="1" applyBorder="1" applyAlignment="1" applyProtection="1">
      <alignment vertical="center"/>
      <protection/>
    </xf>
    <xf numFmtId="194" fontId="7" fillId="0" borderId="0" xfId="45" applyNumberFormat="1" applyFont="1" applyFill="1" applyBorder="1" applyAlignment="1" applyProtection="1">
      <alignment horizontal="right" vertical="center"/>
      <protection/>
    </xf>
    <xf numFmtId="194" fontId="7" fillId="0" borderId="16" xfId="45" applyNumberFormat="1" applyFont="1" applyFill="1" applyBorder="1" applyAlignment="1" applyProtection="1">
      <alignment horizontal="right" vertical="center"/>
      <protection/>
    </xf>
    <xf numFmtId="194" fontId="7" fillId="0" borderId="5" xfId="45" applyNumberFormat="1" applyFont="1" applyFill="1" applyBorder="1" applyAlignment="1" applyProtection="1">
      <alignment horizontal="right" vertical="center"/>
      <protection/>
    </xf>
    <xf numFmtId="0" fontId="5" fillId="0" borderId="0" xfId="45" applyFont="1" applyBorder="1" applyAlignment="1">
      <alignment horizontal="distributed" vertical="center"/>
      <protection/>
    </xf>
    <xf numFmtId="0" fontId="5" fillId="0" borderId="0" xfId="45" applyFont="1" applyAlignment="1">
      <alignment horizontal="distributed" vertical="center"/>
      <protection/>
    </xf>
    <xf numFmtId="176" fontId="7" fillId="0" borderId="5" xfId="45" applyNumberFormat="1" applyFont="1" applyFill="1" applyBorder="1" applyAlignment="1" applyProtection="1">
      <alignment vertical="center"/>
      <protection/>
    </xf>
    <xf numFmtId="194" fontId="7" fillId="0" borderId="4" xfId="45" applyNumberFormat="1" applyFont="1" applyFill="1" applyBorder="1" applyAlignment="1" applyProtection="1">
      <alignment horizontal="right" vertical="center"/>
      <protection/>
    </xf>
    <xf numFmtId="176" fontId="5" fillId="0" borderId="6" xfId="17" applyNumberFormat="1" applyFont="1" applyBorder="1" applyAlignment="1">
      <alignment horizontal="center" vertical="center"/>
    </xf>
    <xf numFmtId="176" fontId="11" fillId="0" borderId="0" xfId="17" applyNumberFormat="1" applyFont="1" applyBorder="1" applyAlignment="1">
      <alignment horizontal="distributed" vertical="center"/>
    </xf>
    <xf numFmtId="195" fontId="7" fillId="0" borderId="5" xfId="45" applyNumberFormat="1" applyFont="1" applyFill="1" applyBorder="1" applyAlignment="1" applyProtection="1">
      <alignment horizontal="right" vertical="center"/>
      <protection/>
    </xf>
    <xf numFmtId="195" fontId="7" fillId="0" borderId="0" xfId="45" applyNumberFormat="1" applyFont="1" applyFill="1" applyBorder="1" applyAlignment="1" applyProtection="1">
      <alignment horizontal="right" vertical="center"/>
      <protection/>
    </xf>
    <xf numFmtId="176" fontId="7" fillId="0" borderId="4" xfId="45" applyNumberFormat="1" applyFont="1" applyFill="1" applyBorder="1" applyAlignment="1" applyProtection="1">
      <alignment horizontal="right" vertical="center"/>
      <protection/>
    </xf>
    <xf numFmtId="0" fontId="5" fillId="0" borderId="3" xfId="45" applyFont="1" applyBorder="1" applyAlignment="1">
      <alignment vertical="center"/>
      <protection/>
    </xf>
    <xf numFmtId="0" fontId="5" fillId="0" borderId="3" xfId="45" applyFont="1" applyBorder="1" applyAlignment="1">
      <alignment horizontal="distributed" vertical="center"/>
      <protection/>
    </xf>
    <xf numFmtId="176" fontId="7" fillId="0" borderId="3" xfId="45" applyNumberFormat="1" applyFont="1" applyFill="1" applyBorder="1" applyAlignment="1" applyProtection="1">
      <alignment vertical="center"/>
      <protection/>
    </xf>
    <xf numFmtId="195" fontId="7" fillId="0" borderId="3" xfId="45" applyNumberFormat="1" applyFont="1" applyFill="1" applyBorder="1" applyAlignment="1" applyProtection="1">
      <alignment horizontal="right" vertical="center"/>
      <protection/>
    </xf>
    <xf numFmtId="195" fontId="7" fillId="0" borderId="9" xfId="45" applyNumberFormat="1" applyFont="1" applyFill="1" applyBorder="1" applyAlignment="1" applyProtection="1">
      <alignment horizontal="right" vertical="center"/>
      <protection/>
    </xf>
    <xf numFmtId="176" fontId="7" fillId="0" borderId="9" xfId="45" applyNumberFormat="1" applyFont="1" applyFill="1" applyBorder="1" applyAlignment="1" applyProtection="1">
      <alignment vertical="center"/>
      <protection/>
    </xf>
    <xf numFmtId="194" fontId="7" fillId="0" borderId="6" xfId="45" applyNumberFormat="1" applyFont="1" applyFill="1" applyBorder="1" applyAlignment="1" applyProtection="1">
      <alignment horizontal="right" vertical="center"/>
      <protection/>
    </xf>
    <xf numFmtId="0" fontId="7" fillId="0" borderId="0" xfId="45" applyFont="1" applyFill="1" applyBorder="1" applyAlignment="1" applyProtection="1">
      <alignment vertical="center"/>
      <protection/>
    </xf>
    <xf numFmtId="0" fontId="6" fillId="0" borderId="0" xfId="45" applyFont="1" applyAlignment="1">
      <alignment vertical="center"/>
      <protection/>
    </xf>
    <xf numFmtId="0" fontId="6" fillId="0" borderId="0" xfId="45" applyFont="1" applyAlignment="1">
      <alignment horizontal="distributed" vertical="center"/>
      <protection/>
    </xf>
    <xf numFmtId="0" fontId="6" fillId="0" borderId="0" xfId="45" applyFont="1" applyBorder="1" applyAlignment="1">
      <alignment horizontal="distributed" vertical="center"/>
      <protection/>
    </xf>
    <xf numFmtId="0" fontId="6" fillId="0" borderId="0" xfId="45" applyFont="1" applyBorder="1" applyAlignment="1">
      <alignment vertical="center"/>
      <protection/>
    </xf>
    <xf numFmtId="0" fontId="2" fillId="0" borderId="0" xfId="45">
      <alignment/>
      <protection/>
    </xf>
    <xf numFmtId="176" fontId="23" fillId="0" borderId="0" xfId="17" applyNumberFormat="1" applyAlignment="1">
      <alignment vertical="center"/>
    </xf>
    <xf numFmtId="176" fontId="5" fillId="0" borderId="0" xfId="17" applyNumberFormat="1" applyFont="1" applyAlignment="1">
      <alignment vertical="center"/>
    </xf>
    <xf numFmtId="176" fontId="5" fillId="0" borderId="3" xfId="17" applyNumberFormat="1" applyFont="1" applyBorder="1" applyAlignment="1">
      <alignment horizontal="center" vertical="center"/>
    </xf>
    <xf numFmtId="176" fontId="5" fillId="0" borderId="18" xfId="17" applyNumberFormat="1" applyFont="1" applyBorder="1" applyAlignment="1">
      <alignment horizontal="center" vertical="center"/>
    </xf>
    <xf numFmtId="176" fontId="5" fillId="0" borderId="2" xfId="17" applyNumberFormat="1" applyFont="1" applyBorder="1" applyAlignment="1">
      <alignment horizontal="center" vertical="center"/>
    </xf>
    <xf numFmtId="176" fontId="5" fillId="0" borderId="7" xfId="17" applyNumberFormat="1" applyFont="1" applyBorder="1" applyAlignment="1">
      <alignment horizontal="center" vertical="center"/>
    </xf>
    <xf numFmtId="176" fontId="5" fillId="0" borderId="9" xfId="17" applyNumberFormat="1" applyFont="1" applyBorder="1" applyAlignment="1">
      <alignment horizontal="center" vertical="center"/>
    </xf>
    <xf numFmtId="176" fontId="11" fillId="0" borderId="0" xfId="17" applyNumberFormat="1" applyFont="1" applyBorder="1" applyAlignment="1">
      <alignment vertical="center"/>
    </xf>
    <xf numFmtId="176" fontId="11" fillId="0" borderId="4" xfId="17" applyNumberFormat="1" applyFont="1" applyBorder="1" applyAlignment="1">
      <alignment horizontal="center" vertical="center"/>
    </xf>
    <xf numFmtId="176" fontId="11" fillId="0" borderId="0" xfId="17" applyNumberFormat="1" applyFont="1" applyAlignment="1">
      <alignment vertical="center"/>
    </xf>
    <xf numFmtId="176" fontId="5" fillId="0" borderId="0" xfId="17" applyNumberFormat="1" applyFont="1" applyAlignment="1">
      <alignment horizontal="distributed" vertical="center"/>
    </xf>
    <xf numFmtId="176" fontId="5" fillId="0" borderId="15" xfId="17" applyNumberFormat="1" applyFont="1" applyBorder="1" applyAlignment="1">
      <alignment horizontal="center" vertical="center"/>
    </xf>
    <xf numFmtId="176" fontId="5" fillId="0" borderId="4" xfId="17" applyNumberFormat="1" applyFont="1" applyBorder="1" applyAlignment="1">
      <alignment horizontal="center" vertical="center"/>
    </xf>
    <xf numFmtId="176" fontId="5" fillId="0" borderId="0" xfId="17" applyNumberFormat="1" applyFont="1" applyBorder="1" applyAlignment="1">
      <alignment horizontal="distributed" vertical="center"/>
    </xf>
    <xf numFmtId="176" fontId="5" fillId="0" borderId="0" xfId="17" applyNumberFormat="1" applyFont="1" applyBorder="1" applyAlignment="1">
      <alignment vertical="center"/>
    </xf>
    <xf numFmtId="176" fontId="5" fillId="0" borderId="5" xfId="17" applyNumberFormat="1" applyFont="1" applyBorder="1" applyAlignment="1">
      <alignment vertical="center"/>
    </xf>
    <xf numFmtId="176" fontId="5" fillId="0" borderId="3" xfId="17" applyNumberFormat="1" applyFont="1" applyBorder="1" applyAlignment="1">
      <alignment vertical="center"/>
    </xf>
    <xf numFmtId="176" fontId="5" fillId="0" borderId="3" xfId="17" applyNumberFormat="1" applyFont="1" applyBorder="1" applyAlignment="1">
      <alignment horizontal="distributed" vertical="center"/>
    </xf>
    <xf numFmtId="176" fontId="5" fillId="0" borderId="0" xfId="17" applyNumberFormat="1" applyFont="1" applyAlignment="1">
      <alignment horizontal="center" vertical="center"/>
    </xf>
    <xf numFmtId="176" fontId="23" fillId="0" borderId="0" xfId="17" applyNumberFormat="1" applyAlignment="1">
      <alignment horizontal="center" vertical="center"/>
    </xf>
    <xf numFmtId="0" fontId="10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176" fontId="3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33" fillId="0" borderId="0" xfId="0" applyFont="1" applyBorder="1" applyAlignment="1">
      <alignment horizontal="distributed" vertical="center"/>
    </xf>
    <xf numFmtId="0" fontId="33" fillId="0" borderId="4" xfId="0" applyFont="1" applyBorder="1" applyAlignment="1">
      <alignment horizontal="distributed" vertical="center"/>
    </xf>
    <xf numFmtId="176" fontId="34" fillId="0" borderId="0" xfId="0" applyNumberFormat="1" applyFont="1" applyFill="1" applyBorder="1" applyAlignment="1" applyProtection="1">
      <alignment vertical="center"/>
      <protection/>
    </xf>
    <xf numFmtId="176" fontId="35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16" fillId="0" borderId="0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76" fontId="32" fillId="0" borderId="9" xfId="0" applyNumberFormat="1" applyFont="1" applyFill="1" applyBorder="1" applyAlignment="1" applyProtection="1">
      <alignment vertical="center"/>
      <protection/>
    </xf>
    <xf numFmtId="176" fontId="32" fillId="0" borderId="3" xfId="0" applyNumberFormat="1" applyFont="1" applyFill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23" fillId="0" borderId="8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distributed" vertical="center" shrinkToFit="1"/>
    </xf>
    <xf numFmtId="0" fontId="21" fillId="0" borderId="0" xfId="0" applyFont="1" applyBorder="1" applyAlignment="1">
      <alignment vertical="center" shrinkToFit="1"/>
    </xf>
    <xf numFmtId="0" fontId="10" fillId="0" borderId="0" xfId="46" applyFont="1" applyAlignment="1">
      <alignment vertical="center"/>
      <protection/>
    </xf>
    <xf numFmtId="0" fontId="2" fillId="0" borderId="0" xfId="46" applyAlignment="1">
      <alignment vertical="center"/>
      <protection/>
    </xf>
    <xf numFmtId="0" fontId="7" fillId="0" borderId="2" xfId="46" applyFont="1" applyFill="1" applyBorder="1" applyAlignment="1" applyProtection="1">
      <alignment horizontal="center" vertical="center"/>
      <protection/>
    </xf>
    <xf numFmtId="0" fontId="7" fillId="0" borderId="7" xfId="46" applyFont="1" applyFill="1" applyBorder="1" applyAlignment="1" applyProtection="1">
      <alignment horizontal="center" vertical="center"/>
      <protection/>
    </xf>
    <xf numFmtId="0" fontId="41" fillId="0" borderId="0" xfId="46" applyFont="1" applyFill="1" applyBorder="1" applyAlignment="1" applyProtection="1">
      <alignment horizontal="distributed" vertical="center"/>
      <protection/>
    </xf>
    <xf numFmtId="0" fontId="20" fillId="0" borderId="16" xfId="46" applyFont="1" applyFill="1" applyBorder="1" applyAlignment="1" applyProtection="1">
      <alignment vertical="center"/>
      <protection/>
    </xf>
    <xf numFmtId="0" fontId="20" fillId="0" borderId="0" xfId="46" applyFont="1" applyFill="1" applyBorder="1" applyAlignment="1" applyProtection="1">
      <alignment vertical="center"/>
      <protection/>
    </xf>
    <xf numFmtId="0" fontId="6" fillId="0" borderId="0" xfId="46" applyFont="1" applyBorder="1" applyAlignment="1">
      <alignment vertical="center"/>
      <protection/>
    </xf>
    <xf numFmtId="0" fontId="6" fillId="0" borderId="0" xfId="46" applyFont="1" applyAlignment="1">
      <alignment vertical="center"/>
      <protection/>
    </xf>
    <xf numFmtId="0" fontId="42" fillId="0" borderId="0" xfId="46" applyFont="1" applyAlignment="1">
      <alignment horizontal="distributed" vertical="center" wrapText="1"/>
      <protection/>
    </xf>
    <xf numFmtId="176" fontId="41" fillId="0" borderId="5" xfId="46" applyNumberFormat="1" applyFont="1" applyFill="1" applyBorder="1" applyAlignment="1" applyProtection="1">
      <alignment vertical="center"/>
      <protection/>
    </xf>
    <xf numFmtId="176" fontId="41" fillId="0" borderId="0" xfId="46" applyNumberFormat="1" applyFont="1" applyFill="1" applyBorder="1" applyAlignment="1" applyProtection="1">
      <alignment vertical="center"/>
      <protection/>
    </xf>
    <xf numFmtId="0" fontId="43" fillId="0" borderId="0" xfId="46" applyFont="1" applyAlignment="1">
      <alignment vertical="center"/>
      <protection/>
    </xf>
    <xf numFmtId="0" fontId="5" fillId="0" borderId="0" xfId="46" applyFont="1" applyAlignment="1">
      <alignment horizontal="center" vertical="center"/>
      <protection/>
    </xf>
    <xf numFmtId="176" fontId="7" fillId="0" borderId="5" xfId="46" applyNumberFormat="1" applyFont="1" applyFill="1" applyBorder="1" applyAlignment="1" applyProtection="1">
      <alignment vertical="center"/>
      <protection/>
    </xf>
    <xf numFmtId="176" fontId="7" fillId="0" borderId="0" xfId="46" applyNumberFormat="1" applyFont="1" applyFill="1" applyBorder="1" applyAlignment="1" applyProtection="1">
      <alignment vertical="center"/>
      <protection/>
    </xf>
    <xf numFmtId="176" fontId="7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Border="1" applyAlignment="1">
      <alignment vertical="center"/>
      <protection/>
    </xf>
    <xf numFmtId="176" fontId="20" fillId="0" borderId="5" xfId="46" applyNumberFormat="1" applyFont="1" applyFill="1" applyBorder="1" applyAlignment="1" applyProtection="1">
      <alignment vertical="center"/>
      <protection/>
    </xf>
    <xf numFmtId="176" fontId="20" fillId="0" borderId="0" xfId="46" applyNumberFormat="1" applyFont="1" applyFill="1" applyBorder="1" applyAlignment="1" applyProtection="1">
      <alignment vertical="center"/>
      <protection/>
    </xf>
    <xf numFmtId="0" fontId="5" fillId="0" borderId="6" xfId="46" applyFont="1" applyBorder="1" applyAlignment="1">
      <alignment horizontal="center" vertical="center"/>
      <protection/>
    </xf>
    <xf numFmtId="176" fontId="7" fillId="0" borderId="9" xfId="46" applyNumberFormat="1" applyFont="1" applyFill="1" applyBorder="1" applyAlignment="1" applyProtection="1">
      <alignment vertical="center"/>
      <protection/>
    </xf>
    <xf numFmtId="176" fontId="7" fillId="0" borderId="3" xfId="46" applyNumberFormat="1" applyFont="1" applyFill="1" applyBorder="1" applyAlignment="1" applyProtection="1">
      <alignment vertical="center"/>
      <protection/>
    </xf>
    <xf numFmtId="0" fontId="7" fillId="0" borderId="0" xfId="46" applyFont="1" applyFill="1" applyBorder="1" applyAlignment="1" applyProtection="1">
      <alignment vertical="center"/>
      <protection/>
    </xf>
    <xf numFmtId="176" fontId="23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distributed" vertical="center"/>
    </xf>
    <xf numFmtId="176" fontId="11" fillId="0" borderId="0" xfId="0" applyNumberFormat="1" applyFont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23" fillId="0" borderId="3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10" fillId="0" borderId="0" xfId="47" applyFont="1" applyAlignment="1">
      <alignment vertical="center"/>
      <protection/>
    </xf>
    <xf numFmtId="0" fontId="5" fillId="0" borderId="1" xfId="47" applyFont="1" applyBorder="1" applyAlignment="1">
      <alignment vertical="center"/>
      <protection/>
    </xf>
    <xf numFmtId="0" fontId="7" fillId="0" borderId="1" xfId="47" applyFont="1" applyFill="1" applyBorder="1" applyAlignment="1" applyProtection="1">
      <alignment vertical="center"/>
      <protection/>
    </xf>
    <xf numFmtId="0" fontId="7" fillId="0" borderId="1" xfId="47" applyFont="1" applyFill="1" applyBorder="1" applyAlignment="1" applyProtection="1">
      <alignment horizontal="distributed" vertical="center"/>
      <protection/>
    </xf>
    <xf numFmtId="0" fontId="7" fillId="0" borderId="11" xfId="47" applyFont="1" applyFill="1" applyBorder="1" applyAlignment="1" applyProtection="1" quotePrefix="1">
      <alignment vertical="center"/>
      <protection/>
    </xf>
    <xf numFmtId="0" fontId="5" fillId="0" borderId="0" xfId="47" applyFont="1" applyAlignment="1">
      <alignment vertical="center"/>
      <protection/>
    </xf>
    <xf numFmtId="0" fontId="7" fillId="0" borderId="19" xfId="47" applyFont="1" applyFill="1" applyBorder="1" applyAlignment="1" applyProtection="1">
      <alignment horizontal="center" vertical="center"/>
      <protection/>
    </xf>
    <xf numFmtId="0" fontId="7" fillId="0" borderId="9" xfId="47" applyFont="1" applyFill="1" applyBorder="1" applyAlignment="1" applyProtection="1">
      <alignment horizontal="center" vertical="center"/>
      <protection/>
    </xf>
    <xf numFmtId="0" fontId="5" fillId="0" borderId="3" xfId="47" applyFont="1" applyBorder="1" applyAlignment="1">
      <alignment vertical="center"/>
      <protection/>
    </xf>
    <xf numFmtId="0" fontId="7" fillId="0" borderId="3" xfId="47" applyFont="1" applyFill="1" applyBorder="1" applyAlignment="1" applyProtection="1">
      <alignment vertical="center"/>
      <protection/>
    </xf>
    <xf numFmtId="0" fontId="7" fillId="0" borderId="3" xfId="47" applyFont="1" applyFill="1" applyBorder="1" applyAlignment="1" applyProtection="1">
      <alignment horizontal="distributed" vertical="center"/>
      <protection/>
    </xf>
    <xf numFmtId="0" fontId="7" fillId="0" borderId="14" xfId="47" applyFont="1" applyFill="1" applyBorder="1" applyAlignment="1" applyProtection="1" quotePrefix="1">
      <alignment vertical="center"/>
      <protection/>
    </xf>
    <xf numFmtId="0" fontId="7" fillId="0" borderId="14" xfId="47" applyFont="1" applyFill="1" applyBorder="1" applyAlignment="1" applyProtection="1">
      <alignment horizontal="center" vertical="center"/>
      <protection/>
    </xf>
    <xf numFmtId="176" fontId="8" fillId="0" borderId="5" xfId="47" applyNumberFormat="1" applyFont="1" applyFill="1" applyBorder="1" applyAlignment="1" applyProtection="1">
      <alignment vertical="center"/>
      <protection/>
    </xf>
    <xf numFmtId="176" fontId="8" fillId="0" borderId="0" xfId="47" applyNumberFormat="1" applyFont="1" applyFill="1" applyBorder="1" applyAlignment="1" applyProtection="1">
      <alignment vertical="center"/>
      <protection/>
    </xf>
    <xf numFmtId="194" fontId="8" fillId="0" borderId="0" xfId="47" applyNumberFormat="1" applyFont="1" applyFill="1" applyBorder="1" applyAlignment="1" applyProtection="1">
      <alignment vertical="center"/>
      <protection/>
    </xf>
    <xf numFmtId="182" fontId="8" fillId="0" borderId="8" xfId="47" applyNumberFormat="1" applyFont="1" applyFill="1" applyBorder="1" applyAlignment="1" applyProtection="1">
      <alignment vertical="center"/>
      <protection/>
    </xf>
    <xf numFmtId="0" fontId="11" fillId="0" borderId="0" xfId="47" applyFont="1" applyAlignment="1">
      <alignment vertical="center"/>
      <protection/>
    </xf>
    <xf numFmtId="2" fontId="5" fillId="0" borderId="0" xfId="47" applyNumberFormat="1" applyFont="1" applyAlignment="1">
      <alignment vertical="center"/>
      <protection/>
    </xf>
    <xf numFmtId="0" fontId="7" fillId="0" borderId="0" xfId="47" applyFont="1" applyFill="1" applyBorder="1" applyAlignment="1" applyProtection="1">
      <alignment horizontal="distributed" vertical="center"/>
      <protection/>
    </xf>
    <xf numFmtId="176" fontId="7" fillId="0" borderId="5" xfId="47" applyNumberFormat="1" applyFont="1" applyFill="1" applyBorder="1" applyAlignment="1" applyProtection="1">
      <alignment vertical="center"/>
      <protection/>
    </xf>
    <xf numFmtId="176" fontId="7" fillId="0" borderId="0" xfId="47" applyNumberFormat="1" applyFont="1" applyFill="1" applyBorder="1" applyAlignment="1" applyProtection="1">
      <alignment vertical="center"/>
      <protection/>
    </xf>
    <xf numFmtId="195" fontId="7" fillId="0" borderId="0" xfId="47" applyNumberFormat="1" applyFont="1" applyFill="1" applyBorder="1" applyAlignment="1" applyProtection="1">
      <alignment vertical="center"/>
      <protection/>
    </xf>
    <xf numFmtId="188" fontId="7" fillId="0" borderId="0" xfId="47" applyNumberFormat="1" applyFont="1" applyFill="1" applyBorder="1" applyAlignment="1" applyProtection="1">
      <alignment vertical="center"/>
      <protection/>
    </xf>
    <xf numFmtId="197" fontId="5" fillId="0" borderId="0" xfId="47" applyNumberFormat="1" applyFont="1" applyAlignment="1">
      <alignment vertical="center"/>
      <protection/>
    </xf>
    <xf numFmtId="0" fontId="7" fillId="0" borderId="0" xfId="47" applyFont="1" applyFill="1" applyBorder="1" applyAlignment="1" applyProtection="1">
      <alignment vertical="center"/>
      <protection/>
    </xf>
    <xf numFmtId="0" fontId="7" fillId="0" borderId="0" xfId="47" applyFont="1" applyFill="1" applyBorder="1" applyAlignment="1" applyProtection="1" quotePrefix="1">
      <alignment vertical="center"/>
      <protection/>
    </xf>
    <xf numFmtId="0" fontId="5" fillId="0" borderId="0" xfId="47" applyFont="1" applyBorder="1" applyAlignment="1">
      <alignment vertical="center"/>
      <protection/>
    </xf>
    <xf numFmtId="194" fontId="7" fillId="0" borderId="0" xfId="47" applyNumberFormat="1" applyFont="1" applyFill="1" applyBorder="1" applyAlignment="1" applyProtection="1">
      <alignment vertical="center"/>
      <protection/>
    </xf>
    <xf numFmtId="182" fontId="7" fillId="0" borderId="0" xfId="47" applyNumberFormat="1" applyFont="1" applyFill="1" applyBorder="1" applyAlignment="1" applyProtection="1">
      <alignment vertical="center"/>
      <protection/>
    </xf>
    <xf numFmtId="196" fontId="7" fillId="0" borderId="0" xfId="47" applyNumberFormat="1" applyFont="1" applyFill="1" applyBorder="1" applyAlignment="1" applyProtection="1">
      <alignment vertical="center"/>
      <protection/>
    </xf>
    <xf numFmtId="182" fontId="8" fillId="0" borderId="0" xfId="47" applyNumberFormat="1" applyFont="1" applyFill="1" applyBorder="1" applyAlignment="1" applyProtection="1">
      <alignment vertical="center"/>
      <protection/>
    </xf>
    <xf numFmtId="198" fontId="7" fillId="0" borderId="0" xfId="47" applyNumberFormat="1" applyFont="1" applyFill="1" applyBorder="1" applyAlignment="1" applyProtection="1">
      <alignment vertical="center"/>
      <protection/>
    </xf>
    <xf numFmtId="0" fontId="5" fillId="0" borderId="0" xfId="47" applyFont="1" applyAlignment="1">
      <alignment horizontal="distributed" vertical="center"/>
      <protection/>
    </xf>
    <xf numFmtId="0" fontId="7" fillId="0" borderId="3" xfId="47" applyFont="1" applyFill="1" applyBorder="1" applyAlignment="1" applyProtection="1" quotePrefix="1">
      <alignment vertical="center"/>
      <protection/>
    </xf>
    <xf numFmtId="176" fontId="7" fillId="0" borderId="9" xfId="47" applyNumberFormat="1" applyFont="1" applyFill="1" applyBorder="1" applyAlignment="1" applyProtection="1">
      <alignment vertical="center"/>
      <protection/>
    </xf>
    <xf numFmtId="176" fontId="7" fillId="0" borderId="3" xfId="47" applyNumberFormat="1" applyFont="1" applyFill="1" applyBorder="1" applyAlignment="1" applyProtection="1">
      <alignment vertical="center"/>
      <protection/>
    </xf>
    <xf numFmtId="194" fontId="7" fillId="0" borderId="3" xfId="47" applyNumberFormat="1" applyFont="1" applyFill="1" applyBorder="1" applyAlignment="1" applyProtection="1">
      <alignment vertical="center"/>
      <protection/>
    </xf>
    <xf numFmtId="182" fontId="7" fillId="0" borderId="3" xfId="47" applyNumberFormat="1" applyFont="1" applyFill="1" applyBorder="1" applyAlignment="1" applyProtection="1">
      <alignment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10" fillId="0" borderId="0" xfId="48" applyFont="1" applyAlignment="1">
      <alignment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5" fillId="0" borderId="2" xfId="48" applyFont="1" applyBorder="1" applyAlignment="1">
      <alignment horizontal="center" vertical="center"/>
      <protection/>
    </xf>
    <xf numFmtId="176" fontId="8" fillId="0" borderId="16" xfId="48" applyNumberFormat="1" applyFont="1" applyFill="1" applyBorder="1" applyAlignment="1" applyProtection="1">
      <alignment vertical="center"/>
      <protection/>
    </xf>
    <xf numFmtId="176" fontId="8" fillId="0" borderId="8" xfId="48" applyNumberFormat="1" applyFont="1" applyFill="1" applyBorder="1" applyAlignment="1" applyProtection="1">
      <alignment vertical="center"/>
      <protection/>
    </xf>
    <xf numFmtId="0" fontId="11" fillId="0" borderId="0" xfId="48" applyFont="1" applyBorder="1" applyAlignment="1">
      <alignment vertical="center"/>
      <protection/>
    </xf>
    <xf numFmtId="0" fontId="11" fillId="0" borderId="0" xfId="48" applyFont="1" applyAlignment="1">
      <alignment vertical="center"/>
      <protection/>
    </xf>
    <xf numFmtId="0" fontId="5" fillId="0" borderId="0" xfId="48" applyFont="1" applyBorder="1" applyAlignment="1">
      <alignment horizontal="distributed" vertical="center"/>
      <protection/>
    </xf>
    <xf numFmtId="176" fontId="7" fillId="0" borderId="5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vertical="center"/>
      <protection/>
    </xf>
    <xf numFmtId="0" fontId="5" fillId="0" borderId="0" xfId="48" applyFont="1" applyBorder="1" applyAlignment="1">
      <alignment horizontal="distributed" vertical="center" wrapText="1"/>
      <protection/>
    </xf>
    <xf numFmtId="0" fontId="5" fillId="0" borderId="3" xfId="48" applyFont="1" applyBorder="1" applyAlignment="1">
      <alignment horizontal="distributed" vertical="center"/>
      <protection/>
    </xf>
    <xf numFmtId="176" fontId="7" fillId="0" borderId="9" xfId="48" applyNumberFormat="1" applyFont="1" applyFill="1" applyBorder="1" applyAlignment="1" applyProtection="1">
      <alignment vertical="center"/>
      <protection/>
    </xf>
    <xf numFmtId="176" fontId="7" fillId="0" borderId="3" xfId="48" applyNumberFormat="1" applyFont="1" applyFill="1" applyBorder="1" applyAlignment="1" applyProtection="1">
      <alignment vertical="center"/>
      <protection/>
    </xf>
    <xf numFmtId="0" fontId="5" fillId="0" borderId="0" xfId="48" applyFont="1" applyBorder="1" applyAlignment="1">
      <alignment horizontal="left" vertical="center"/>
      <protection/>
    </xf>
    <xf numFmtId="0" fontId="5" fillId="0" borderId="0" xfId="48" applyFont="1" applyAlignment="1">
      <alignment horizontal="distributed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176" fontId="7" fillId="0" borderId="9" xfId="0" applyNumberFormat="1" applyFont="1" applyFill="1" applyBorder="1" applyAlignment="1" applyProtection="1">
      <alignment vertical="center"/>
      <protection/>
    </xf>
    <xf numFmtId="176" fontId="7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10" fillId="0" borderId="0" xfId="24" applyFont="1" applyBorder="1" applyAlignment="1">
      <alignment horizontal="right" vertical="center"/>
      <protection/>
    </xf>
    <xf numFmtId="0" fontId="10" fillId="0" borderId="0" xfId="24" applyFont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 wrapText="1"/>
      <protection/>
    </xf>
    <xf numFmtId="0" fontId="5" fillId="0" borderId="15" xfId="24" applyFont="1" applyBorder="1" applyAlignment="1">
      <alignment vertical="center"/>
      <protection/>
    </xf>
    <xf numFmtId="0" fontId="5" fillId="0" borderId="13" xfId="24" applyFont="1" applyBorder="1" applyAlignment="1">
      <alignment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0" xfId="24" applyFont="1" applyAlignment="1">
      <alignment vertical="center"/>
      <protection/>
    </xf>
    <xf numFmtId="0" fontId="5" fillId="0" borderId="0" xfId="24" applyFont="1" applyAlignment="1">
      <alignment horizontal="center" vertical="center" wrapText="1"/>
      <protection/>
    </xf>
    <xf numFmtId="0" fontId="5" fillId="0" borderId="6" xfId="24" applyFont="1" applyBorder="1" applyAlignment="1">
      <alignment vertical="center"/>
      <protection/>
    </xf>
    <xf numFmtId="0" fontId="5" fillId="0" borderId="14" xfId="24" applyFont="1" applyBorder="1" applyAlignment="1">
      <alignment vertical="center"/>
      <protection/>
    </xf>
    <xf numFmtId="0" fontId="5" fillId="0" borderId="0" xfId="24" applyFont="1" applyBorder="1" applyAlignment="1">
      <alignment vertical="center"/>
      <protection/>
    </xf>
    <xf numFmtId="0" fontId="5" fillId="0" borderId="0" xfId="24" applyFont="1" applyAlignment="1">
      <alignment vertical="center"/>
      <protection/>
    </xf>
    <xf numFmtId="176" fontId="8" fillId="0" borderId="0" xfId="24" applyNumberFormat="1" applyFont="1" applyFill="1" applyBorder="1" applyAlignment="1" applyProtection="1">
      <alignment vertical="center"/>
      <protection/>
    </xf>
    <xf numFmtId="0" fontId="11" fillId="0" borderId="0" xfId="24" applyFont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5" fillId="0" borderId="4" xfId="24" applyFont="1" applyBorder="1" applyAlignment="1">
      <alignment horizontal="center" vertical="center" wrapText="1"/>
      <protection/>
    </xf>
    <xf numFmtId="176" fontId="7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Font="1" applyAlignment="1">
      <alignment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vertical="center"/>
      <protection/>
    </xf>
    <xf numFmtId="0" fontId="5" fillId="0" borderId="3" xfId="24" applyFont="1" applyBorder="1" applyAlignment="1">
      <alignment horizontal="distributed" vertical="center"/>
      <protection/>
    </xf>
    <xf numFmtId="0" fontId="5" fillId="0" borderId="6" xfId="24" applyFont="1" applyBorder="1" applyAlignment="1">
      <alignment horizontal="center" vertical="center"/>
      <protection/>
    </xf>
    <xf numFmtId="176" fontId="7" fillId="0" borderId="9" xfId="24" applyNumberFormat="1" applyFont="1" applyFill="1" applyBorder="1" applyAlignment="1" applyProtection="1">
      <alignment vertical="center"/>
      <protection/>
    </xf>
    <xf numFmtId="176" fontId="7" fillId="0" borderId="3" xfId="24" applyNumberFormat="1" applyFont="1" applyFill="1" applyBorder="1" applyAlignment="1" applyProtection="1">
      <alignment vertical="center"/>
      <protection/>
    </xf>
    <xf numFmtId="0" fontId="5" fillId="0" borderId="0" xfId="24" applyFont="1" applyAlignment="1">
      <alignment horizontal="center" vertical="center"/>
      <protection/>
    </xf>
    <xf numFmtId="176" fontId="4" fillId="0" borderId="0" xfId="21" applyNumberFormat="1" applyFont="1" applyFill="1" applyBorder="1" applyAlignment="1">
      <alignment horizontal="left" vertical="center"/>
      <protection/>
    </xf>
    <xf numFmtId="176" fontId="10" fillId="0" borderId="0" xfId="25" applyNumberFormat="1" applyFont="1" applyAlignment="1">
      <alignment horizontal="left" vertical="center"/>
      <protection/>
    </xf>
    <xf numFmtId="176" fontId="10" fillId="0" borderId="0" xfId="25" applyNumberFormat="1" applyFont="1" applyAlignment="1">
      <alignment vertical="center"/>
      <protection/>
    </xf>
    <xf numFmtId="176" fontId="5" fillId="0" borderId="0" xfId="25" applyNumberFormat="1" applyFont="1" applyAlignment="1">
      <alignment vertical="center"/>
      <protection/>
    </xf>
    <xf numFmtId="176" fontId="7" fillId="0" borderId="2" xfId="21" applyNumberFormat="1" applyFont="1" applyFill="1" applyBorder="1" applyAlignment="1">
      <alignment horizontal="center" vertical="center" wrapText="1"/>
      <protection/>
    </xf>
    <xf numFmtId="176" fontId="7" fillId="0" borderId="2" xfId="21" applyNumberFormat="1" applyFont="1" applyFill="1" applyBorder="1" applyAlignment="1">
      <alignment horizontal="distributed" vertical="center" wrapText="1"/>
      <protection/>
    </xf>
    <xf numFmtId="176" fontId="7" fillId="0" borderId="7" xfId="21" applyNumberFormat="1" applyFont="1" applyFill="1" applyBorder="1" applyAlignment="1">
      <alignment horizontal="distributed" vertical="center" wrapText="1"/>
      <protection/>
    </xf>
    <xf numFmtId="176" fontId="8" fillId="0" borderId="0" xfId="21" applyNumberFormat="1" applyFont="1" applyFill="1" applyBorder="1" applyAlignment="1">
      <alignment horizontal="right" vertical="center"/>
      <protection/>
    </xf>
    <xf numFmtId="176" fontId="11" fillId="0" borderId="0" xfId="25" applyNumberFormat="1" applyFont="1" applyAlignment="1">
      <alignment vertical="center"/>
      <protection/>
    </xf>
    <xf numFmtId="176" fontId="5" fillId="0" borderId="0" xfId="25" applyNumberFormat="1" applyFont="1" applyBorder="1" applyAlignment="1">
      <alignment horizontal="distributed" vertical="center"/>
      <protection/>
    </xf>
    <xf numFmtId="176" fontId="7" fillId="0" borderId="4" xfId="21" applyNumberFormat="1" applyFont="1" applyFill="1" applyBorder="1" applyAlignment="1">
      <alignment horizontal="distributed" vertical="center"/>
      <protection/>
    </xf>
    <xf numFmtId="176" fontId="7" fillId="0" borderId="0" xfId="21" applyNumberFormat="1" applyFont="1" applyFill="1" applyBorder="1" applyAlignment="1">
      <alignment horizontal="right" vertical="center"/>
      <protection/>
    </xf>
    <xf numFmtId="176" fontId="5" fillId="0" borderId="0" xfId="25" applyNumberFormat="1" applyFont="1" applyBorder="1" applyAlignment="1">
      <alignment vertical="center"/>
      <protection/>
    </xf>
    <xf numFmtId="176" fontId="7" fillId="0" borderId="0" xfId="21" applyNumberFormat="1" applyFont="1" applyFill="1" applyAlignment="1">
      <alignment horizontal="right" vertical="center"/>
      <protection/>
    </xf>
    <xf numFmtId="176" fontId="7" fillId="0" borderId="0" xfId="21" applyNumberFormat="1" applyFont="1" applyBorder="1" applyAlignment="1">
      <alignment horizontal="right" vertical="center"/>
      <protection/>
    </xf>
    <xf numFmtId="176" fontId="7" fillId="0" borderId="0" xfId="21" applyNumberFormat="1" applyFont="1" applyBorder="1" applyAlignment="1">
      <alignment vertical="center"/>
      <protection/>
    </xf>
    <xf numFmtId="176" fontId="7" fillId="0" borderId="0" xfId="21" applyNumberFormat="1" applyFont="1" applyFill="1" applyAlignment="1">
      <alignment vertical="center"/>
      <protection/>
    </xf>
    <xf numFmtId="176" fontId="5" fillId="0" borderId="3" xfId="25" applyNumberFormat="1" applyFont="1" applyBorder="1" applyAlignment="1">
      <alignment horizontal="distributed" vertical="center"/>
      <protection/>
    </xf>
    <xf numFmtId="176" fontId="7" fillId="0" borderId="6" xfId="21" applyNumberFormat="1" applyFont="1" applyFill="1" applyBorder="1" applyAlignment="1">
      <alignment horizontal="distributed" vertical="center"/>
      <protection/>
    </xf>
    <xf numFmtId="176" fontId="7" fillId="0" borderId="9" xfId="21" applyNumberFormat="1" applyFont="1" applyFill="1" applyBorder="1" applyAlignment="1">
      <alignment horizontal="right" vertical="center"/>
      <protection/>
    </xf>
    <xf numFmtId="176" fontId="7" fillId="0" borderId="3" xfId="21" applyNumberFormat="1" applyFont="1" applyFill="1" applyBorder="1" applyAlignment="1">
      <alignment horizontal="right" vertical="center"/>
      <protection/>
    </xf>
    <xf numFmtId="176" fontId="7" fillId="0" borderId="0" xfId="22" applyNumberFormat="1" applyFont="1" applyFill="1" applyBorder="1" applyAlignment="1">
      <alignment vertical="center"/>
      <protection/>
    </xf>
    <xf numFmtId="176" fontId="10" fillId="0" borderId="0" xfId="0" applyNumberFormat="1" applyFont="1" applyAlignment="1">
      <alignment vertical="center"/>
    </xf>
    <xf numFmtId="176" fontId="7" fillId="0" borderId="12" xfId="21" applyNumberFormat="1" applyFont="1" applyFill="1" applyBorder="1" applyAlignment="1">
      <alignment horizontal="right" vertical="center"/>
      <protection/>
    </xf>
    <xf numFmtId="176" fontId="7" fillId="0" borderId="0" xfId="21" applyNumberFormat="1" applyFont="1" applyFill="1" applyBorder="1" applyAlignment="1">
      <alignment horizontal="center" vertical="center"/>
      <protection/>
    </xf>
    <xf numFmtId="176" fontId="5" fillId="0" borderId="0" xfId="23" applyNumberFormat="1" applyFont="1" applyAlignment="1">
      <alignment vertical="center"/>
      <protection/>
    </xf>
    <xf numFmtId="176" fontId="7" fillId="0" borderId="13" xfId="21" applyNumberFormat="1" applyFont="1" applyFill="1" applyBorder="1" applyAlignment="1">
      <alignment horizontal="distributed" vertical="center"/>
      <protection/>
    </xf>
    <xf numFmtId="176" fontId="7" fillId="0" borderId="13" xfId="21" applyNumberFormat="1" applyFont="1" applyFill="1" applyBorder="1" applyAlignment="1">
      <alignment horizontal="distributed" vertical="center" wrapText="1"/>
      <protection/>
    </xf>
    <xf numFmtId="176" fontId="7" fillId="0" borderId="13" xfId="21" applyNumberFormat="1" applyFont="1" applyFill="1" applyBorder="1" applyAlignment="1">
      <alignment vertical="center" wrapText="1"/>
      <protection/>
    </xf>
    <xf numFmtId="176" fontId="7" fillId="0" borderId="15" xfId="21" applyNumberFormat="1" applyFont="1" applyFill="1" applyBorder="1" applyAlignment="1">
      <alignment horizontal="center" vertical="center"/>
      <protection/>
    </xf>
    <xf numFmtId="176" fontId="7" fillId="0" borderId="13" xfId="21" applyNumberFormat="1" applyFont="1" applyFill="1" applyBorder="1" applyAlignment="1">
      <alignment vertical="center"/>
      <protection/>
    </xf>
    <xf numFmtId="176" fontId="7" fillId="0" borderId="6" xfId="21" applyNumberFormat="1" applyFont="1" applyFill="1" applyBorder="1" applyAlignment="1">
      <alignment horizontal="distributed" vertical="center" wrapText="1"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176" fontId="11" fillId="0" borderId="0" xfId="23" applyNumberFormat="1" applyFont="1" applyAlignment="1">
      <alignment vertical="center"/>
      <protection/>
    </xf>
    <xf numFmtId="176" fontId="8" fillId="0" borderId="4" xfId="21" applyNumberFormat="1" applyFont="1" applyFill="1" applyBorder="1" applyAlignment="1">
      <alignment horizontal="distributed"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197" fontId="8" fillId="0" borderId="0" xfId="21" applyNumberFormat="1" applyFont="1" applyFill="1" applyBorder="1" applyAlignment="1">
      <alignment horizontal="right" vertical="center"/>
      <protection/>
    </xf>
    <xf numFmtId="0" fontId="5" fillId="0" borderId="0" xfId="23" applyNumberFormat="1" applyFont="1" applyAlignment="1">
      <alignment vertical="center"/>
      <protection/>
    </xf>
    <xf numFmtId="197" fontId="5" fillId="0" borderId="0" xfId="23" applyNumberFormat="1" applyFont="1" applyAlignment="1">
      <alignment vertical="center"/>
      <protection/>
    </xf>
    <xf numFmtId="176" fontId="7" fillId="0" borderId="3" xfId="21" applyNumberFormat="1" applyFont="1" applyFill="1" applyBorder="1" applyAlignment="1">
      <alignment horizontal="center" vertical="center"/>
      <protection/>
    </xf>
    <xf numFmtId="176" fontId="5" fillId="0" borderId="3" xfId="23" applyNumberFormat="1" applyFont="1" applyBorder="1" applyAlignment="1">
      <alignment vertical="center"/>
      <protection/>
    </xf>
    <xf numFmtId="0" fontId="5" fillId="0" borderId="3" xfId="23" applyNumberFormat="1" applyFont="1" applyBorder="1" applyAlignment="1">
      <alignment vertical="center"/>
      <protection/>
    </xf>
    <xf numFmtId="0" fontId="10" fillId="0" borderId="0" xfId="26" applyFont="1" applyBorder="1" applyAlignment="1">
      <alignment horizontal="left" vertical="center"/>
      <protection/>
    </xf>
    <xf numFmtId="0" fontId="10" fillId="0" borderId="0" xfId="26" applyFont="1" applyAlignment="1">
      <alignment horizontal="center" vertical="center"/>
      <protection/>
    </xf>
    <xf numFmtId="0" fontId="10" fillId="0" borderId="0" xfId="26" applyFont="1" applyAlignment="1">
      <alignment vertical="center"/>
      <protection/>
    </xf>
    <xf numFmtId="0" fontId="5" fillId="0" borderId="0" xfId="26" applyFont="1" applyBorder="1" applyAlignment="1">
      <alignment horizontal="left" vertical="center"/>
      <protection/>
    </xf>
    <xf numFmtId="0" fontId="5" fillId="0" borderId="0" xfId="26" applyFont="1" applyAlignment="1">
      <alignment horizontal="center" vertical="center"/>
      <protection/>
    </xf>
    <xf numFmtId="0" fontId="5" fillId="0" borderId="0" xfId="26" applyFont="1" applyAlignment="1">
      <alignment vertical="center"/>
      <protection/>
    </xf>
    <xf numFmtId="0" fontId="5" fillId="0" borderId="6" xfId="26" applyFont="1" applyBorder="1" applyAlignment="1">
      <alignment horizontal="center" vertical="center"/>
      <protection/>
    </xf>
    <xf numFmtId="0" fontId="5" fillId="0" borderId="0" xfId="26" applyFont="1" applyBorder="1" applyAlignment="1">
      <alignment horizontal="distributed" vertical="center" wrapText="1"/>
      <protection/>
    </xf>
    <xf numFmtId="0" fontId="5" fillId="0" borderId="2" xfId="26" applyFont="1" applyBorder="1" applyAlignment="1">
      <alignment horizontal="center" vertical="center" wrapText="1"/>
      <protection/>
    </xf>
    <xf numFmtId="0" fontId="5" fillId="0" borderId="2" xfId="26" applyFont="1" applyBorder="1" applyAlignment="1">
      <alignment horizontal="distributed" vertical="center" wrapText="1"/>
      <protection/>
    </xf>
    <xf numFmtId="0" fontId="5" fillId="0" borderId="7" xfId="26" applyFont="1" applyBorder="1" applyAlignment="1">
      <alignment horizontal="distributed" vertical="center" wrapText="1"/>
      <protection/>
    </xf>
    <xf numFmtId="0" fontId="5" fillId="0" borderId="0" xfId="26" applyFont="1" applyAlignment="1">
      <alignment horizontal="center" vertical="center" wrapText="1"/>
      <protection/>
    </xf>
    <xf numFmtId="0" fontId="5" fillId="0" borderId="0" xfId="26" applyFont="1" applyAlignment="1">
      <alignment vertical="center" wrapText="1"/>
      <protection/>
    </xf>
    <xf numFmtId="176" fontId="8" fillId="0" borderId="0" xfId="26" applyNumberFormat="1" applyFont="1" applyFill="1" applyBorder="1" applyAlignment="1" applyProtection="1">
      <alignment vertical="center"/>
      <protection/>
    </xf>
    <xf numFmtId="176" fontId="7" fillId="0" borderId="0" xfId="26" applyNumberFormat="1" applyFont="1" applyFill="1" applyBorder="1" applyAlignment="1" applyProtection="1">
      <alignment vertical="center"/>
      <protection/>
    </xf>
    <xf numFmtId="0" fontId="2" fillId="0" borderId="0" xfId="26" applyBorder="1">
      <alignment/>
      <protection/>
    </xf>
    <xf numFmtId="0" fontId="2" fillId="0" borderId="4" xfId="26" applyBorder="1">
      <alignment/>
      <protection/>
    </xf>
    <xf numFmtId="0" fontId="5" fillId="0" borderId="0" xfId="26" applyFont="1" applyBorder="1" applyAlignment="1">
      <alignment horizontal="center" vertical="center" wrapText="1"/>
      <protection/>
    </xf>
    <xf numFmtId="0" fontId="11" fillId="0" borderId="0" xfId="26" applyFont="1" applyAlignment="1">
      <alignment horizontal="center" vertical="center"/>
      <protection/>
    </xf>
    <xf numFmtId="0" fontId="11" fillId="0" borderId="0" xfId="26" applyFont="1" applyAlignment="1">
      <alignment vertical="center"/>
      <protection/>
    </xf>
    <xf numFmtId="0" fontId="5" fillId="0" borderId="0" xfId="26" applyFont="1" applyBorder="1" applyAlignment="1">
      <alignment horizontal="distributed" vertical="center"/>
      <protection/>
    </xf>
    <xf numFmtId="0" fontId="5" fillId="0" borderId="4" xfId="26" applyFont="1" applyBorder="1" applyAlignment="1">
      <alignment horizontal="center" vertical="center"/>
      <protection/>
    </xf>
    <xf numFmtId="0" fontId="5" fillId="0" borderId="4" xfId="26" applyFont="1" applyBorder="1" applyAlignment="1">
      <alignment horizontal="left" vertical="center"/>
      <protection/>
    </xf>
    <xf numFmtId="0" fontId="5" fillId="0" borderId="3" xfId="26" applyFont="1" applyBorder="1" applyAlignment="1">
      <alignment vertical="center"/>
      <protection/>
    </xf>
    <xf numFmtId="0" fontId="5" fillId="0" borderId="3" xfId="26" applyFont="1" applyBorder="1" applyAlignment="1">
      <alignment horizontal="distributed" vertical="center"/>
      <protection/>
    </xf>
    <xf numFmtId="176" fontId="7" fillId="0" borderId="3" xfId="26" applyNumberFormat="1" applyFont="1" applyFill="1" applyBorder="1" applyAlignment="1" applyProtection="1">
      <alignment vertical="center"/>
      <protection/>
    </xf>
    <xf numFmtId="0" fontId="5" fillId="0" borderId="0" xfId="26" applyFont="1" applyAlignment="1">
      <alignment horizontal="left" vertical="center"/>
      <protection/>
    </xf>
    <xf numFmtId="0" fontId="5" fillId="0" borderId="0" xfId="26" applyFont="1" applyAlignment="1">
      <alignment horizontal="distributed" vertical="center"/>
      <protection/>
    </xf>
    <xf numFmtId="0" fontId="5" fillId="0" borderId="0" xfId="26" applyFont="1" applyBorder="1" applyAlignment="1">
      <alignment horizontal="center" vertical="center"/>
      <protection/>
    </xf>
    <xf numFmtId="0" fontId="10" fillId="0" borderId="0" xfId="27" applyFont="1" applyAlignment="1">
      <alignment vertical="center"/>
      <protection/>
    </xf>
    <xf numFmtId="0" fontId="5" fillId="0" borderId="22" xfId="27" applyFont="1" applyBorder="1" applyAlignment="1">
      <alignment horizontal="center" vertical="center"/>
      <protection/>
    </xf>
    <xf numFmtId="0" fontId="5" fillId="0" borderId="21" xfId="27" applyFont="1" applyBorder="1" applyAlignment="1">
      <alignment horizontal="center" vertical="center"/>
      <protection/>
    </xf>
    <xf numFmtId="0" fontId="5" fillId="0" borderId="0" xfId="27" applyFont="1" applyAlignment="1">
      <alignment vertical="center"/>
      <protection/>
    </xf>
    <xf numFmtId="0" fontId="5" fillId="0" borderId="0" xfId="27" applyFont="1" applyBorder="1" applyAlignment="1">
      <alignment horizontal="center" vertical="center"/>
      <protection/>
    </xf>
    <xf numFmtId="0" fontId="5" fillId="0" borderId="4" xfId="27" applyFont="1" applyBorder="1" applyAlignment="1">
      <alignment horizontal="center" vertical="center"/>
      <protection/>
    </xf>
    <xf numFmtId="0" fontId="5" fillId="0" borderId="0" xfId="27" applyFont="1" applyAlignment="1">
      <alignment vertical="center" wrapText="1"/>
      <protection/>
    </xf>
    <xf numFmtId="0" fontId="5" fillId="0" borderId="14" xfId="27" applyFont="1" applyBorder="1" applyAlignment="1">
      <alignment horizontal="distributed" vertical="center" wrapText="1"/>
      <protection/>
    </xf>
    <xf numFmtId="0" fontId="5" fillId="0" borderId="9" xfId="27" applyFont="1" applyBorder="1" applyAlignment="1">
      <alignment horizontal="distributed" vertical="center" wrapText="1"/>
      <protection/>
    </xf>
    <xf numFmtId="176" fontId="8" fillId="0" borderId="0" xfId="27" applyNumberFormat="1" applyFont="1" applyFill="1" applyBorder="1" applyAlignment="1" applyProtection="1">
      <alignment vertical="center"/>
      <protection/>
    </xf>
    <xf numFmtId="176" fontId="7" fillId="0" borderId="0" xfId="27" applyNumberFormat="1" applyFont="1" applyFill="1" applyBorder="1" applyAlignment="1" applyProtection="1">
      <alignment vertical="center"/>
      <protection/>
    </xf>
    <xf numFmtId="0" fontId="5" fillId="0" borderId="0" xfId="27" applyFont="1" applyBorder="1" applyAlignment="1">
      <alignment horizontal="center" vertical="center" wrapText="1"/>
      <protection/>
    </xf>
    <xf numFmtId="0" fontId="11" fillId="0" borderId="0" xfId="27" applyFont="1" applyAlignment="1">
      <alignment vertical="center"/>
      <protection/>
    </xf>
    <xf numFmtId="0" fontId="5" fillId="0" borderId="0" xfId="27" applyFont="1" applyBorder="1" applyAlignment="1">
      <alignment vertical="center"/>
      <protection/>
    </xf>
    <xf numFmtId="0" fontId="5" fillId="0" borderId="0" xfId="27" applyFont="1" applyBorder="1" applyAlignment="1">
      <alignment horizontal="distributed" vertical="center"/>
      <protection/>
    </xf>
    <xf numFmtId="0" fontId="5" fillId="0" borderId="4" xfId="27" applyFont="1" applyBorder="1" applyAlignment="1">
      <alignment vertical="center"/>
      <protection/>
    </xf>
    <xf numFmtId="0" fontId="5" fillId="0" borderId="3" xfId="27" applyFont="1" applyBorder="1" applyAlignment="1">
      <alignment vertical="center"/>
      <protection/>
    </xf>
    <xf numFmtId="0" fontId="5" fillId="0" borderId="3" xfId="27" applyFont="1" applyBorder="1" applyAlignment="1">
      <alignment horizontal="distributed" vertical="center"/>
      <protection/>
    </xf>
    <xf numFmtId="0" fontId="5" fillId="0" borderId="6" xfId="27" applyFont="1" applyBorder="1" applyAlignment="1">
      <alignment vertical="center"/>
      <protection/>
    </xf>
    <xf numFmtId="176" fontId="7" fillId="0" borderId="9" xfId="27" applyNumberFormat="1" applyFont="1" applyFill="1" applyBorder="1" applyAlignment="1" applyProtection="1">
      <alignment vertical="center"/>
      <protection/>
    </xf>
    <xf numFmtId="176" fontId="7" fillId="0" borderId="3" xfId="27" applyNumberFormat="1" applyFont="1" applyFill="1" applyBorder="1" applyAlignment="1" applyProtection="1">
      <alignment vertical="center"/>
      <protection/>
    </xf>
    <xf numFmtId="0" fontId="5" fillId="0" borderId="0" xfId="27" applyFont="1" applyAlignment="1">
      <alignment horizontal="left" vertical="center"/>
      <protection/>
    </xf>
    <xf numFmtId="0" fontId="10" fillId="0" borderId="0" xfId="28" applyFont="1" applyAlignment="1">
      <alignment vertical="center"/>
      <protection/>
    </xf>
    <xf numFmtId="0" fontId="5" fillId="0" borderId="0" xfId="28" applyFont="1" applyAlignment="1">
      <alignment vertical="center"/>
      <protection/>
    </xf>
    <xf numFmtId="0" fontId="5" fillId="0" borderId="2" xfId="28" applyFont="1" applyBorder="1" applyAlignment="1">
      <alignment horizontal="center" vertical="center" wrapText="1"/>
      <protection/>
    </xf>
    <xf numFmtId="0" fontId="5" fillId="0" borderId="2" xfId="28" applyFont="1" applyBorder="1" applyAlignment="1">
      <alignment horizontal="distributed" vertical="center" wrapText="1"/>
      <protection/>
    </xf>
    <xf numFmtId="0" fontId="5" fillId="0" borderId="7" xfId="28" applyFont="1" applyBorder="1" applyAlignment="1">
      <alignment horizontal="distributed" vertical="center" wrapText="1"/>
      <protection/>
    </xf>
    <xf numFmtId="176" fontId="8" fillId="0" borderId="16" xfId="28" applyNumberFormat="1" applyFont="1" applyFill="1" applyBorder="1" applyAlignment="1" applyProtection="1">
      <alignment vertical="center"/>
      <protection/>
    </xf>
    <xf numFmtId="176" fontId="8" fillId="0" borderId="8" xfId="28" applyNumberFormat="1" applyFont="1" applyFill="1" applyBorder="1" applyAlignment="1" applyProtection="1">
      <alignment vertical="center"/>
      <protection/>
    </xf>
    <xf numFmtId="0" fontId="11" fillId="0" borderId="0" xfId="28" applyFont="1" applyAlignment="1">
      <alignment vertical="center"/>
      <protection/>
    </xf>
    <xf numFmtId="0" fontId="5" fillId="0" borderId="0" xfId="28" applyFont="1" applyBorder="1" applyAlignment="1">
      <alignment horizontal="right" vertical="center"/>
      <protection/>
    </xf>
    <xf numFmtId="0" fontId="5" fillId="0" borderId="0" xfId="28" applyFont="1" applyBorder="1" applyAlignment="1">
      <alignment horizontal="distributed" vertical="center"/>
      <protection/>
    </xf>
    <xf numFmtId="176" fontId="7" fillId="0" borderId="5" xfId="28" applyNumberFormat="1" applyFont="1" applyFill="1" applyBorder="1" applyAlignment="1" applyProtection="1">
      <alignment vertical="center"/>
      <protection/>
    </xf>
    <xf numFmtId="176" fontId="7" fillId="0" borderId="0" xfId="28" applyNumberFormat="1" applyFont="1" applyFill="1" applyBorder="1" applyAlignment="1" applyProtection="1">
      <alignment vertical="center"/>
      <protection/>
    </xf>
    <xf numFmtId="0" fontId="5" fillId="0" borderId="3" xfId="28" applyFont="1" applyBorder="1" applyAlignment="1">
      <alignment horizontal="right" vertical="center"/>
      <protection/>
    </xf>
    <xf numFmtId="0" fontId="5" fillId="0" borderId="3" xfId="28" applyFont="1" applyBorder="1" applyAlignment="1">
      <alignment horizontal="distributed" vertical="center"/>
      <protection/>
    </xf>
    <xf numFmtId="176" fontId="7" fillId="0" borderId="9" xfId="28" applyNumberFormat="1" applyFont="1" applyFill="1" applyBorder="1" applyAlignment="1" applyProtection="1">
      <alignment vertical="center"/>
      <protection/>
    </xf>
    <xf numFmtId="176" fontId="7" fillId="0" borderId="3" xfId="28" applyNumberFormat="1" applyFont="1" applyFill="1" applyBorder="1" applyAlignment="1" applyProtection="1">
      <alignment vertical="center"/>
      <protection/>
    </xf>
    <xf numFmtId="0" fontId="5" fillId="0" borderId="23" xfId="28" applyFont="1" applyBorder="1" applyAlignment="1">
      <alignment horizontal="distributed" vertical="center"/>
      <protection/>
    </xf>
    <xf numFmtId="0" fontId="5" fillId="0" borderId="0" xfId="28" applyFont="1" applyBorder="1" applyAlignment="1">
      <alignment horizontal="center" vertical="center"/>
      <protection/>
    </xf>
    <xf numFmtId="0" fontId="5" fillId="0" borderId="16" xfId="28" applyFont="1" applyBorder="1" applyAlignment="1">
      <alignment horizontal="center" vertical="center" wrapText="1"/>
      <protection/>
    </xf>
    <xf numFmtId="0" fontId="5" fillId="0" borderId="16" xfId="28" applyFont="1" applyBorder="1" applyAlignment="1">
      <alignment horizontal="distributed" vertical="center" wrapText="1"/>
      <protection/>
    </xf>
    <xf numFmtId="0" fontId="11" fillId="0" borderId="0" xfId="28" applyFont="1" applyBorder="1" applyAlignment="1">
      <alignment horizontal="center" vertical="center"/>
      <protection/>
    </xf>
    <xf numFmtId="0" fontId="5" fillId="0" borderId="0" xfId="28" applyFont="1" applyAlignment="1">
      <alignment horizontal="center" vertical="center"/>
      <protection/>
    </xf>
    <xf numFmtId="0" fontId="5" fillId="0" borderId="0" xfId="28" applyFont="1" applyAlignment="1">
      <alignment horizontal="distributed" vertical="center"/>
      <protection/>
    </xf>
    <xf numFmtId="194" fontId="4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Alignment="1">
      <alignment vertical="center"/>
    </xf>
    <xf numFmtId="194" fontId="7" fillId="0" borderId="12" xfId="0" applyNumberFormat="1" applyFont="1" applyFill="1" applyBorder="1" applyAlignment="1" applyProtection="1">
      <alignment horizontal="center" vertical="center"/>
      <protection/>
    </xf>
    <xf numFmtId="194" fontId="7" fillId="0" borderId="0" xfId="0" applyNumberFormat="1" applyFont="1" applyFill="1" applyBorder="1" applyAlignment="1" applyProtection="1">
      <alignment horizontal="center" vertical="center"/>
      <protection/>
    </xf>
    <xf numFmtId="194" fontId="5" fillId="0" borderId="0" xfId="0" applyNumberFormat="1" applyFont="1" applyAlignment="1">
      <alignment vertical="center"/>
    </xf>
    <xf numFmtId="194" fontId="7" fillId="0" borderId="2" xfId="0" applyNumberFormat="1" applyFont="1" applyFill="1" applyBorder="1" applyAlignment="1" applyProtection="1">
      <alignment horizontal="center" vertical="center"/>
      <protection/>
    </xf>
    <xf numFmtId="194" fontId="7" fillId="0" borderId="7" xfId="0" applyNumberFormat="1" applyFont="1" applyFill="1" applyBorder="1" applyAlignment="1" applyProtection="1">
      <alignment horizontal="center" vertical="center"/>
      <protection/>
    </xf>
    <xf numFmtId="194" fontId="7" fillId="0" borderId="9" xfId="0" applyNumberFormat="1" applyFont="1" applyFill="1" applyBorder="1" applyAlignment="1" applyProtection="1">
      <alignment horizontal="center" vertical="center"/>
      <protection/>
    </xf>
    <xf numFmtId="194" fontId="7" fillId="0" borderId="18" xfId="0" applyNumberFormat="1" applyFont="1" applyFill="1" applyBorder="1" applyAlignment="1" applyProtection="1">
      <alignment horizontal="center" vertical="center"/>
      <protection/>
    </xf>
    <xf numFmtId="194" fontId="8" fillId="0" borderId="0" xfId="0" applyNumberFormat="1" applyFont="1" applyFill="1" applyBorder="1" applyAlignment="1" applyProtection="1">
      <alignment horizontal="distributed" vertical="center"/>
      <protection/>
    </xf>
    <xf numFmtId="194" fontId="8" fillId="0" borderId="16" xfId="0" applyNumberFormat="1" applyFont="1" applyFill="1" applyBorder="1" applyAlignment="1" applyProtection="1">
      <alignment vertical="center"/>
      <protection/>
    </xf>
    <xf numFmtId="194" fontId="8" fillId="0" borderId="8" xfId="0" applyNumberFormat="1" applyFont="1" applyFill="1" applyBorder="1" applyAlignment="1" applyProtection="1">
      <alignment vertical="center"/>
      <protection/>
    </xf>
    <xf numFmtId="194" fontId="8" fillId="0" borderId="0" xfId="0" applyNumberFormat="1" applyFont="1" applyFill="1" applyBorder="1" applyAlignment="1" applyProtection="1">
      <alignment vertical="center"/>
      <protection/>
    </xf>
    <xf numFmtId="194" fontId="5" fillId="0" borderId="8" xfId="0" applyNumberFormat="1" applyFont="1" applyBorder="1" applyAlignment="1">
      <alignment horizontal="center" vertical="center"/>
    </xf>
    <xf numFmtId="194" fontId="7" fillId="0" borderId="15" xfId="0" applyNumberFormat="1" applyFont="1" applyFill="1" applyBorder="1" applyAlignment="1" applyProtection="1">
      <alignment horizontal="distributed" vertical="center"/>
      <protection/>
    </xf>
    <xf numFmtId="176" fontId="7" fillId="0" borderId="8" xfId="0" applyNumberFormat="1" applyFont="1" applyFill="1" applyBorder="1" applyAlignment="1" applyProtection="1">
      <alignment vertical="center"/>
      <protection/>
    </xf>
    <xf numFmtId="194" fontId="7" fillId="0" borderId="8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Alignment="1">
      <alignment vertical="center"/>
    </xf>
    <xf numFmtId="194" fontId="47" fillId="0" borderId="0" xfId="0" applyNumberFormat="1" applyFont="1" applyAlignment="1">
      <alignment vertical="center"/>
    </xf>
    <xf numFmtId="194" fontId="0" fillId="0" borderId="0" xfId="0" applyNumberFormat="1" applyAlignment="1">
      <alignment horizontal="distributed" vertical="center"/>
    </xf>
    <xf numFmtId="194" fontId="48" fillId="0" borderId="0" xfId="0" applyNumberFormat="1" applyFont="1" applyFill="1" applyBorder="1" applyAlignment="1" applyProtection="1">
      <alignment horizontal="distributed" vertical="center"/>
      <protection/>
    </xf>
    <xf numFmtId="194" fontId="7" fillId="0" borderId="5" xfId="0" applyNumberFormat="1" applyFont="1" applyFill="1" applyBorder="1" applyAlignment="1" applyProtection="1">
      <alignment vertical="center"/>
      <protection/>
    </xf>
    <xf numFmtId="194" fontId="7" fillId="0" borderId="0" xfId="0" applyNumberFormat="1" applyFont="1" applyFill="1" applyBorder="1" applyAlignment="1" applyProtection="1">
      <alignment vertical="center"/>
      <protection/>
    </xf>
    <xf numFmtId="194" fontId="13" fillId="0" borderId="0" xfId="0" applyNumberFormat="1" applyFont="1" applyFill="1" applyBorder="1" applyAlignment="1" applyProtection="1">
      <alignment vertical="center"/>
      <protection/>
    </xf>
    <xf numFmtId="194" fontId="7" fillId="0" borderId="4" xfId="0" applyNumberFormat="1" applyFont="1" applyFill="1" applyBorder="1" applyAlignment="1" applyProtection="1">
      <alignment horizontal="distributed" vertical="center"/>
      <protection/>
    </xf>
    <xf numFmtId="194" fontId="8" fillId="0" borderId="5" xfId="0" applyNumberFormat="1" applyFont="1" applyFill="1" applyBorder="1" applyAlignment="1" applyProtection="1">
      <alignment vertical="center"/>
      <protection/>
    </xf>
    <xf numFmtId="195" fontId="7" fillId="0" borderId="0" xfId="0" applyNumberFormat="1" applyFont="1" applyFill="1" applyBorder="1" applyAlignment="1" applyProtection="1">
      <alignment vertical="center"/>
      <protection/>
    </xf>
    <xf numFmtId="194" fontId="0" fillId="0" borderId="0" xfId="0" applyNumberFormat="1" applyBorder="1" applyAlignment="1">
      <alignment vertical="center"/>
    </xf>
    <xf numFmtId="194" fontId="0" fillId="0" borderId="4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94" fontId="7" fillId="0" borderId="0" xfId="0" applyNumberFormat="1" applyFont="1" applyFill="1" applyBorder="1" applyAlignment="1" applyProtection="1">
      <alignment horizontal="distributed"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194" fontId="8" fillId="0" borderId="4" xfId="0" applyNumberFormat="1" applyFont="1" applyFill="1" applyBorder="1" applyAlignment="1" applyProtection="1">
      <alignment horizontal="distributed"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94" fontId="5" fillId="0" borderId="4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vertical="center"/>
    </xf>
    <xf numFmtId="194" fontId="49" fillId="0" borderId="0" xfId="0" applyNumberFormat="1" applyFont="1" applyAlignment="1">
      <alignment vertical="center"/>
    </xf>
    <xf numFmtId="194" fontId="9" fillId="0" borderId="0" xfId="0" applyNumberFormat="1" applyFont="1" applyAlignment="1">
      <alignment vertical="center"/>
    </xf>
    <xf numFmtId="198" fontId="7" fillId="0" borderId="0" xfId="0" applyNumberFormat="1" applyFont="1" applyFill="1" applyBorder="1" applyAlignment="1" applyProtection="1">
      <alignment vertical="center"/>
      <protection/>
    </xf>
    <xf numFmtId="194" fontId="17" fillId="0" borderId="0" xfId="0" applyNumberFormat="1" applyFont="1" applyFill="1" applyBorder="1" applyAlignment="1" applyProtection="1">
      <alignment vertical="center"/>
      <protection/>
    </xf>
    <xf numFmtId="194" fontId="0" fillId="0" borderId="3" xfId="0" applyNumberFormat="1" applyBorder="1" applyAlignment="1">
      <alignment vertical="center"/>
    </xf>
    <xf numFmtId="194" fontId="7" fillId="0" borderId="3" xfId="0" applyNumberFormat="1" applyFont="1" applyFill="1" applyBorder="1" applyAlignment="1" applyProtection="1">
      <alignment horizontal="distributed" vertical="center"/>
      <protection/>
    </xf>
    <xf numFmtId="194" fontId="7" fillId="0" borderId="9" xfId="0" applyNumberFormat="1" applyFont="1" applyFill="1" applyBorder="1" applyAlignment="1" applyProtection="1">
      <alignment vertical="center"/>
      <protection/>
    </xf>
    <xf numFmtId="194" fontId="7" fillId="0" borderId="3" xfId="0" applyNumberFormat="1" applyFont="1" applyFill="1" applyBorder="1" applyAlignment="1" applyProtection="1">
      <alignment vertical="center"/>
      <protection/>
    </xf>
    <xf numFmtId="194" fontId="7" fillId="0" borderId="6" xfId="0" applyNumberFormat="1" applyFont="1" applyFill="1" applyBorder="1" applyAlignment="1" applyProtection="1">
      <alignment horizontal="distributed" vertical="center"/>
      <protection/>
    </xf>
    <xf numFmtId="194" fontId="5" fillId="0" borderId="0" xfId="0" applyNumberFormat="1" applyFont="1" applyBorder="1" applyAlignment="1">
      <alignment horizontal="left" vertical="center"/>
    </xf>
    <xf numFmtId="194" fontId="2" fillId="0" borderId="0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horizontal="distributed" vertical="center"/>
    </xf>
    <xf numFmtId="194" fontId="5" fillId="0" borderId="0" xfId="0" applyNumberFormat="1" applyFont="1" applyAlignment="1">
      <alignment horizontal="distributed" vertical="center"/>
    </xf>
    <xf numFmtId="0" fontId="5" fillId="0" borderId="0" xfId="29" applyFont="1" applyAlignment="1">
      <alignment vertical="center"/>
      <protection/>
    </xf>
    <xf numFmtId="0" fontId="7" fillId="0" borderId="11" xfId="29" applyFont="1" applyFill="1" applyBorder="1" applyAlignment="1" applyProtection="1">
      <alignment vertical="center"/>
      <protection/>
    </xf>
    <xf numFmtId="0" fontId="7" fillId="0" borderId="11" xfId="29" applyFont="1" applyFill="1" applyBorder="1" applyAlignment="1" applyProtection="1" quotePrefix="1">
      <alignment vertical="center"/>
      <protection/>
    </xf>
    <xf numFmtId="0" fontId="7" fillId="0" borderId="12" xfId="29" applyFont="1" applyFill="1" applyBorder="1" applyAlignment="1" applyProtection="1">
      <alignment vertical="center"/>
      <protection/>
    </xf>
    <xf numFmtId="0" fontId="5" fillId="0" borderId="0" xfId="29" applyFont="1" applyBorder="1" applyAlignment="1">
      <alignment vertical="center"/>
      <protection/>
    </xf>
    <xf numFmtId="0" fontId="7" fillId="0" borderId="0" xfId="29" applyFont="1" applyFill="1" applyBorder="1" applyAlignment="1" applyProtection="1">
      <alignment horizontal="distributed" vertical="center"/>
      <protection/>
    </xf>
    <xf numFmtId="0" fontId="7" fillId="0" borderId="4" xfId="29" applyFont="1" applyFill="1" applyBorder="1" applyAlignment="1" applyProtection="1">
      <alignment horizontal="distributed" vertical="center"/>
      <protection/>
    </xf>
    <xf numFmtId="0" fontId="7" fillId="0" borderId="19" xfId="29" applyFont="1" applyFill="1" applyBorder="1" applyAlignment="1" applyProtection="1">
      <alignment horizontal="center" vertical="center"/>
      <protection/>
    </xf>
    <xf numFmtId="0" fontId="7" fillId="0" borderId="19" xfId="29" applyFont="1" applyFill="1" applyBorder="1" applyAlignment="1" applyProtection="1">
      <alignment vertical="center"/>
      <protection/>
    </xf>
    <xf numFmtId="0" fontId="7" fillId="0" borderId="5" xfId="29" applyFont="1" applyFill="1" applyBorder="1" applyAlignment="1" applyProtection="1">
      <alignment horizontal="distributed" vertical="center"/>
      <protection/>
    </xf>
    <xf numFmtId="0" fontId="7" fillId="0" borderId="5" xfId="29" applyFont="1" applyFill="1" applyBorder="1" applyAlignment="1" applyProtection="1">
      <alignment vertical="center"/>
      <protection/>
    </xf>
    <xf numFmtId="0" fontId="7" fillId="0" borderId="3" xfId="29" applyFont="1" applyFill="1" applyBorder="1" applyAlignment="1" applyProtection="1">
      <alignment horizontal="distributed" vertical="center"/>
      <protection/>
    </xf>
    <xf numFmtId="0" fontId="7" fillId="0" borderId="6" xfId="29" applyFont="1" applyFill="1" applyBorder="1" applyAlignment="1" applyProtection="1">
      <alignment horizontal="distributed" vertical="center"/>
      <protection/>
    </xf>
    <xf numFmtId="49" fontId="7" fillId="0" borderId="14" xfId="29" applyNumberFormat="1" applyFont="1" applyFill="1" applyBorder="1" applyAlignment="1" applyProtection="1">
      <alignment horizontal="right" vertical="center"/>
      <protection/>
    </xf>
    <xf numFmtId="0" fontId="7" fillId="0" borderId="14" xfId="29" applyFont="1" applyFill="1" applyBorder="1" applyAlignment="1" applyProtection="1" quotePrefix="1">
      <alignment vertical="center"/>
      <protection/>
    </xf>
    <xf numFmtId="49" fontId="7" fillId="0" borderId="9" xfId="29" applyNumberFormat="1" applyFont="1" applyFill="1" applyBorder="1" applyAlignment="1" applyProtection="1">
      <alignment horizontal="right" vertical="center"/>
      <protection/>
    </xf>
    <xf numFmtId="176" fontId="8" fillId="0" borderId="16" xfId="29" applyNumberFormat="1" applyFont="1" applyFill="1" applyBorder="1" applyAlignment="1" applyProtection="1">
      <alignment vertical="center"/>
      <protection/>
    </xf>
    <xf numFmtId="176" fontId="8" fillId="0" borderId="8" xfId="29" applyNumberFormat="1" applyFont="1" applyFill="1" applyBorder="1" applyAlignment="1" applyProtection="1">
      <alignment vertical="center"/>
      <protection/>
    </xf>
    <xf numFmtId="176" fontId="8" fillId="0" borderId="15" xfId="29" applyNumberFormat="1" applyFont="1" applyFill="1" applyBorder="1" applyAlignment="1" applyProtection="1">
      <alignment horizontal="right" vertical="center"/>
      <protection/>
    </xf>
    <xf numFmtId="0" fontId="7" fillId="0" borderId="16" xfId="29" applyFont="1" applyFill="1" applyBorder="1" applyAlignment="1" applyProtection="1">
      <alignment horizontal="distributed" vertical="center"/>
      <protection/>
    </xf>
    <xf numFmtId="0" fontId="7" fillId="0" borderId="15" xfId="29" applyFont="1" applyFill="1" applyBorder="1" applyAlignment="1" applyProtection="1">
      <alignment horizontal="distributed" vertical="center"/>
      <protection/>
    </xf>
    <xf numFmtId="176" fontId="7" fillId="0" borderId="16" xfId="29" applyNumberFormat="1" applyFont="1" applyFill="1" applyBorder="1" applyAlignment="1" applyProtection="1">
      <alignment vertical="center"/>
      <protection/>
    </xf>
    <xf numFmtId="176" fontId="7" fillId="0" borderId="8" xfId="29" applyNumberFormat="1" applyFont="1" applyFill="1" applyBorder="1" applyAlignment="1" applyProtection="1">
      <alignment vertical="center"/>
      <protection/>
    </xf>
    <xf numFmtId="0" fontId="7" fillId="0" borderId="8" xfId="29" applyFont="1" applyFill="1" applyBorder="1" applyAlignment="1" applyProtection="1">
      <alignment horizontal="distributed" vertical="center"/>
      <protection/>
    </xf>
    <xf numFmtId="176" fontId="8" fillId="0" borderId="5" xfId="29" applyNumberFormat="1" applyFont="1" applyFill="1" applyBorder="1" applyAlignment="1" applyProtection="1">
      <alignment vertical="center"/>
      <protection/>
    </xf>
    <xf numFmtId="176" fontId="8" fillId="0" borderId="0" xfId="29" applyNumberFormat="1" applyFont="1" applyFill="1" applyBorder="1" applyAlignment="1" applyProtection="1">
      <alignment vertical="center"/>
      <protection/>
    </xf>
    <xf numFmtId="176" fontId="8" fillId="0" borderId="4" xfId="29" applyNumberFormat="1" applyFont="1" applyFill="1" applyBorder="1" applyAlignment="1" applyProtection="1">
      <alignment vertical="center"/>
      <protection/>
    </xf>
    <xf numFmtId="176" fontId="7" fillId="0" borderId="5" xfId="29" applyNumberFormat="1" applyFont="1" applyFill="1" applyBorder="1" applyAlignment="1" applyProtection="1">
      <alignment vertical="center"/>
      <protection/>
    </xf>
    <xf numFmtId="176" fontId="7" fillId="0" borderId="0" xfId="29" applyNumberFormat="1" applyFont="1" applyFill="1" applyBorder="1" applyAlignment="1" applyProtection="1">
      <alignment vertical="center"/>
      <protection/>
    </xf>
    <xf numFmtId="0" fontId="5" fillId="0" borderId="0" xfId="29" applyFont="1" applyAlignment="1">
      <alignment horizontal="distributed" vertical="center"/>
      <protection/>
    </xf>
    <xf numFmtId="176" fontId="7" fillId="0" borderId="4" xfId="29" applyNumberFormat="1" applyFont="1" applyFill="1" applyBorder="1" applyAlignment="1" applyProtection="1">
      <alignment vertical="center"/>
      <protection/>
    </xf>
    <xf numFmtId="0" fontId="7" fillId="0" borderId="5" xfId="29" applyFont="1" applyFill="1" applyBorder="1" applyAlignment="1" applyProtection="1" quotePrefix="1">
      <alignment horizontal="distributed" vertical="center"/>
      <protection/>
    </xf>
    <xf numFmtId="0" fontId="7" fillId="0" borderId="0" xfId="29" applyFont="1" applyFill="1" applyBorder="1" applyAlignment="1" applyProtection="1" quotePrefix="1">
      <alignment horizontal="distributed" vertical="center"/>
      <protection/>
    </xf>
    <xf numFmtId="0" fontId="7" fillId="0" borderId="3" xfId="29" applyFont="1" applyFill="1" applyBorder="1" applyAlignment="1" applyProtection="1" quotePrefix="1">
      <alignment horizontal="distributed" vertical="center"/>
      <protection/>
    </xf>
    <xf numFmtId="176" fontId="7" fillId="0" borderId="9" xfId="29" applyNumberFormat="1" applyFont="1" applyFill="1" applyBorder="1" applyAlignment="1" applyProtection="1">
      <alignment vertical="center"/>
      <protection/>
    </xf>
    <xf numFmtId="176" fontId="7" fillId="0" borderId="3" xfId="29" applyNumberFormat="1" applyFont="1" applyFill="1" applyBorder="1" applyAlignment="1" applyProtection="1">
      <alignment vertical="center"/>
      <protection/>
    </xf>
    <xf numFmtId="176" fontId="7" fillId="0" borderId="6" xfId="29" applyNumberFormat="1" applyFont="1" applyFill="1" applyBorder="1" applyAlignment="1" applyProtection="1">
      <alignment vertical="center"/>
      <protection/>
    </xf>
    <xf numFmtId="0" fontId="5" fillId="0" borderId="9" xfId="29" applyFont="1" applyBorder="1" applyAlignment="1">
      <alignment horizontal="distributed" vertical="center"/>
      <protection/>
    </xf>
    <xf numFmtId="0" fontId="5" fillId="0" borderId="6" xfId="29" applyFont="1" applyBorder="1" applyAlignment="1">
      <alignment horizontal="distributed" vertical="center"/>
      <protection/>
    </xf>
    <xf numFmtId="0" fontId="5" fillId="0" borderId="3" xfId="29" applyFont="1" applyBorder="1" applyAlignment="1">
      <alignment vertical="center"/>
      <protection/>
    </xf>
    <xf numFmtId="0" fontId="7" fillId="0" borderId="0" xfId="29" applyFont="1" applyFill="1" applyBorder="1" applyAlignment="1" applyProtection="1">
      <alignment horizontal="left" vertical="center"/>
      <protection/>
    </xf>
    <xf numFmtId="0" fontId="5" fillId="0" borderId="8" xfId="29" applyFont="1" applyBorder="1" applyAlignment="1">
      <alignment horizontal="distributed" vertical="center"/>
      <protection/>
    </xf>
    <xf numFmtId="0" fontId="5" fillId="0" borderId="8" xfId="29" applyFont="1" applyBorder="1" applyAlignment="1">
      <alignment vertical="center"/>
      <protection/>
    </xf>
    <xf numFmtId="194" fontId="2" fillId="0" borderId="0" xfId="30" applyNumberFormat="1" applyAlignment="1">
      <alignment vertical="center"/>
      <protection/>
    </xf>
    <xf numFmtId="199" fontId="7" fillId="0" borderId="12" xfId="30" applyNumberFormat="1" applyFont="1" applyFill="1" applyBorder="1" applyAlignment="1" applyProtection="1">
      <alignment horizontal="center" vertical="center"/>
      <protection/>
    </xf>
    <xf numFmtId="194" fontId="5" fillId="0" borderId="0" xfId="30" applyNumberFormat="1" applyFont="1" applyAlignment="1">
      <alignment vertical="center"/>
      <protection/>
    </xf>
    <xf numFmtId="194" fontId="7" fillId="0" borderId="14" xfId="30" applyNumberFormat="1" applyFont="1" applyFill="1" applyBorder="1" applyAlignment="1" applyProtection="1">
      <alignment horizontal="center" vertical="center"/>
      <protection/>
    </xf>
    <xf numFmtId="199" fontId="7" fillId="0" borderId="9" xfId="30" applyNumberFormat="1" applyFont="1" applyFill="1" applyBorder="1" applyAlignment="1" applyProtection="1">
      <alignment horizontal="center" vertical="center"/>
      <protection/>
    </xf>
    <xf numFmtId="194" fontId="8" fillId="0" borderId="0" xfId="30" applyNumberFormat="1" applyFont="1" applyFill="1" applyBorder="1" applyAlignment="1" applyProtection="1">
      <alignment horizontal="distributed" vertical="center"/>
      <protection/>
    </xf>
    <xf numFmtId="194" fontId="8" fillId="0" borderId="16" xfId="30" applyNumberFormat="1" applyFont="1" applyFill="1" applyBorder="1" applyAlignment="1" applyProtection="1">
      <alignment vertical="center"/>
      <protection/>
    </xf>
    <xf numFmtId="194" fontId="8" fillId="0" borderId="8" xfId="30" applyNumberFormat="1" applyFont="1" applyFill="1" applyBorder="1" applyAlignment="1" applyProtection="1">
      <alignment vertical="center"/>
      <protection/>
    </xf>
    <xf numFmtId="199" fontId="8" fillId="0" borderId="8" xfId="30" applyNumberFormat="1" applyFont="1" applyFill="1" applyBorder="1" applyAlignment="1" applyProtection="1">
      <alignment vertical="center"/>
      <protection/>
    </xf>
    <xf numFmtId="194" fontId="9" fillId="0" borderId="0" xfId="30" applyNumberFormat="1" applyFont="1" applyAlignment="1">
      <alignment vertical="center"/>
      <protection/>
    </xf>
    <xf numFmtId="194" fontId="5" fillId="0" borderId="0" xfId="30" applyNumberFormat="1" applyFont="1" applyAlignment="1">
      <alignment horizontal="distributed" vertical="center"/>
      <protection/>
    </xf>
    <xf numFmtId="194" fontId="48" fillId="0" borderId="0" xfId="30" applyNumberFormat="1" applyFont="1" applyFill="1" applyBorder="1" applyAlignment="1" applyProtection="1">
      <alignment horizontal="distributed" vertical="center"/>
      <protection/>
    </xf>
    <xf numFmtId="194" fontId="7" fillId="0" borderId="5" xfId="30" applyNumberFormat="1" applyFont="1" applyFill="1" applyBorder="1" applyAlignment="1" applyProtection="1">
      <alignment vertical="center"/>
      <protection/>
    </xf>
    <xf numFmtId="194" fontId="7" fillId="0" borderId="0" xfId="30" applyNumberFormat="1" applyFont="1" applyFill="1" applyBorder="1" applyAlignment="1" applyProtection="1">
      <alignment vertical="center"/>
      <protection/>
    </xf>
    <xf numFmtId="199" fontId="7" fillId="0" borderId="0" xfId="30" applyNumberFormat="1" applyFont="1" applyFill="1" applyBorder="1" applyAlignment="1" applyProtection="1">
      <alignment vertical="center"/>
      <protection/>
    </xf>
    <xf numFmtId="194" fontId="8" fillId="0" borderId="5" xfId="30" applyNumberFormat="1" applyFont="1" applyFill="1" applyBorder="1" applyAlignment="1" applyProtection="1">
      <alignment vertical="center"/>
      <protection/>
    </xf>
    <xf numFmtId="194" fontId="8" fillId="0" borderId="0" xfId="30" applyNumberFormat="1" applyFont="1" applyFill="1" applyBorder="1" applyAlignment="1" applyProtection="1">
      <alignment vertical="center"/>
      <protection/>
    </xf>
    <xf numFmtId="199" fontId="8" fillId="0" borderId="0" xfId="30" applyNumberFormat="1" applyFont="1" applyFill="1" applyBorder="1" applyAlignment="1" applyProtection="1">
      <alignment vertical="center"/>
      <protection/>
    </xf>
    <xf numFmtId="194" fontId="11" fillId="0" borderId="0" xfId="30" applyNumberFormat="1" applyFont="1" applyAlignment="1">
      <alignment vertical="center"/>
      <protection/>
    </xf>
    <xf numFmtId="194" fontId="7" fillId="0" borderId="0" xfId="30" applyNumberFormat="1" applyFont="1" applyFill="1" applyBorder="1" applyAlignment="1" applyProtection="1">
      <alignment horizontal="distributed" vertical="center"/>
      <protection/>
    </xf>
    <xf numFmtId="198" fontId="7" fillId="0" borderId="0" xfId="30" applyNumberFormat="1" applyFont="1" applyFill="1" applyBorder="1" applyAlignment="1" applyProtection="1">
      <alignment vertical="center"/>
      <protection/>
    </xf>
    <xf numFmtId="195" fontId="7" fillId="0" borderId="0" xfId="30" applyNumberFormat="1" applyFont="1" applyFill="1" applyBorder="1" applyAlignment="1" applyProtection="1">
      <alignment vertical="center"/>
      <protection/>
    </xf>
    <xf numFmtId="196" fontId="7" fillId="0" borderId="0" xfId="30" applyNumberFormat="1" applyFont="1" applyFill="1" applyBorder="1" applyAlignment="1" applyProtection="1">
      <alignment vertical="center"/>
      <protection/>
    </xf>
    <xf numFmtId="198" fontId="8" fillId="0" borderId="0" xfId="30" applyNumberFormat="1" applyFont="1" applyFill="1" applyBorder="1" applyAlignment="1" applyProtection="1">
      <alignment vertical="center"/>
      <protection/>
    </xf>
    <xf numFmtId="194" fontId="20" fillId="0" borderId="0" xfId="30" applyNumberFormat="1" applyFont="1" applyFill="1" applyBorder="1" applyAlignment="1" applyProtection="1">
      <alignment vertical="center"/>
      <protection/>
    </xf>
    <xf numFmtId="195" fontId="8" fillId="0" borderId="0" xfId="30" applyNumberFormat="1" applyFont="1" applyFill="1" applyBorder="1" applyAlignment="1" applyProtection="1">
      <alignment vertical="center"/>
      <protection/>
    </xf>
    <xf numFmtId="194" fontId="8" fillId="0" borderId="9" xfId="30" applyNumberFormat="1" applyFont="1" applyFill="1" applyBorder="1" applyAlignment="1" applyProtection="1">
      <alignment vertical="center"/>
      <protection/>
    </xf>
    <xf numFmtId="194" fontId="8" fillId="0" borderId="3" xfId="30" applyNumberFormat="1" applyFont="1" applyFill="1" applyBorder="1" applyAlignment="1" applyProtection="1">
      <alignment vertical="center"/>
      <protection/>
    </xf>
    <xf numFmtId="199" fontId="8" fillId="0" borderId="3" xfId="30" applyNumberFormat="1" applyFont="1" applyFill="1" applyBorder="1" applyAlignment="1" applyProtection="1">
      <alignment vertical="center"/>
      <protection/>
    </xf>
    <xf numFmtId="199" fontId="2" fillId="0" borderId="0" xfId="30" applyNumberFormat="1" applyAlignment="1">
      <alignment vertical="center"/>
      <protection/>
    </xf>
    <xf numFmtId="0" fontId="16" fillId="0" borderId="22" xfId="0" applyFont="1" applyBorder="1" applyAlignment="1">
      <alignment horizontal="left" vertical="center" shrinkToFit="1"/>
    </xf>
    <xf numFmtId="0" fontId="16" fillId="0" borderId="2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distributed" vertical="center"/>
    </xf>
    <xf numFmtId="0" fontId="31" fillId="0" borderId="6" xfId="0" applyFont="1" applyBorder="1" applyAlignment="1">
      <alignment horizontal="distributed" vertical="center"/>
    </xf>
    <xf numFmtId="0" fontId="16" fillId="0" borderId="2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right" vertical="center" shrinkToFit="1"/>
    </xf>
    <xf numFmtId="0" fontId="16" fillId="0" borderId="22" xfId="0" applyFont="1" applyBorder="1" applyAlignment="1">
      <alignment horizontal="right" vertical="center" shrinkToFit="1"/>
    </xf>
    <xf numFmtId="0" fontId="16" fillId="0" borderId="7" xfId="0" applyFont="1" applyBorder="1" applyAlignment="1">
      <alignment horizontal="right" vertical="center" shrinkToFit="1"/>
    </xf>
    <xf numFmtId="0" fontId="16" fillId="0" borderId="24" xfId="0" applyFont="1" applyBorder="1" applyAlignment="1">
      <alignment horizontal="right" vertical="center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distributed" vertical="center"/>
    </xf>
    <xf numFmtId="0" fontId="31" fillId="0" borderId="15" xfId="0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31" fillId="0" borderId="4" xfId="0" applyFont="1" applyBorder="1" applyAlignment="1">
      <alignment horizontal="distributed" vertical="center"/>
    </xf>
    <xf numFmtId="0" fontId="16" fillId="0" borderId="2" xfId="0" applyFont="1" applyBorder="1" applyAlignment="1">
      <alignment horizontal="center" vertical="center" wrapText="1" shrinkToFit="1"/>
    </xf>
    <xf numFmtId="176" fontId="5" fillId="0" borderId="0" xfId="17" applyNumberFormat="1" applyFont="1" applyAlignment="1">
      <alignment horizontal="distributed" vertical="center"/>
    </xf>
    <xf numFmtId="176" fontId="10" fillId="0" borderId="0" xfId="17" applyNumberFormat="1" applyFont="1" applyAlignment="1">
      <alignment horizontal="left" vertical="center"/>
    </xf>
    <xf numFmtId="176" fontId="5" fillId="0" borderId="21" xfId="17" applyNumberFormat="1" applyFont="1" applyBorder="1" applyAlignment="1">
      <alignment horizontal="left" vertical="center"/>
    </xf>
    <xf numFmtId="176" fontId="5" fillId="0" borderId="25" xfId="17" applyNumberFormat="1" applyFont="1" applyBorder="1" applyAlignment="1">
      <alignment horizontal="left" vertical="center"/>
    </xf>
    <xf numFmtId="176" fontId="5" fillId="0" borderId="17" xfId="17" applyNumberFormat="1" applyFont="1" applyBorder="1" applyAlignment="1">
      <alignment horizontal="left" vertical="center"/>
    </xf>
    <xf numFmtId="176" fontId="5" fillId="0" borderId="25" xfId="17" applyNumberFormat="1" applyFont="1" applyBorder="1" applyAlignment="1">
      <alignment horizontal="center" vertical="center"/>
    </xf>
    <xf numFmtId="176" fontId="5" fillId="0" borderId="18" xfId="17" applyNumberFormat="1" applyFont="1" applyBorder="1" applyAlignment="1">
      <alignment horizontal="center" vertical="center"/>
    </xf>
    <xf numFmtId="176" fontId="5" fillId="0" borderId="2" xfId="17" applyNumberFormat="1" applyFont="1" applyBorder="1" applyAlignment="1">
      <alignment horizontal="center" vertical="center"/>
    </xf>
    <xf numFmtId="176" fontId="5" fillId="0" borderId="22" xfId="17" applyNumberFormat="1" applyFont="1" applyBorder="1" applyAlignment="1">
      <alignment horizontal="left" vertical="center"/>
    </xf>
    <xf numFmtId="176" fontId="10" fillId="0" borderId="10" xfId="17" applyNumberFormat="1" applyFont="1" applyBorder="1" applyAlignment="1">
      <alignment horizontal="left" vertical="center"/>
    </xf>
    <xf numFmtId="176" fontId="5" fillId="0" borderId="21" xfId="17" applyNumberFormat="1" applyFont="1" applyBorder="1" applyAlignment="1">
      <alignment horizontal="center" vertical="center"/>
    </xf>
    <xf numFmtId="176" fontId="5" fillId="0" borderId="1" xfId="17" applyNumberFormat="1" applyFont="1" applyBorder="1" applyAlignment="1">
      <alignment horizontal="center" vertical="center"/>
    </xf>
    <xf numFmtId="176" fontId="5" fillId="0" borderId="20" xfId="17" applyNumberFormat="1" applyFont="1" applyBorder="1" applyAlignment="1">
      <alignment horizontal="center" vertical="center"/>
    </xf>
    <xf numFmtId="176" fontId="5" fillId="0" borderId="3" xfId="17" applyNumberFormat="1" applyFont="1" applyBorder="1" applyAlignment="1">
      <alignment horizontal="center" vertical="center"/>
    </xf>
    <xf numFmtId="176" fontId="5" fillId="0" borderId="6" xfId="17" applyNumberFormat="1" applyFont="1" applyBorder="1" applyAlignment="1">
      <alignment horizontal="center" vertical="center"/>
    </xf>
    <xf numFmtId="176" fontId="5" fillId="0" borderId="17" xfId="17" applyNumberFormat="1" applyFont="1" applyBorder="1" applyAlignment="1">
      <alignment horizontal="right" vertical="center"/>
    </xf>
    <xf numFmtId="176" fontId="5" fillId="0" borderId="0" xfId="17" applyNumberFormat="1" applyFont="1" applyBorder="1" applyAlignment="1">
      <alignment horizontal="distributed" vertical="center"/>
    </xf>
    <xf numFmtId="0" fontId="4" fillId="0" borderId="10" xfId="45" applyFont="1" applyFill="1" applyBorder="1" applyAlignment="1" applyProtection="1">
      <alignment horizontal="left" vertical="center"/>
      <protection/>
    </xf>
    <xf numFmtId="176" fontId="11" fillId="0" borderId="0" xfId="17" applyNumberFormat="1" applyFont="1" applyBorder="1" applyAlignment="1">
      <alignment horizontal="distributed" vertical="center"/>
    </xf>
    <xf numFmtId="176" fontId="10" fillId="0" borderId="0" xfId="17" applyNumberFormat="1" applyFont="1" applyAlignment="1">
      <alignment horizontal="right" vertical="center"/>
    </xf>
    <xf numFmtId="176" fontId="5" fillId="0" borderId="11" xfId="17" applyNumberFormat="1" applyFont="1" applyBorder="1" applyAlignment="1">
      <alignment horizontal="center" vertical="center"/>
    </xf>
    <xf numFmtId="176" fontId="5" fillId="0" borderId="14" xfId="17" applyNumberFormat="1" applyFont="1" applyBorder="1" applyAlignment="1">
      <alignment horizontal="center" vertical="center"/>
    </xf>
    <xf numFmtId="176" fontId="5" fillId="0" borderId="21" xfId="17" applyNumberFormat="1" applyFont="1" applyBorder="1" applyAlignment="1">
      <alignment horizontal="right" vertical="center"/>
    </xf>
    <xf numFmtId="176" fontId="5" fillId="0" borderId="25" xfId="17" applyNumberFormat="1" applyFont="1" applyBorder="1" applyAlignment="1">
      <alignment horizontal="right" vertical="center"/>
    </xf>
    <xf numFmtId="0" fontId="7" fillId="0" borderId="5" xfId="45" applyFont="1" applyFill="1" applyBorder="1" applyAlignment="1" applyProtection="1">
      <alignment horizontal="distributed" vertical="center"/>
      <protection/>
    </xf>
    <xf numFmtId="0" fontId="7" fillId="0" borderId="4" xfId="45" applyFont="1" applyFill="1" applyBorder="1" applyAlignment="1" applyProtection="1">
      <alignment horizontal="distributed" vertical="center"/>
      <protection/>
    </xf>
    <xf numFmtId="0" fontId="7" fillId="0" borderId="9" xfId="45" applyFont="1" applyFill="1" applyBorder="1" applyAlignment="1" applyProtection="1">
      <alignment horizontal="distributed" vertical="center"/>
      <protection/>
    </xf>
    <xf numFmtId="0" fontId="7" fillId="0" borderId="3" xfId="45" applyFont="1" applyFill="1" applyBorder="1" applyAlignment="1" applyProtection="1">
      <alignment horizontal="distributed" vertical="center"/>
      <protection/>
    </xf>
    <xf numFmtId="0" fontId="7" fillId="0" borderId="6" xfId="45" applyFont="1" applyFill="1" applyBorder="1" applyAlignment="1" applyProtection="1">
      <alignment horizontal="distributed" vertical="center"/>
      <protection/>
    </xf>
    <xf numFmtId="0" fontId="4" fillId="0" borderId="10" xfId="45" applyFont="1" applyFill="1" applyBorder="1" applyAlignment="1" applyProtection="1">
      <alignment horizontal="right" vertical="center"/>
      <protection/>
    </xf>
    <xf numFmtId="0" fontId="7" fillId="0" borderId="6" xfId="45" applyFont="1" applyFill="1" applyBorder="1" applyAlignment="1" applyProtection="1">
      <alignment horizontal="distributed" vertical="center" wrapText="1"/>
      <protection/>
    </xf>
    <xf numFmtId="0" fontId="8" fillId="0" borderId="0" xfId="45" applyFont="1" applyFill="1" applyBorder="1" applyAlignment="1" applyProtection="1">
      <alignment horizontal="distributed" vertical="center"/>
      <protection/>
    </xf>
    <xf numFmtId="0" fontId="7" fillId="0" borderId="0" xfId="45" applyFont="1" applyFill="1" applyBorder="1" applyAlignment="1" applyProtection="1">
      <alignment horizontal="distributed" vertical="center"/>
      <protection/>
    </xf>
    <xf numFmtId="0" fontId="7" fillId="0" borderId="6" xfId="45" applyFont="1" applyFill="1" applyBorder="1" applyAlignment="1" applyProtection="1">
      <alignment horizontal="center" vertical="center"/>
      <protection/>
    </xf>
    <xf numFmtId="0" fontId="7" fillId="0" borderId="14" xfId="45" applyFont="1" applyFill="1" applyBorder="1" applyAlignment="1" applyProtection="1">
      <alignment horizontal="center" vertical="center"/>
      <protection/>
    </xf>
    <xf numFmtId="0" fontId="7" fillId="0" borderId="12" xfId="45" applyFont="1" applyFill="1" applyBorder="1" applyAlignment="1" applyProtection="1">
      <alignment horizontal="distributed" vertical="center"/>
      <protection/>
    </xf>
    <xf numFmtId="0" fontId="7" fillId="0" borderId="1" xfId="45" applyFont="1" applyFill="1" applyBorder="1" applyAlignment="1" applyProtection="1">
      <alignment horizontal="distributed" vertical="center"/>
      <protection/>
    </xf>
    <xf numFmtId="0" fontId="7" fillId="0" borderId="20" xfId="45" applyFont="1" applyFill="1" applyBorder="1" applyAlignment="1" applyProtection="1">
      <alignment horizontal="distributed" vertical="center"/>
      <protection/>
    </xf>
    <xf numFmtId="0" fontId="7" fillId="0" borderId="0" xfId="45" applyFont="1" applyFill="1" applyBorder="1" applyAlignment="1" applyProtection="1">
      <alignment horizontal="distributed" vertical="center" wrapText="1"/>
      <protection/>
    </xf>
    <xf numFmtId="0" fontId="7" fillId="0" borderId="4" xfId="45" applyFont="1" applyFill="1" applyBorder="1" applyAlignment="1" applyProtection="1">
      <alignment horizontal="distributed" vertical="center" wrapText="1"/>
      <protection/>
    </xf>
    <xf numFmtId="0" fontId="7" fillId="0" borderId="3" xfId="45" applyFont="1" applyFill="1" applyBorder="1" applyAlignment="1" applyProtection="1">
      <alignment horizontal="distributed" vertical="center" wrapText="1"/>
      <protection/>
    </xf>
    <xf numFmtId="0" fontId="7" fillId="0" borderId="21" xfId="45" applyFont="1" applyFill="1" applyBorder="1" applyAlignment="1" applyProtection="1">
      <alignment horizontal="center" vertical="center"/>
      <protection/>
    </xf>
    <xf numFmtId="0" fontId="7" fillId="0" borderId="1" xfId="45" applyFont="1" applyFill="1" applyBorder="1" applyAlignment="1" applyProtection="1">
      <alignment horizontal="distributed" vertical="center" wrapText="1"/>
      <protection/>
    </xf>
    <xf numFmtId="0" fontId="7" fillId="0" borderId="20" xfId="45" applyFont="1" applyFill="1" applyBorder="1" applyAlignment="1" applyProtection="1">
      <alignment horizontal="distributed" vertical="center" wrapText="1"/>
      <protection/>
    </xf>
    <xf numFmtId="0" fontId="7" fillId="0" borderId="18" xfId="45" applyFont="1" applyFill="1" applyBorder="1" applyAlignment="1" applyProtection="1" quotePrefix="1">
      <alignment horizontal="center" vertical="center"/>
      <protection/>
    </xf>
    <xf numFmtId="0" fontId="7" fillId="0" borderId="2" xfId="45" applyFont="1" applyFill="1" applyBorder="1" applyAlignment="1" applyProtection="1">
      <alignment horizontal="center" vertical="center"/>
      <protection/>
    </xf>
    <xf numFmtId="0" fontId="7" fillId="0" borderId="2" xfId="45" applyFont="1" applyFill="1" applyBorder="1" applyAlignment="1" applyProtection="1" quotePrefix="1">
      <alignment horizontal="center" vertical="center"/>
      <protection/>
    </xf>
    <xf numFmtId="0" fontId="7" fillId="0" borderId="22" xfId="45" applyFont="1" applyFill="1" applyBorder="1" applyAlignment="1" applyProtection="1">
      <alignment horizontal="center" vertical="center"/>
      <protection/>
    </xf>
    <xf numFmtId="0" fontId="7" fillId="0" borderId="20" xfId="31" applyFont="1" applyFill="1" applyBorder="1" applyAlignment="1" applyProtection="1">
      <alignment horizontal="distributed" vertical="center"/>
      <protection/>
    </xf>
    <xf numFmtId="0" fontId="7" fillId="0" borderId="6" xfId="31" applyFont="1" applyFill="1" applyBorder="1" applyAlignment="1" applyProtection="1">
      <alignment horizontal="distributed" vertical="center"/>
      <protection/>
    </xf>
    <xf numFmtId="0" fontId="7" fillId="0" borderId="11" xfId="31" applyFont="1" applyFill="1" applyBorder="1" applyAlignment="1" applyProtection="1">
      <alignment horizontal="center" vertical="center"/>
      <protection/>
    </xf>
    <xf numFmtId="0" fontId="7" fillId="0" borderId="14" xfId="31" applyFont="1" applyFill="1" applyBorder="1" applyAlignment="1" applyProtection="1">
      <alignment horizontal="center" vertical="center"/>
      <protection/>
    </xf>
    <xf numFmtId="0" fontId="4" fillId="0" borderId="0" xfId="31" applyFont="1" applyFill="1" applyBorder="1" applyAlignment="1" applyProtection="1">
      <alignment horizontal="center" vertical="center"/>
      <protection/>
    </xf>
    <xf numFmtId="0" fontId="7" fillId="0" borderId="17" xfId="31" applyFont="1" applyFill="1" applyBorder="1" applyAlignment="1" applyProtection="1">
      <alignment horizontal="center" vertical="center"/>
      <protection/>
    </xf>
    <xf numFmtId="0" fontId="7" fillId="0" borderId="22" xfId="31" applyFont="1" applyFill="1" applyBorder="1" applyAlignment="1" applyProtection="1">
      <alignment horizontal="center" vertical="center"/>
      <protection/>
    </xf>
    <xf numFmtId="0" fontId="7" fillId="0" borderId="21" xfId="31" applyFont="1" applyFill="1" applyBorder="1" applyAlignment="1" applyProtection="1">
      <alignment horizontal="center" vertical="center"/>
      <protection/>
    </xf>
    <xf numFmtId="0" fontId="7" fillId="0" borderId="0" xfId="42" applyFont="1" applyFill="1" applyBorder="1" applyAlignment="1" applyProtection="1">
      <alignment horizontal="left" vertical="center"/>
      <protection/>
    </xf>
    <xf numFmtId="0" fontId="4" fillId="0" borderId="10" xfId="42" applyFont="1" applyFill="1" applyBorder="1" applyAlignment="1" applyProtection="1">
      <alignment horizontal="center" vertical="center"/>
      <protection/>
    </xf>
    <xf numFmtId="0" fontId="7" fillId="0" borderId="12" xfId="42" applyFont="1" applyFill="1" applyBorder="1" applyAlignment="1" applyProtection="1">
      <alignment horizontal="center" vertical="center"/>
      <protection/>
    </xf>
    <xf numFmtId="0" fontId="7" fillId="0" borderId="1" xfId="42" applyFont="1" applyFill="1" applyBorder="1" applyAlignment="1" applyProtection="1">
      <alignment horizontal="center" vertical="center"/>
      <protection/>
    </xf>
    <xf numFmtId="0" fontId="7" fillId="0" borderId="20" xfId="42" applyFont="1" applyFill="1" applyBorder="1" applyAlignment="1" applyProtection="1">
      <alignment horizontal="center" vertical="center"/>
      <protection/>
    </xf>
    <xf numFmtId="0" fontId="7" fillId="0" borderId="20" xfId="42" applyFont="1" applyFill="1" applyBorder="1" applyAlignment="1" applyProtection="1">
      <alignment horizontal="distributed" vertical="center"/>
      <protection/>
    </xf>
    <xf numFmtId="0" fontId="7" fillId="0" borderId="6" xfId="42" applyFont="1" applyFill="1" applyBorder="1" applyAlignment="1" applyProtection="1" quotePrefix="1">
      <alignment horizontal="distributed" vertical="center"/>
      <protection/>
    </xf>
    <xf numFmtId="0" fontId="7" fillId="0" borderId="11" xfId="42" applyFont="1" applyFill="1" applyBorder="1" applyAlignment="1" applyProtection="1">
      <alignment horizontal="center" vertical="center"/>
      <protection/>
    </xf>
    <xf numFmtId="0" fontId="7" fillId="0" borderId="14" xfId="42" applyFont="1" applyFill="1" applyBorder="1" applyAlignment="1" applyProtection="1" quotePrefix="1">
      <alignment horizontal="center" vertical="center"/>
      <protection/>
    </xf>
    <xf numFmtId="0" fontId="7" fillId="0" borderId="12" xfId="45" applyFont="1" applyFill="1" applyBorder="1" applyAlignment="1" applyProtection="1">
      <alignment horizontal="distributed" vertical="center" wrapText="1"/>
      <protection/>
    </xf>
    <xf numFmtId="0" fontId="7" fillId="0" borderId="5" xfId="45" applyFont="1" applyFill="1" applyBorder="1" applyAlignment="1" applyProtection="1">
      <alignment horizontal="distributed" vertical="center" wrapText="1"/>
      <protection/>
    </xf>
    <xf numFmtId="0" fontId="7" fillId="0" borderId="9" xfId="45" applyFont="1" applyFill="1" applyBorder="1" applyAlignment="1" applyProtection="1">
      <alignment horizontal="distributed" vertical="center" wrapText="1"/>
      <protection/>
    </xf>
    <xf numFmtId="0" fontId="7" fillId="0" borderId="15" xfId="45" applyFont="1" applyFill="1" applyBorder="1" applyAlignment="1" applyProtection="1">
      <alignment horizontal="center" vertical="center"/>
      <protection/>
    </xf>
    <xf numFmtId="0" fontId="7" fillId="0" borderId="6" xfId="45" applyFont="1" applyFill="1" applyBorder="1" applyAlignment="1" applyProtection="1" quotePrefix="1">
      <alignment horizontal="center" vertical="center"/>
      <protection/>
    </xf>
    <xf numFmtId="0" fontId="7" fillId="0" borderId="13" xfId="45" applyFont="1" applyFill="1" applyBorder="1" applyAlignment="1" applyProtection="1">
      <alignment horizontal="center" vertical="center"/>
      <protection/>
    </xf>
    <xf numFmtId="0" fontId="7" fillId="0" borderId="14" xfId="45" applyFont="1" applyFill="1" applyBorder="1" applyAlignment="1" applyProtection="1" quotePrefix="1">
      <alignment horizontal="center" vertical="center"/>
      <protection/>
    </xf>
    <xf numFmtId="0" fontId="7" fillId="0" borderId="18" xfId="45" applyFont="1" applyFill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 shrinkToFit="1"/>
    </xf>
    <xf numFmtId="0" fontId="7" fillId="0" borderId="17" xfId="46" applyFont="1" applyFill="1" applyBorder="1" applyAlignment="1" applyProtection="1">
      <alignment horizontal="center" vertical="center"/>
      <protection/>
    </xf>
    <xf numFmtId="0" fontId="7" fillId="0" borderId="22" xfId="46" applyFont="1" applyFill="1" applyBorder="1" applyAlignment="1" applyProtection="1">
      <alignment horizontal="center" vertical="center"/>
      <protection/>
    </xf>
    <xf numFmtId="0" fontId="7" fillId="0" borderId="21" xfId="46" applyFont="1" applyFill="1" applyBorder="1" applyAlignment="1" applyProtection="1">
      <alignment horizontal="center" vertical="center"/>
      <protection/>
    </xf>
    <xf numFmtId="0" fontId="7" fillId="0" borderId="22" xfId="46" applyFont="1" applyFill="1" applyBorder="1" applyAlignment="1" applyProtection="1" quotePrefix="1">
      <alignment horizontal="center" vertical="center"/>
      <protection/>
    </xf>
    <xf numFmtId="0" fontId="7" fillId="0" borderId="20" xfId="46" applyFont="1" applyFill="1" applyBorder="1" applyAlignment="1" applyProtection="1">
      <alignment horizontal="center" vertical="center"/>
      <protection/>
    </xf>
    <xf numFmtId="0" fontId="7" fillId="0" borderId="6" xfId="46" applyFont="1" applyFill="1" applyBorder="1" applyAlignment="1" applyProtection="1">
      <alignment horizontal="center" vertical="center"/>
      <protection/>
    </xf>
    <xf numFmtId="0" fontId="4" fillId="0" borderId="10" xfId="46" applyFont="1" applyFill="1" applyBorder="1" applyAlignment="1" applyProtection="1">
      <alignment horizontal="center" vertical="center"/>
      <protection/>
    </xf>
    <xf numFmtId="0" fontId="4" fillId="0" borderId="10" xfId="46" applyFont="1" applyFill="1" applyBorder="1" applyAlignment="1" applyProtection="1" quotePrefix="1">
      <alignment horizontal="center" vertical="center"/>
      <protection/>
    </xf>
    <xf numFmtId="176" fontId="10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distributed" vertical="center"/>
    </xf>
    <xf numFmtId="176" fontId="11" fillId="0" borderId="15" xfId="0" applyNumberFormat="1" applyFont="1" applyBorder="1" applyAlignment="1">
      <alignment horizontal="distributed" vertical="center"/>
    </xf>
    <xf numFmtId="176" fontId="11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7" fillId="0" borderId="0" xfId="47" applyFont="1" applyFill="1" applyBorder="1" applyAlignment="1" applyProtection="1">
      <alignment horizontal="distributed" vertical="center"/>
      <protection/>
    </xf>
    <xf numFmtId="0" fontId="7" fillId="0" borderId="4" xfId="47" applyFont="1" applyFill="1" applyBorder="1" applyAlignment="1" applyProtection="1">
      <alignment horizontal="distributed" vertical="center"/>
      <protection/>
    </xf>
    <xf numFmtId="0" fontId="8" fillId="0" borderId="0" xfId="47" applyFont="1" applyFill="1" applyBorder="1" applyAlignment="1" applyProtection="1">
      <alignment horizontal="center" vertical="center"/>
      <protection/>
    </xf>
    <xf numFmtId="0" fontId="8" fillId="0" borderId="4" xfId="47" applyFont="1" applyFill="1" applyBorder="1" applyAlignment="1" applyProtection="1">
      <alignment horizontal="center" vertical="center"/>
      <protection/>
    </xf>
    <xf numFmtId="0" fontId="8" fillId="0" borderId="8" xfId="47" applyFont="1" applyFill="1" applyBorder="1" applyAlignment="1" applyProtection="1">
      <alignment horizontal="distributed" vertical="center"/>
      <protection/>
    </xf>
    <xf numFmtId="0" fontId="7" fillId="0" borderId="9" xfId="47" applyFont="1" applyFill="1" applyBorder="1" applyAlignment="1" applyProtection="1">
      <alignment horizontal="center" vertical="center"/>
      <protection/>
    </xf>
    <xf numFmtId="0" fontId="7" fillId="0" borderId="3" xfId="47" applyFont="1" applyFill="1" applyBorder="1" applyAlignment="1" applyProtection="1">
      <alignment horizontal="center" vertical="center"/>
      <protection/>
    </xf>
    <xf numFmtId="0" fontId="7" fillId="0" borderId="12" xfId="47" applyFont="1" applyFill="1" applyBorder="1" applyAlignment="1" applyProtection="1">
      <alignment horizontal="center" vertical="center"/>
      <protection/>
    </xf>
    <xf numFmtId="0" fontId="7" fillId="0" borderId="1" xfId="47" applyFont="1" applyFill="1" applyBorder="1" applyAlignment="1" applyProtection="1">
      <alignment horizontal="center" vertical="center"/>
      <protection/>
    </xf>
    <xf numFmtId="0" fontId="7" fillId="0" borderId="0" xfId="47" applyFont="1" applyFill="1" applyBorder="1" applyAlignment="1" applyProtection="1">
      <alignment horizontal="center" vertical="center"/>
      <protection/>
    </xf>
    <xf numFmtId="0" fontId="4" fillId="0" borderId="10" xfId="47" applyFont="1" applyFill="1" applyBorder="1" applyAlignment="1" applyProtection="1">
      <alignment horizontal="center" vertical="center"/>
      <protection/>
    </xf>
    <xf numFmtId="0" fontId="10" fillId="0" borderId="10" xfId="48" applyFont="1" applyBorder="1" applyAlignment="1">
      <alignment horizontal="center" vertical="center"/>
      <protection/>
    </xf>
    <xf numFmtId="0" fontId="5" fillId="0" borderId="12" xfId="48" applyFont="1" applyBorder="1" applyAlignment="1">
      <alignment horizontal="distributed" vertical="center" wrapText="1"/>
      <protection/>
    </xf>
    <xf numFmtId="0" fontId="5" fillId="0" borderId="9" xfId="48" applyFont="1" applyBorder="1" applyAlignment="1">
      <alignment horizontal="distributed" vertical="center"/>
      <protection/>
    </xf>
    <xf numFmtId="0" fontId="5" fillId="0" borderId="0" xfId="48" applyFont="1" applyBorder="1" applyAlignment="1">
      <alignment horizontal="distributed" vertical="center"/>
      <protection/>
    </xf>
    <xf numFmtId="0" fontId="11" fillId="0" borderId="8" xfId="48" applyFont="1" applyBorder="1" applyAlignment="1">
      <alignment horizontal="distributed" vertical="center"/>
      <protection/>
    </xf>
    <xf numFmtId="0" fontId="5" fillId="0" borderId="1" xfId="48" applyFont="1" applyBorder="1" applyAlignment="1">
      <alignment horizontal="center" vertical="center"/>
      <protection/>
    </xf>
    <xf numFmtId="0" fontId="5" fillId="0" borderId="20" xfId="48" applyFont="1" applyBorder="1" applyAlignment="1">
      <alignment horizontal="center" vertical="center"/>
      <protection/>
    </xf>
    <xf numFmtId="0" fontId="5" fillId="0" borderId="3" xfId="48" applyFont="1" applyBorder="1" applyAlignment="1">
      <alignment horizontal="center" vertical="center"/>
      <protection/>
    </xf>
    <xf numFmtId="0" fontId="5" fillId="0" borderId="6" xfId="48" applyFont="1" applyBorder="1" applyAlignment="1">
      <alignment horizontal="center" vertical="center"/>
      <protection/>
    </xf>
    <xf numFmtId="0" fontId="5" fillId="0" borderId="0" xfId="48" applyFont="1" applyAlignment="1">
      <alignment vertical="center"/>
      <protection/>
    </xf>
    <xf numFmtId="0" fontId="5" fillId="0" borderId="25" xfId="48" applyFont="1" applyBorder="1" applyAlignment="1">
      <alignment horizontal="center" vertical="center"/>
      <protection/>
    </xf>
    <xf numFmtId="0" fontId="5" fillId="0" borderId="11" xfId="48" applyFont="1" applyBorder="1" applyAlignment="1">
      <alignment horizontal="distributed" vertical="center"/>
      <protection/>
    </xf>
    <xf numFmtId="0" fontId="5" fillId="0" borderId="14" xfId="48" applyFont="1" applyBorder="1" applyAlignment="1">
      <alignment horizontal="distributed" vertical="center"/>
      <protection/>
    </xf>
    <xf numFmtId="0" fontId="5" fillId="0" borderId="3" xfId="48" applyFont="1" applyBorder="1" applyAlignment="1">
      <alignment horizontal="distributed" vertical="center"/>
      <protection/>
    </xf>
    <xf numFmtId="0" fontId="5" fillId="0" borderId="8" xfId="48" applyFont="1" applyBorder="1" applyAlignment="1">
      <alignment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24" applyFont="1" applyBorder="1" applyAlignment="1">
      <alignment horizontal="center" vertical="center" wrapText="1"/>
      <protection/>
    </xf>
    <xf numFmtId="0" fontId="5" fillId="0" borderId="2" xfId="24" applyFont="1" applyBorder="1" applyAlignment="1">
      <alignment horizontal="center" vertical="center" wrapText="1"/>
      <protection/>
    </xf>
    <xf numFmtId="0" fontId="10" fillId="0" borderId="0" xfId="24" applyFont="1" applyBorder="1" applyAlignment="1">
      <alignment horizontal="right" vertical="center"/>
      <protection/>
    </xf>
    <xf numFmtId="0" fontId="5" fillId="0" borderId="1" xfId="24" applyFont="1" applyBorder="1" applyAlignment="1">
      <alignment horizontal="center" vertical="center" wrapText="1"/>
      <protection/>
    </xf>
    <xf numFmtId="0" fontId="5" fillId="0" borderId="20" xfId="24" applyFont="1" applyBorder="1" applyAlignment="1">
      <alignment horizontal="center" vertical="center" wrapText="1"/>
      <protection/>
    </xf>
    <xf numFmtId="0" fontId="5" fillId="0" borderId="3" xfId="24" applyFont="1" applyBorder="1" applyAlignment="1">
      <alignment horizontal="center" vertical="center" wrapText="1"/>
      <protection/>
    </xf>
    <xf numFmtId="0" fontId="5" fillId="0" borderId="6" xfId="24" applyFont="1" applyBorder="1" applyAlignment="1">
      <alignment horizontal="center" vertical="center" wrapText="1"/>
      <protection/>
    </xf>
    <xf numFmtId="0" fontId="5" fillId="0" borderId="11" xfId="24" applyFont="1" applyBorder="1" applyAlignment="1">
      <alignment horizontal="center" vertical="center" wrapText="1"/>
      <protection/>
    </xf>
    <xf numFmtId="0" fontId="5" fillId="0" borderId="14" xfId="24" applyFont="1" applyBorder="1" applyAlignment="1">
      <alignment horizontal="center" vertical="center" wrapText="1"/>
      <protection/>
    </xf>
    <xf numFmtId="0" fontId="10" fillId="0" borderId="10" xfId="24" applyFont="1" applyBorder="1" applyAlignment="1">
      <alignment horizontal="left" vertical="center"/>
      <protection/>
    </xf>
    <xf numFmtId="0" fontId="5" fillId="0" borderId="16" xfId="24" applyFont="1" applyBorder="1" applyAlignment="1">
      <alignment horizontal="distributed" vertical="center" wrapText="1"/>
      <protection/>
    </xf>
    <xf numFmtId="0" fontId="5" fillId="0" borderId="9" xfId="24" applyFont="1" applyBorder="1" applyAlignment="1">
      <alignment horizontal="distributed" vertical="center" wrapText="1"/>
      <protection/>
    </xf>
    <xf numFmtId="0" fontId="5" fillId="0" borderId="13" xfId="24" applyFont="1" applyBorder="1" applyAlignment="1">
      <alignment horizontal="center" vertical="center" wrapText="1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distributed" vertical="center" wrapText="1"/>
      <protection/>
    </xf>
    <xf numFmtId="0" fontId="11" fillId="0" borderId="4" xfId="24" applyFont="1" applyBorder="1" applyAlignment="1">
      <alignment horizontal="distributed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5" fillId="0" borderId="4" xfId="24" applyFont="1" applyBorder="1" applyAlignment="1">
      <alignment horizontal="center" vertical="center" wrapText="1"/>
      <protection/>
    </xf>
    <xf numFmtId="0" fontId="11" fillId="0" borderId="0" xfId="24" applyFont="1" applyBorder="1" applyAlignment="1">
      <alignment horizontal="distributed" vertical="center"/>
      <protection/>
    </xf>
    <xf numFmtId="0" fontId="11" fillId="0" borderId="4" xfId="24" applyFont="1" applyBorder="1" applyAlignment="1">
      <alignment horizontal="distributed" vertical="center"/>
      <protection/>
    </xf>
    <xf numFmtId="176" fontId="7" fillId="0" borderId="21" xfId="21" applyNumberFormat="1" applyFont="1" applyFill="1" applyBorder="1" applyAlignment="1">
      <alignment horizontal="center" vertical="center"/>
      <protection/>
    </xf>
    <xf numFmtId="176" fontId="7" fillId="0" borderId="25" xfId="21" applyNumberFormat="1" applyFont="1" applyFill="1" applyBorder="1" applyAlignment="1">
      <alignment horizontal="center" vertical="center"/>
      <protection/>
    </xf>
    <xf numFmtId="176" fontId="7" fillId="0" borderId="18" xfId="21" applyNumberFormat="1" applyFont="1" applyFill="1" applyBorder="1" applyAlignment="1">
      <alignment horizontal="center" vertical="center"/>
      <protection/>
    </xf>
    <xf numFmtId="176" fontId="7" fillId="0" borderId="2" xfId="21" applyNumberFormat="1" applyFont="1" applyFill="1" applyBorder="1" applyAlignment="1">
      <alignment horizontal="center" vertical="center"/>
      <protection/>
    </xf>
    <xf numFmtId="176" fontId="7" fillId="0" borderId="0" xfId="21" applyNumberFormat="1" applyFont="1" applyFill="1" applyBorder="1" applyAlignment="1">
      <alignment horizontal="distributed" vertical="center"/>
      <protection/>
    </xf>
    <xf numFmtId="176" fontId="7" fillId="0" borderId="4" xfId="21" applyNumberFormat="1" applyFont="1" applyFill="1" applyBorder="1" applyAlignment="1">
      <alignment horizontal="distributed" vertical="center"/>
      <protection/>
    </xf>
    <xf numFmtId="176" fontId="7" fillId="0" borderId="3" xfId="21" applyNumberFormat="1" applyFont="1" applyFill="1" applyBorder="1" applyAlignment="1">
      <alignment horizontal="distributed" vertical="center"/>
      <protection/>
    </xf>
    <xf numFmtId="176" fontId="7" fillId="0" borderId="6" xfId="21" applyNumberFormat="1" applyFont="1" applyFill="1" applyBorder="1" applyAlignment="1">
      <alignment horizontal="distributed" vertical="center"/>
      <protection/>
    </xf>
    <xf numFmtId="176" fontId="8" fillId="0" borderId="8" xfId="21" applyNumberFormat="1" applyFont="1" applyFill="1" applyBorder="1" applyAlignment="1">
      <alignment horizontal="distributed" vertical="center"/>
      <protection/>
    </xf>
    <xf numFmtId="176" fontId="8" fillId="0" borderId="15" xfId="21" applyNumberFormat="1" applyFont="1" applyFill="1" applyBorder="1" applyAlignment="1">
      <alignment horizontal="distributed" vertical="center"/>
      <protection/>
    </xf>
    <xf numFmtId="176" fontId="7" fillId="0" borderId="17" xfId="21" applyNumberFormat="1" applyFont="1" applyFill="1" applyBorder="1" applyAlignment="1">
      <alignment horizontal="center" vertical="center"/>
      <protection/>
    </xf>
    <xf numFmtId="176" fontId="7" fillId="0" borderId="22" xfId="21" applyNumberFormat="1" applyFont="1" applyFill="1" applyBorder="1" applyAlignment="1">
      <alignment horizontal="center" vertical="center"/>
      <protection/>
    </xf>
    <xf numFmtId="176" fontId="4" fillId="0" borderId="10" xfId="21" applyNumberFormat="1" applyFont="1" applyFill="1" applyBorder="1" applyAlignment="1">
      <alignment horizontal="right" vertical="center"/>
      <protection/>
    </xf>
    <xf numFmtId="176" fontId="7" fillId="0" borderId="7" xfId="21" applyNumberFormat="1" applyFont="1" applyFill="1" applyBorder="1" applyAlignment="1">
      <alignment horizontal="center" vertical="center"/>
      <protection/>
    </xf>
    <xf numFmtId="176" fontId="7" fillId="0" borderId="11" xfId="21" applyNumberFormat="1" applyFont="1" applyFill="1" applyBorder="1" applyAlignment="1">
      <alignment horizontal="center" vertical="center" wrapText="1"/>
      <protection/>
    </xf>
    <xf numFmtId="176" fontId="7" fillId="0" borderId="19" xfId="21" applyNumberFormat="1" applyFont="1" applyFill="1" applyBorder="1" applyAlignment="1">
      <alignment horizontal="center" vertical="center" wrapText="1"/>
      <protection/>
    </xf>
    <xf numFmtId="176" fontId="7" fillId="0" borderId="14" xfId="21" applyNumberFormat="1" applyFont="1" applyFill="1" applyBorder="1" applyAlignment="1">
      <alignment horizontal="center" vertical="center" wrapText="1"/>
      <protection/>
    </xf>
    <xf numFmtId="176" fontId="7" fillId="0" borderId="12" xfId="21" applyNumberFormat="1" applyFont="1" applyFill="1" applyBorder="1" applyAlignment="1">
      <alignment horizontal="center" vertical="center" wrapText="1"/>
      <protection/>
    </xf>
    <xf numFmtId="176" fontId="7" fillId="0" borderId="5" xfId="21" applyNumberFormat="1" applyFont="1" applyFill="1" applyBorder="1" applyAlignment="1">
      <alignment horizontal="center" vertical="center" wrapText="1"/>
      <protection/>
    </xf>
    <xf numFmtId="176" fontId="7" fillId="0" borderId="9" xfId="21" applyNumberFormat="1" applyFont="1" applyFill="1" applyBorder="1" applyAlignment="1">
      <alignment horizontal="center" vertical="center" wrapText="1"/>
      <protection/>
    </xf>
    <xf numFmtId="176" fontId="7" fillId="0" borderId="20" xfId="21" applyNumberFormat="1" applyFont="1" applyFill="1" applyBorder="1" applyAlignment="1">
      <alignment horizontal="center" vertical="center" wrapText="1"/>
      <protection/>
    </xf>
    <xf numFmtId="176" fontId="7" fillId="0" borderId="4" xfId="21" applyNumberFormat="1" applyFont="1" applyFill="1" applyBorder="1" applyAlignment="1">
      <alignment horizontal="center" vertical="center" wrapText="1"/>
      <protection/>
    </xf>
    <xf numFmtId="176" fontId="7" fillId="0" borderId="6" xfId="21" applyNumberFormat="1" applyFont="1" applyFill="1" applyBorder="1" applyAlignment="1">
      <alignment horizontal="center" vertical="center" wrapText="1"/>
      <protection/>
    </xf>
    <xf numFmtId="176" fontId="7" fillId="0" borderId="11" xfId="21" applyNumberFormat="1" applyFont="1" applyFill="1" applyBorder="1" applyAlignment="1">
      <alignment horizontal="center" vertical="center"/>
      <protection/>
    </xf>
    <xf numFmtId="176" fontId="7" fillId="0" borderId="19" xfId="21" applyNumberFormat="1" applyFont="1" applyFill="1" applyBorder="1" applyAlignment="1">
      <alignment horizontal="center" vertical="center"/>
      <protection/>
    </xf>
    <xf numFmtId="176" fontId="7" fillId="0" borderId="14" xfId="21" applyNumberFormat="1" applyFont="1" applyFill="1" applyBorder="1" applyAlignment="1">
      <alignment horizontal="center" vertical="center"/>
      <protection/>
    </xf>
    <xf numFmtId="176" fontId="7" fillId="0" borderId="13" xfId="21" applyNumberFormat="1" applyFont="1" applyFill="1" applyBorder="1" applyAlignment="1">
      <alignment horizontal="center" vertical="center"/>
      <protection/>
    </xf>
    <xf numFmtId="176" fontId="10" fillId="0" borderId="10" xfId="0" applyNumberFormat="1" applyFont="1" applyBorder="1" applyAlignment="1">
      <alignment horizontal="right" vertical="center"/>
    </xf>
    <xf numFmtId="176" fontId="7" fillId="0" borderId="22" xfId="21" applyNumberFormat="1" applyFont="1" applyFill="1" applyBorder="1" applyAlignment="1">
      <alignment horizontal="left" vertical="center"/>
      <protection/>
    </xf>
    <xf numFmtId="176" fontId="7" fillId="0" borderId="21" xfId="21" applyNumberFormat="1" applyFont="1" applyFill="1" applyBorder="1" applyAlignment="1">
      <alignment horizontal="left" vertical="center"/>
      <protection/>
    </xf>
    <xf numFmtId="176" fontId="8" fillId="0" borderId="8" xfId="26" applyNumberFormat="1" applyFont="1" applyFill="1" applyBorder="1" applyAlignment="1" applyProtection="1">
      <alignment horizontal="distributed" vertical="center"/>
      <protection/>
    </xf>
    <xf numFmtId="176" fontId="8" fillId="0" borderId="15" xfId="26" applyNumberFormat="1" applyFont="1" applyFill="1" applyBorder="1" applyAlignment="1" applyProtection="1">
      <alignment horizontal="distributed" vertical="center"/>
      <protection/>
    </xf>
    <xf numFmtId="176" fontId="7" fillId="0" borderId="0" xfId="26" applyNumberFormat="1" applyFont="1" applyFill="1" applyBorder="1" applyAlignment="1" applyProtection="1">
      <alignment horizontal="center" vertical="center"/>
      <protection/>
    </xf>
    <xf numFmtId="176" fontId="7" fillId="0" borderId="4" xfId="26" applyNumberFormat="1" applyFont="1" applyFill="1" applyBorder="1" applyAlignment="1" applyProtection="1">
      <alignment horizontal="center" vertical="center"/>
      <protection/>
    </xf>
    <xf numFmtId="0" fontId="5" fillId="0" borderId="17" xfId="26" applyFont="1" applyBorder="1" applyAlignment="1">
      <alignment horizontal="center" vertical="center"/>
      <protection/>
    </xf>
    <xf numFmtId="0" fontId="5" fillId="0" borderId="22" xfId="26" applyFont="1" applyBorder="1" applyAlignment="1">
      <alignment horizontal="center" vertical="center"/>
      <protection/>
    </xf>
    <xf numFmtId="0" fontId="5" fillId="0" borderId="11" xfId="26" applyFont="1" applyBorder="1" applyAlignment="1">
      <alignment horizontal="center" vertical="center"/>
      <protection/>
    </xf>
    <xf numFmtId="0" fontId="5" fillId="0" borderId="14" xfId="26" applyFont="1" applyBorder="1" applyAlignment="1">
      <alignment horizontal="center" vertical="center"/>
      <protection/>
    </xf>
    <xf numFmtId="0" fontId="5" fillId="0" borderId="11" xfId="26" applyFont="1" applyBorder="1" applyAlignment="1">
      <alignment horizontal="distributed" vertical="center" wrapText="1"/>
      <protection/>
    </xf>
    <xf numFmtId="0" fontId="5" fillId="0" borderId="14" xfId="26" applyFont="1" applyBorder="1" applyAlignment="1">
      <alignment horizontal="distributed" vertical="center" wrapText="1"/>
      <protection/>
    </xf>
    <xf numFmtId="0" fontId="5" fillId="0" borderId="20" xfId="26" applyFont="1" applyBorder="1" applyAlignment="1">
      <alignment horizontal="distributed" vertical="center" wrapText="1"/>
      <protection/>
    </xf>
    <xf numFmtId="0" fontId="5" fillId="0" borderId="6" xfId="26" applyFont="1" applyBorder="1" applyAlignment="1">
      <alignment horizontal="distributed" vertical="center" wrapText="1"/>
      <protection/>
    </xf>
    <xf numFmtId="0" fontId="10" fillId="0" borderId="10" xfId="26" applyFont="1" applyBorder="1" applyAlignment="1">
      <alignment horizontal="left" vertical="center"/>
      <protection/>
    </xf>
    <xf numFmtId="0" fontId="10" fillId="0" borderId="0" xfId="26" applyFont="1" applyBorder="1" applyAlignment="1">
      <alignment horizontal="right" vertical="center"/>
      <protection/>
    </xf>
    <xf numFmtId="0" fontId="5" fillId="0" borderId="1" xfId="26" applyFont="1" applyBorder="1" applyAlignment="1">
      <alignment horizontal="center" vertical="center"/>
      <protection/>
    </xf>
    <xf numFmtId="0" fontId="5" fillId="0" borderId="20" xfId="26" applyFont="1" applyBorder="1" applyAlignment="1">
      <alignment horizontal="center" vertical="center"/>
      <protection/>
    </xf>
    <xf numFmtId="0" fontId="5" fillId="0" borderId="3" xfId="26" applyFont="1" applyBorder="1" applyAlignment="1">
      <alignment horizontal="center" vertical="center"/>
      <protection/>
    </xf>
    <xf numFmtId="0" fontId="5" fillId="0" borderId="6" xfId="26" applyFont="1" applyBorder="1" applyAlignment="1">
      <alignment horizontal="center" vertical="center"/>
      <protection/>
    </xf>
    <xf numFmtId="0" fontId="11" fillId="0" borderId="0" xfId="26" applyFont="1" applyBorder="1" applyAlignment="1">
      <alignment horizontal="distributed" vertical="center"/>
      <protection/>
    </xf>
    <xf numFmtId="0" fontId="11" fillId="0" borderId="4" xfId="26" applyFont="1" applyBorder="1" applyAlignment="1">
      <alignment horizontal="distributed" vertical="center"/>
      <protection/>
    </xf>
    <xf numFmtId="0" fontId="11" fillId="0" borderId="0" xfId="26" applyFont="1" applyBorder="1" applyAlignment="1">
      <alignment horizontal="center" vertical="center"/>
      <protection/>
    </xf>
    <xf numFmtId="0" fontId="11" fillId="0" borderId="4" xfId="26" applyFont="1" applyBorder="1" applyAlignment="1">
      <alignment horizontal="center" vertical="center"/>
      <protection/>
    </xf>
    <xf numFmtId="0" fontId="10" fillId="0" borderId="10" xfId="27" applyFont="1" applyBorder="1" applyAlignment="1">
      <alignment horizontal="center" vertical="center"/>
      <protection/>
    </xf>
    <xf numFmtId="0" fontId="5" fillId="0" borderId="1" xfId="27" applyFont="1" applyBorder="1" applyAlignment="1">
      <alignment horizontal="center" vertical="center"/>
      <protection/>
    </xf>
    <xf numFmtId="0" fontId="5" fillId="0" borderId="20" xfId="27" applyFont="1" applyBorder="1" applyAlignment="1">
      <alignment horizontal="center" vertical="center"/>
      <protection/>
    </xf>
    <xf numFmtId="0" fontId="5" fillId="0" borderId="0" xfId="27" applyFont="1" applyBorder="1" applyAlignment="1">
      <alignment horizontal="center" vertical="center"/>
      <protection/>
    </xf>
    <xf numFmtId="0" fontId="5" fillId="0" borderId="4" xfId="27" applyFont="1" applyBorder="1" applyAlignment="1">
      <alignment horizontal="center" vertical="center"/>
      <protection/>
    </xf>
    <xf numFmtId="0" fontId="5" fillId="0" borderId="3" xfId="27" applyFont="1" applyBorder="1" applyAlignment="1">
      <alignment horizontal="center" vertical="center"/>
      <protection/>
    </xf>
    <xf numFmtId="0" fontId="5" fillId="0" borderId="6" xfId="27" applyFont="1" applyBorder="1" applyAlignment="1">
      <alignment horizontal="center" vertical="center"/>
      <protection/>
    </xf>
    <xf numFmtId="0" fontId="11" fillId="0" borderId="0" xfId="27" applyFont="1" applyBorder="1" applyAlignment="1">
      <alignment horizontal="center" vertical="center"/>
      <protection/>
    </xf>
    <xf numFmtId="0" fontId="11" fillId="0" borderId="4" xfId="27" applyFont="1" applyBorder="1" applyAlignment="1">
      <alignment horizontal="center" vertical="center"/>
      <protection/>
    </xf>
    <xf numFmtId="0" fontId="5" fillId="0" borderId="16" xfId="27" applyFont="1" applyBorder="1" applyAlignment="1">
      <alignment horizontal="center" vertical="center" wrapText="1"/>
      <protection/>
    </xf>
    <xf numFmtId="0" fontId="5" fillId="0" borderId="14" xfId="27" applyFont="1" applyBorder="1" applyAlignment="1">
      <alignment horizontal="center" vertical="center" wrapText="1"/>
      <protection/>
    </xf>
    <xf numFmtId="0" fontId="5" fillId="0" borderId="11" xfId="27" applyFont="1" applyBorder="1" applyAlignment="1">
      <alignment horizontal="center" vertical="center"/>
      <protection/>
    </xf>
    <xf numFmtId="0" fontId="5" fillId="0" borderId="12" xfId="27" applyFont="1" applyBorder="1" applyAlignment="1">
      <alignment horizontal="center" vertical="center"/>
      <protection/>
    </xf>
    <xf numFmtId="0" fontId="5" fillId="0" borderId="24" xfId="27" applyFont="1" applyBorder="1" applyAlignment="1">
      <alignment horizontal="center" vertical="center" wrapText="1"/>
      <protection/>
    </xf>
    <xf numFmtId="176" fontId="8" fillId="0" borderId="8" xfId="27" applyNumberFormat="1" applyFont="1" applyFill="1" applyBorder="1" applyAlignment="1" applyProtection="1">
      <alignment horizontal="center" vertical="center"/>
      <protection/>
    </xf>
    <xf numFmtId="176" fontId="8" fillId="0" borderId="15" xfId="27" applyNumberFormat="1" applyFont="1" applyFill="1" applyBorder="1" applyAlignment="1" applyProtection="1">
      <alignment horizontal="center" vertical="center"/>
      <protection/>
    </xf>
    <xf numFmtId="176" fontId="7" fillId="0" borderId="0" xfId="27" applyNumberFormat="1" applyFont="1" applyFill="1" applyBorder="1" applyAlignment="1" applyProtection="1">
      <alignment horizontal="center" vertical="center"/>
      <protection/>
    </xf>
    <xf numFmtId="176" fontId="7" fillId="0" borderId="4" xfId="27" applyNumberFormat="1" applyFont="1" applyFill="1" applyBorder="1" applyAlignment="1" applyProtection="1">
      <alignment horizontal="center" vertical="center"/>
      <protection/>
    </xf>
    <xf numFmtId="0" fontId="5" fillId="0" borderId="13" xfId="27" applyFont="1" applyBorder="1" applyAlignment="1">
      <alignment horizontal="distributed" vertical="center" wrapText="1"/>
      <protection/>
    </xf>
    <xf numFmtId="0" fontId="5" fillId="0" borderId="14" xfId="27" applyFont="1" applyBorder="1" applyAlignment="1">
      <alignment horizontal="distributed" vertical="center" wrapText="1"/>
      <protection/>
    </xf>
    <xf numFmtId="0" fontId="5" fillId="0" borderId="12" xfId="27" applyFont="1" applyBorder="1" applyAlignment="1">
      <alignment horizontal="center" vertical="center" wrapText="1"/>
      <protection/>
    </xf>
    <xf numFmtId="0" fontId="5" fillId="0" borderId="5" xfId="27" applyFont="1" applyBorder="1" applyAlignment="1">
      <alignment horizontal="center" vertical="center" wrapText="1"/>
      <protection/>
    </xf>
    <xf numFmtId="0" fontId="5" fillId="0" borderId="9" xfId="27" applyFont="1" applyBorder="1" applyAlignment="1">
      <alignment horizontal="center" vertical="center" wrapText="1"/>
      <protection/>
    </xf>
    <xf numFmtId="0" fontId="5" fillId="0" borderId="1" xfId="28" applyFont="1" applyBorder="1" applyAlignment="1">
      <alignment horizontal="center" vertical="center"/>
      <protection/>
    </xf>
    <xf numFmtId="0" fontId="5" fillId="0" borderId="3" xfId="28" applyFont="1" applyBorder="1" applyAlignment="1">
      <alignment horizontal="center" vertical="center"/>
      <protection/>
    </xf>
    <xf numFmtId="0" fontId="5" fillId="0" borderId="25" xfId="28" applyFont="1" applyBorder="1" applyAlignment="1">
      <alignment horizontal="center" vertical="center"/>
      <protection/>
    </xf>
    <xf numFmtId="0" fontId="5" fillId="0" borderId="17" xfId="28" applyFont="1" applyBorder="1" applyAlignment="1">
      <alignment horizontal="center" vertical="center"/>
      <protection/>
    </xf>
    <xf numFmtId="0" fontId="10" fillId="0" borderId="10" xfId="28" applyFont="1" applyBorder="1" applyAlignment="1">
      <alignment horizontal="center" vertical="center"/>
      <protection/>
    </xf>
    <xf numFmtId="0" fontId="11" fillId="0" borderId="8" xfId="28" applyFont="1" applyBorder="1" applyAlignment="1">
      <alignment horizontal="distributed" vertical="center"/>
      <protection/>
    </xf>
    <xf numFmtId="0" fontId="5" fillId="0" borderId="20" xfId="28" applyFont="1" applyBorder="1" applyAlignment="1">
      <alignment horizontal="center" vertical="center"/>
      <protection/>
    </xf>
    <xf numFmtId="0" fontId="5" fillId="0" borderId="6" xfId="28" applyFont="1" applyBorder="1" applyAlignment="1">
      <alignment horizontal="center" vertical="center"/>
      <protection/>
    </xf>
    <xf numFmtId="0" fontId="5" fillId="0" borderId="22" xfId="28" applyFont="1" applyBorder="1" applyAlignment="1">
      <alignment horizontal="center" vertical="center"/>
      <protection/>
    </xf>
    <xf numFmtId="194" fontId="8" fillId="0" borderId="0" xfId="0" applyNumberFormat="1" applyFont="1" applyFill="1" applyBorder="1" applyAlignment="1" applyProtection="1">
      <alignment horizontal="distributed" vertical="center"/>
      <protection/>
    </xf>
    <xf numFmtId="194" fontId="8" fillId="0" borderId="4" xfId="0" applyNumberFormat="1" applyFont="1" applyFill="1" applyBorder="1" applyAlignment="1" applyProtection="1">
      <alignment horizontal="distributed" vertical="center"/>
      <protection/>
    </xf>
    <xf numFmtId="194" fontId="5" fillId="0" borderId="8" xfId="0" applyNumberFormat="1" applyFont="1" applyBorder="1" applyAlignment="1">
      <alignment horizontal="left" vertical="center"/>
    </xf>
    <xf numFmtId="194" fontId="4" fillId="0" borderId="10" xfId="0" applyNumberFormat="1" applyFont="1" applyFill="1" applyBorder="1" applyAlignment="1" applyProtection="1">
      <alignment horizontal="right" vertical="center"/>
      <protection/>
    </xf>
    <xf numFmtId="194" fontId="7" fillId="0" borderId="1" xfId="0" applyNumberFormat="1" applyFont="1" applyFill="1" applyBorder="1" applyAlignment="1" applyProtection="1">
      <alignment horizontal="center" vertical="center"/>
      <protection/>
    </xf>
    <xf numFmtId="194" fontId="7" fillId="0" borderId="3" xfId="0" applyNumberFormat="1" applyFont="1" applyFill="1" applyBorder="1" applyAlignment="1" applyProtection="1">
      <alignment horizontal="center" vertical="center"/>
      <protection/>
    </xf>
    <xf numFmtId="194" fontId="7" fillId="0" borderId="11" xfId="0" applyNumberFormat="1" applyFont="1" applyFill="1" applyBorder="1" applyAlignment="1" applyProtection="1">
      <alignment horizontal="center" vertical="center"/>
      <protection/>
    </xf>
    <xf numFmtId="194" fontId="7" fillId="0" borderId="25" xfId="0" applyNumberFormat="1" applyFont="1" applyFill="1" applyBorder="1" applyAlignment="1" applyProtection="1">
      <alignment horizontal="center" vertical="center"/>
      <protection/>
    </xf>
    <xf numFmtId="194" fontId="7" fillId="0" borderId="17" xfId="0" applyNumberFormat="1" applyFont="1" applyFill="1" applyBorder="1" applyAlignment="1" applyProtection="1">
      <alignment horizontal="center" vertical="center"/>
      <protection/>
    </xf>
    <xf numFmtId="194" fontId="8" fillId="0" borderId="0" xfId="0" applyNumberFormat="1" applyFont="1" applyFill="1" applyBorder="1" applyAlignment="1" applyProtection="1" quotePrefix="1">
      <alignment horizontal="distributed" vertical="center"/>
      <protection/>
    </xf>
    <xf numFmtId="194" fontId="5" fillId="0" borderId="1" xfId="0" applyNumberFormat="1" applyFont="1" applyBorder="1" applyAlignment="1">
      <alignment horizontal="center" vertical="center"/>
    </xf>
    <xf numFmtId="194" fontId="5" fillId="0" borderId="20" xfId="0" applyNumberFormat="1" applyFont="1" applyBorder="1" applyAlignment="1">
      <alignment horizontal="center" vertical="center"/>
    </xf>
    <xf numFmtId="194" fontId="5" fillId="0" borderId="3" xfId="0" applyNumberFormat="1" applyFont="1" applyBorder="1" applyAlignment="1">
      <alignment horizontal="center" vertical="center"/>
    </xf>
    <xf numFmtId="194" fontId="5" fillId="0" borderId="6" xfId="0" applyNumberFormat="1" applyFont="1" applyBorder="1" applyAlignment="1">
      <alignment horizontal="center" vertical="center"/>
    </xf>
    <xf numFmtId="194" fontId="4" fillId="0" borderId="10" xfId="0" applyNumberFormat="1" applyFont="1" applyFill="1" applyBorder="1" applyAlignment="1" applyProtection="1">
      <alignment horizontal="left" vertical="center"/>
      <protection/>
    </xf>
    <xf numFmtId="194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5" xfId="29" applyFont="1" applyFill="1" applyBorder="1" applyAlignment="1" applyProtection="1">
      <alignment horizontal="distributed" vertical="center"/>
      <protection/>
    </xf>
    <xf numFmtId="0" fontId="7" fillId="0" borderId="4" xfId="29" applyFont="1" applyFill="1" applyBorder="1" applyAlignment="1" applyProtection="1" quotePrefix="1">
      <alignment horizontal="distributed" vertical="center"/>
      <protection/>
    </xf>
    <xf numFmtId="0" fontId="7" fillId="0" borderId="12" xfId="29" applyFont="1" applyFill="1" applyBorder="1" applyAlignment="1" applyProtection="1">
      <alignment horizontal="distributed" vertical="center"/>
      <protection/>
    </xf>
    <xf numFmtId="0" fontId="7" fillId="0" borderId="20" xfId="29" applyFont="1" applyFill="1" applyBorder="1" applyAlignment="1" applyProtection="1">
      <alignment horizontal="distributed" vertical="center"/>
      <protection/>
    </xf>
    <xf numFmtId="0" fontId="7" fillId="0" borderId="4" xfId="29" applyFont="1" applyFill="1" applyBorder="1" applyAlignment="1" applyProtection="1">
      <alignment horizontal="distributed" vertical="center"/>
      <protection/>
    </xf>
    <xf numFmtId="0" fontId="7" fillId="0" borderId="9" xfId="29" applyFont="1" applyFill="1" applyBorder="1" applyAlignment="1" applyProtection="1">
      <alignment horizontal="distributed" vertical="center"/>
      <protection/>
    </xf>
    <xf numFmtId="0" fontId="7" fillId="0" borderId="6" xfId="29" applyFont="1" applyFill="1" applyBorder="1" applyAlignment="1" applyProtection="1">
      <alignment horizontal="distributed" vertical="center"/>
      <protection/>
    </xf>
    <xf numFmtId="0" fontId="7" fillId="0" borderId="0" xfId="29" applyFont="1" applyFill="1" applyBorder="1" applyAlignment="1" applyProtection="1">
      <alignment horizontal="distributed" vertical="center"/>
      <protection/>
    </xf>
    <xf numFmtId="0" fontId="7" fillId="0" borderId="1" xfId="29" applyFont="1" applyFill="1" applyBorder="1" applyAlignment="1" applyProtection="1">
      <alignment horizontal="distributed" vertical="center"/>
      <protection/>
    </xf>
    <xf numFmtId="0" fontId="7" fillId="0" borderId="3" xfId="29" applyFont="1" applyFill="1" applyBorder="1" applyAlignment="1" applyProtection="1">
      <alignment horizontal="distributed" vertical="center"/>
      <protection/>
    </xf>
    <xf numFmtId="0" fontId="4" fillId="0" borderId="10" xfId="29" applyFont="1" applyFill="1" applyBorder="1" applyAlignment="1" applyProtection="1">
      <alignment horizontal="right" vertical="center"/>
      <protection/>
    </xf>
    <xf numFmtId="0" fontId="4" fillId="0" borderId="10" xfId="29" applyFont="1" applyFill="1" applyBorder="1" applyAlignment="1" applyProtection="1">
      <alignment horizontal="left" vertical="center"/>
      <protection/>
    </xf>
    <xf numFmtId="0" fontId="8" fillId="0" borderId="0" xfId="29" applyFont="1" applyFill="1" applyBorder="1" applyAlignment="1" applyProtection="1">
      <alignment horizontal="distributed" vertical="center"/>
      <protection/>
    </xf>
    <xf numFmtId="0" fontId="8" fillId="0" borderId="4" xfId="29" applyFont="1" applyFill="1" applyBorder="1" applyAlignment="1" applyProtection="1">
      <alignment horizontal="distributed" vertical="center"/>
      <protection/>
    </xf>
    <xf numFmtId="0" fontId="7" fillId="0" borderId="11" xfId="29" applyFont="1" applyFill="1" applyBorder="1" applyAlignment="1" applyProtection="1">
      <alignment horizontal="center" vertical="center"/>
      <protection/>
    </xf>
    <xf numFmtId="0" fontId="7" fillId="0" borderId="19" xfId="29" applyFont="1" applyFill="1" applyBorder="1" applyAlignment="1" applyProtection="1">
      <alignment horizontal="center" vertical="center"/>
      <protection/>
    </xf>
    <xf numFmtId="0" fontId="7" fillId="0" borderId="14" xfId="29" applyFont="1" applyFill="1" applyBorder="1" applyAlignment="1" applyProtection="1">
      <alignment horizontal="center" vertical="center"/>
      <protection/>
    </xf>
    <xf numFmtId="0" fontId="7" fillId="0" borderId="19" xfId="29" applyFont="1" applyFill="1" applyBorder="1" applyAlignment="1" applyProtection="1" quotePrefix="1">
      <alignment horizontal="center" vertical="center"/>
      <protection/>
    </xf>
    <xf numFmtId="0" fontId="7" fillId="0" borderId="14" xfId="29" applyFont="1" applyFill="1" applyBorder="1" applyAlignment="1" applyProtection="1" quotePrefix="1">
      <alignment horizontal="center" vertical="center"/>
      <protection/>
    </xf>
    <xf numFmtId="0" fontId="8" fillId="0" borderId="8" xfId="29" applyFont="1" applyFill="1" applyBorder="1" applyAlignment="1" applyProtection="1">
      <alignment horizontal="distributed" vertical="center"/>
      <protection/>
    </xf>
    <xf numFmtId="0" fontId="8" fillId="0" borderId="15" xfId="29" applyFont="1" applyFill="1" applyBorder="1" applyAlignment="1" applyProtection="1">
      <alignment horizontal="distributed" vertical="center"/>
      <protection/>
    </xf>
    <xf numFmtId="199" fontId="4" fillId="0" borderId="0" xfId="30" applyNumberFormat="1" applyFont="1" applyFill="1" applyBorder="1" applyAlignment="1" applyProtection="1">
      <alignment horizontal="center" vertical="center"/>
      <protection/>
    </xf>
    <xf numFmtId="194" fontId="7" fillId="0" borderId="1" xfId="30" applyNumberFormat="1" applyFont="1" applyFill="1" applyBorder="1" applyAlignment="1" applyProtection="1">
      <alignment horizontal="center" vertical="center"/>
      <protection/>
    </xf>
    <xf numFmtId="194" fontId="7" fillId="0" borderId="20" xfId="30" applyNumberFormat="1" applyFont="1" applyFill="1" applyBorder="1" applyAlignment="1" applyProtection="1">
      <alignment horizontal="center" vertical="center"/>
      <protection/>
    </xf>
    <xf numFmtId="194" fontId="7" fillId="0" borderId="3" xfId="30" applyNumberFormat="1" applyFont="1" applyFill="1" applyBorder="1" applyAlignment="1" applyProtection="1">
      <alignment horizontal="center" vertical="center"/>
      <protection/>
    </xf>
    <xf numFmtId="194" fontId="7" fillId="0" borderId="6" xfId="30" applyNumberFormat="1" applyFont="1" applyFill="1" applyBorder="1" applyAlignment="1" applyProtection="1">
      <alignment horizontal="center" vertical="center"/>
      <protection/>
    </xf>
    <xf numFmtId="194" fontId="8" fillId="0" borderId="0" xfId="30" applyNumberFormat="1" applyFont="1" applyFill="1" applyBorder="1" applyAlignment="1" applyProtection="1">
      <alignment horizontal="distributed" vertical="center"/>
      <protection/>
    </xf>
    <xf numFmtId="194" fontId="7" fillId="0" borderId="11" xfId="30" applyNumberFormat="1" applyFont="1" applyFill="1" applyBorder="1" applyAlignment="1" applyProtection="1">
      <alignment horizontal="center" vertical="center"/>
      <protection/>
    </xf>
    <xf numFmtId="194" fontId="7" fillId="0" borderId="14" xfId="30" applyNumberFormat="1" applyFont="1" applyFill="1" applyBorder="1" applyAlignment="1" applyProtection="1" quotePrefix="1">
      <alignment horizontal="center" vertical="center"/>
      <protection/>
    </xf>
    <xf numFmtId="194" fontId="7" fillId="0" borderId="12" xfId="30" applyNumberFormat="1" applyFont="1" applyFill="1" applyBorder="1" applyAlignment="1" applyProtection="1">
      <alignment horizontal="center" vertical="center"/>
      <protection/>
    </xf>
    <xf numFmtId="194" fontId="7" fillId="0" borderId="9" xfId="30" applyNumberFormat="1" applyFont="1" applyFill="1" applyBorder="1" applyAlignment="1" applyProtection="1" quotePrefix="1">
      <alignment horizontal="center" vertical="center"/>
      <protection/>
    </xf>
    <xf numFmtId="194" fontId="7" fillId="0" borderId="17" xfId="30" applyNumberFormat="1" applyFont="1" applyFill="1" applyBorder="1" applyAlignment="1" applyProtection="1">
      <alignment horizontal="center" vertical="center"/>
      <protection/>
    </xf>
    <xf numFmtId="194" fontId="7" fillId="0" borderId="22" xfId="30" applyNumberFormat="1" applyFont="1" applyFill="1" applyBorder="1" applyAlignment="1" applyProtection="1">
      <alignment horizontal="center" vertical="center"/>
      <protection/>
    </xf>
    <xf numFmtId="194" fontId="7" fillId="0" borderId="21" xfId="30" applyNumberFormat="1" applyFont="1" applyFill="1" applyBorder="1" applyAlignment="1" applyProtection="1">
      <alignment horizontal="center" vertical="center"/>
      <protection/>
    </xf>
    <xf numFmtId="194" fontId="5" fillId="0" borderId="0" xfId="30" applyNumberFormat="1" applyFont="1" applyAlignment="1">
      <alignment horizontal="left" vertical="center"/>
      <protection/>
    </xf>
    <xf numFmtId="194" fontId="8" fillId="0" borderId="3" xfId="30" applyNumberFormat="1" applyFont="1" applyFill="1" applyBorder="1" applyAlignment="1" applyProtection="1">
      <alignment horizontal="distributed" vertical="center"/>
      <protection/>
    </xf>
    <xf numFmtId="0" fontId="5" fillId="0" borderId="0" xfId="32" applyFont="1" applyBorder="1" applyAlignment="1">
      <alignment horizontal="distributed" vertical="center"/>
      <protection/>
    </xf>
    <xf numFmtId="0" fontId="5" fillId="0" borderId="4" xfId="32" applyFont="1" applyBorder="1" applyAlignment="1">
      <alignment horizontal="distributed" vertical="center"/>
      <protection/>
    </xf>
    <xf numFmtId="0" fontId="11" fillId="0" borderId="0" xfId="32" applyFont="1" applyBorder="1" applyAlignment="1">
      <alignment horizontal="distributed" vertical="center"/>
      <protection/>
    </xf>
    <xf numFmtId="0" fontId="11" fillId="0" borderId="4" xfId="32" applyFont="1" applyBorder="1" applyAlignment="1">
      <alignment horizontal="distributed" vertical="center"/>
      <protection/>
    </xf>
    <xf numFmtId="0" fontId="5" fillId="0" borderId="3" xfId="32" applyFont="1" applyBorder="1" applyAlignment="1">
      <alignment horizontal="distributed" vertical="center"/>
      <protection/>
    </xf>
    <xf numFmtId="0" fontId="5" fillId="0" borderId="6" xfId="32" applyFont="1" applyBorder="1" applyAlignment="1">
      <alignment horizontal="distributed" vertical="center"/>
      <protection/>
    </xf>
    <xf numFmtId="0" fontId="10" fillId="0" borderId="10" xfId="32" applyFont="1" applyBorder="1" applyAlignment="1">
      <alignment horizontal="center" vertical="center"/>
      <protection/>
    </xf>
    <xf numFmtId="0" fontId="11" fillId="0" borderId="8" xfId="32" applyFont="1" applyBorder="1" applyAlignment="1">
      <alignment horizontal="distributed" vertical="center"/>
      <protection/>
    </xf>
    <xf numFmtId="0" fontId="11" fillId="0" borderId="15" xfId="32" applyFont="1" applyBorder="1" applyAlignment="1">
      <alignment horizontal="distributed" vertical="center"/>
      <protection/>
    </xf>
    <xf numFmtId="0" fontId="5" fillId="0" borderId="25" xfId="32" applyFont="1" applyBorder="1" applyAlignment="1">
      <alignment horizontal="center" vertical="center"/>
      <protection/>
    </xf>
    <xf numFmtId="0" fontId="5" fillId="0" borderId="17" xfId="32" applyFont="1" applyBorder="1" applyAlignment="1">
      <alignment horizontal="center" vertical="center"/>
      <protection/>
    </xf>
    <xf numFmtId="0" fontId="5" fillId="0" borderId="2" xfId="32" applyFont="1" applyBorder="1" applyAlignment="1">
      <alignment horizontal="center" vertical="center"/>
      <protection/>
    </xf>
    <xf numFmtId="0" fontId="5" fillId="0" borderId="21" xfId="32" applyFont="1" applyBorder="1" applyAlignment="1">
      <alignment horizontal="center" vertical="center"/>
      <protection/>
    </xf>
    <xf numFmtId="0" fontId="5" fillId="0" borderId="18" xfId="32" applyFont="1" applyBorder="1" applyAlignment="1">
      <alignment horizontal="center" vertical="center"/>
      <protection/>
    </xf>
    <xf numFmtId="0" fontId="5" fillId="0" borderId="1" xfId="32" applyFont="1" applyBorder="1" applyAlignment="1">
      <alignment horizontal="center" vertical="center"/>
      <protection/>
    </xf>
    <xf numFmtId="0" fontId="5" fillId="0" borderId="20" xfId="32" applyFont="1" applyBorder="1" applyAlignment="1">
      <alignment horizontal="center" vertical="center"/>
      <protection/>
    </xf>
    <xf numFmtId="0" fontId="5" fillId="0" borderId="3" xfId="32" applyFont="1" applyBorder="1" applyAlignment="1">
      <alignment horizontal="center" vertical="center"/>
      <protection/>
    </xf>
    <xf numFmtId="0" fontId="5" fillId="0" borderId="6" xfId="32" applyFont="1" applyBorder="1" applyAlignment="1">
      <alignment horizontal="center" vertical="center"/>
      <protection/>
    </xf>
    <xf numFmtId="0" fontId="4" fillId="0" borderId="0" xfId="33" applyFont="1" applyFill="1" applyBorder="1" applyAlignment="1" applyProtection="1">
      <alignment horizontal="right" vertical="center"/>
      <protection/>
    </xf>
    <xf numFmtId="0" fontId="15" fillId="0" borderId="21" xfId="33" applyFont="1" applyFill="1" applyBorder="1" applyAlignment="1" applyProtection="1">
      <alignment horizontal="center" vertical="center"/>
      <protection/>
    </xf>
    <xf numFmtId="0" fontId="15" fillId="0" borderId="18" xfId="33" applyFont="1" applyFill="1" applyBorder="1" applyAlignment="1" applyProtection="1" quotePrefix="1">
      <alignment horizontal="center" vertical="center"/>
      <protection/>
    </xf>
    <xf numFmtId="0" fontId="15" fillId="0" borderId="19" xfId="33" applyFont="1" applyFill="1" applyBorder="1" applyAlignment="1" applyProtection="1">
      <alignment horizontal="center" vertical="center" wrapText="1"/>
      <protection/>
    </xf>
    <xf numFmtId="0" fontId="15" fillId="0" borderId="19" xfId="33" applyFont="1" applyFill="1" applyBorder="1" applyAlignment="1" applyProtection="1" quotePrefix="1">
      <alignment horizontal="center" vertical="center" wrapText="1"/>
      <protection/>
    </xf>
    <xf numFmtId="0" fontId="15" fillId="0" borderId="14" xfId="33" applyFont="1" applyFill="1" applyBorder="1" applyAlignment="1" applyProtection="1" quotePrefix="1">
      <alignment horizontal="center" vertical="center" wrapText="1"/>
      <protection/>
    </xf>
    <xf numFmtId="0" fontId="15" fillId="0" borderId="5" xfId="33" applyFont="1" applyFill="1" applyBorder="1" applyAlignment="1" applyProtection="1">
      <alignment horizontal="center" vertical="center"/>
      <protection/>
    </xf>
    <xf numFmtId="0" fontId="15" fillId="0" borderId="5" xfId="33" applyFont="1" applyFill="1" applyBorder="1" applyAlignment="1" applyProtection="1" quotePrefix="1">
      <alignment horizontal="center" vertical="center"/>
      <protection/>
    </xf>
    <xf numFmtId="0" fontId="15" fillId="0" borderId="9" xfId="33" applyFont="1" applyFill="1" applyBorder="1" applyAlignment="1" applyProtection="1" quotePrefix="1">
      <alignment horizontal="center" vertical="center"/>
      <protection/>
    </xf>
    <xf numFmtId="0" fontId="15" fillId="0" borderId="13" xfId="33" applyFont="1" applyFill="1" applyBorder="1" applyAlignment="1" applyProtection="1">
      <alignment horizontal="center" vertical="center"/>
      <protection/>
    </xf>
    <xf numFmtId="0" fontId="15" fillId="0" borderId="14" xfId="33" applyFont="1" applyFill="1" applyBorder="1" applyAlignment="1" applyProtection="1" quotePrefix="1">
      <alignment horizontal="center" vertical="center"/>
      <protection/>
    </xf>
    <xf numFmtId="0" fontId="15" fillId="0" borderId="15" xfId="33" applyFont="1" applyFill="1" applyBorder="1" applyAlignment="1" applyProtection="1">
      <alignment horizontal="center" vertical="center"/>
      <protection/>
    </xf>
    <xf numFmtId="0" fontId="2" fillId="0" borderId="6" xfId="33" applyBorder="1">
      <alignment/>
      <protection/>
    </xf>
    <xf numFmtId="0" fontId="15" fillId="0" borderId="13" xfId="33" applyFont="1" applyFill="1" applyBorder="1" applyAlignment="1" applyProtection="1">
      <alignment horizontal="distributed" vertical="center"/>
      <protection/>
    </xf>
    <xf numFmtId="0" fontId="15" fillId="0" borderId="14" xfId="33" applyFont="1" applyFill="1" applyBorder="1" applyAlignment="1" applyProtection="1" quotePrefix="1">
      <alignment horizontal="distributed" vertical="center"/>
      <protection/>
    </xf>
    <xf numFmtId="0" fontId="15" fillId="0" borderId="22" xfId="33" applyFont="1" applyFill="1" applyBorder="1" applyAlignment="1" applyProtection="1">
      <alignment horizontal="left" vertical="center"/>
      <protection/>
    </xf>
    <xf numFmtId="0" fontId="15" fillId="0" borderId="21" xfId="33" applyFont="1" applyFill="1" applyBorder="1" applyAlignment="1" applyProtection="1">
      <alignment horizontal="left" vertical="center"/>
      <protection/>
    </xf>
    <xf numFmtId="0" fontId="15" fillId="0" borderId="24" xfId="33" applyFont="1" applyFill="1" applyBorder="1" applyAlignment="1" applyProtection="1">
      <alignment horizontal="left" vertical="center"/>
      <protection/>
    </xf>
    <xf numFmtId="0" fontId="15" fillId="0" borderId="18" xfId="33" applyFont="1" applyFill="1" applyBorder="1" applyAlignment="1" applyProtection="1">
      <alignment horizontal="left" vertical="center"/>
      <protection/>
    </xf>
    <xf numFmtId="0" fontId="13" fillId="0" borderId="25" xfId="33" applyFont="1" applyFill="1" applyBorder="1" applyAlignment="1" applyProtection="1">
      <alignment horizontal="center" vertical="center"/>
      <protection/>
    </xf>
    <xf numFmtId="0" fontId="13" fillId="0" borderId="2" xfId="33" applyFont="1" applyFill="1" applyBorder="1" applyAlignment="1" applyProtection="1" quotePrefix="1">
      <alignment horizontal="center" vertical="center"/>
      <protection/>
    </xf>
    <xf numFmtId="0" fontId="15" fillId="0" borderId="2" xfId="33" applyFont="1" applyFill="1" applyBorder="1" applyAlignment="1" applyProtection="1">
      <alignment horizontal="center" vertical="center"/>
      <protection/>
    </xf>
    <xf numFmtId="0" fontId="15" fillId="0" borderId="2" xfId="33" applyFont="1" applyFill="1" applyBorder="1" applyAlignment="1" applyProtection="1" quotePrefix="1">
      <alignment horizontal="center" vertical="center"/>
      <protection/>
    </xf>
    <xf numFmtId="0" fontId="15" fillId="0" borderId="17" xfId="33" applyFont="1" applyFill="1" applyBorder="1" applyAlignment="1" applyProtection="1">
      <alignment horizontal="left" vertical="center"/>
      <protection/>
    </xf>
    <xf numFmtId="0" fontId="15" fillId="0" borderId="7" xfId="33" applyFont="1" applyFill="1" applyBorder="1" applyAlignment="1" applyProtection="1">
      <alignment horizontal="center" vertical="center"/>
      <protection/>
    </xf>
    <xf numFmtId="0" fontId="15" fillId="0" borderId="24" xfId="33" applyFont="1" applyFill="1" applyBorder="1" applyAlignment="1" applyProtection="1">
      <alignment horizontal="center" vertical="center"/>
      <protection/>
    </xf>
    <xf numFmtId="0" fontId="4" fillId="0" borderId="10" xfId="34" applyFont="1" applyFill="1" applyBorder="1" applyAlignment="1" applyProtection="1">
      <alignment horizontal="left" vertical="center"/>
      <protection/>
    </xf>
    <xf numFmtId="0" fontId="7" fillId="0" borderId="22" xfId="34" applyFont="1" applyFill="1" applyBorder="1" applyAlignment="1" applyProtection="1">
      <alignment vertical="center"/>
      <protection/>
    </xf>
    <xf numFmtId="0" fontId="7" fillId="0" borderId="21" xfId="34" applyFont="1" applyFill="1" applyBorder="1" applyAlignment="1" applyProtection="1">
      <alignment vertical="center"/>
      <protection/>
    </xf>
    <xf numFmtId="0" fontId="7" fillId="0" borderId="17" xfId="34" applyFont="1" applyFill="1" applyBorder="1" applyAlignment="1" applyProtection="1">
      <alignment horizontal="center" vertical="center"/>
      <protection/>
    </xf>
    <xf numFmtId="0" fontId="7" fillId="0" borderId="21" xfId="34" applyFont="1" applyFill="1" applyBorder="1" applyAlignment="1" applyProtection="1" quotePrefix="1">
      <alignment horizontal="center" vertical="center"/>
      <protection/>
    </xf>
    <xf numFmtId="0" fontId="4" fillId="0" borderId="0" xfId="34" applyFont="1" applyFill="1" applyBorder="1" applyAlignment="1" applyProtection="1">
      <alignment horizontal="right" vertical="center"/>
      <protection/>
    </xf>
    <xf numFmtId="0" fontId="4" fillId="0" borderId="0" xfId="34" applyFont="1" applyFill="1" applyBorder="1" applyAlignment="1" applyProtection="1" quotePrefix="1">
      <alignment horizontal="right" vertical="center"/>
      <protection/>
    </xf>
    <xf numFmtId="0" fontId="7" fillId="0" borderId="25" xfId="34" applyFont="1" applyFill="1" applyBorder="1" applyAlignment="1" applyProtection="1">
      <alignment horizontal="center" vertical="center"/>
      <protection/>
    </xf>
    <xf numFmtId="0" fontId="7" fillId="0" borderId="2" xfId="34" applyFont="1" applyFill="1" applyBorder="1" applyAlignment="1" applyProtection="1" quotePrefix="1">
      <alignment horizontal="center" vertical="center"/>
      <protection/>
    </xf>
    <xf numFmtId="0" fontId="7" fillId="0" borderId="0" xfId="34" applyFont="1" applyFill="1" applyBorder="1" applyAlignment="1" applyProtection="1">
      <alignment horizontal="distributed" vertical="center"/>
      <protection/>
    </xf>
    <xf numFmtId="0" fontId="7" fillId="0" borderId="4" xfId="34" applyFont="1" applyFill="1" applyBorder="1" applyAlignment="1" applyProtection="1">
      <alignment horizontal="distributed" vertical="center"/>
      <protection/>
    </xf>
    <xf numFmtId="0" fontId="7" fillId="0" borderId="1" xfId="34" applyFont="1" applyFill="1" applyBorder="1" applyAlignment="1" applyProtection="1">
      <alignment horizontal="distributed" vertical="center"/>
      <protection/>
    </xf>
    <xf numFmtId="0" fontId="7" fillId="0" borderId="20" xfId="34" applyFont="1" applyFill="1" applyBorder="1" applyAlignment="1" applyProtection="1">
      <alignment horizontal="distributed" vertical="center"/>
      <protection/>
    </xf>
    <xf numFmtId="0" fontId="7" fillId="0" borderId="3" xfId="34" applyFont="1" applyFill="1" applyBorder="1" applyAlignment="1" applyProtection="1">
      <alignment horizontal="distributed" vertical="center"/>
      <protection/>
    </xf>
    <xf numFmtId="0" fontId="7" fillId="0" borderId="6" xfId="34" applyFont="1" applyFill="1" applyBorder="1" applyAlignment="1" applyProtection="1">
      <alignment horizontal="distributed" vertical="center"/>
      <protection/>
    </xf>
    <xf numFmtId="0" fontId="7" fillId="0" borderId="4" xfId="34" applyFont="1" applyFill="1" applyBorder="1" applyAlignment="1" applyProtection="1" quotePrefix="1">
      <alignment horizontal="distributed" vertical="center"/>
      <protection/>
    </xf>
    <xf numFmtId="0" fontId="7" fillId="0" borderId="20" xfId="34" applyFont="1" applyFill="1" applyBorder="1" applyAlignment="1" applyProtection="1">
      <alignment horizontal="center" vertical="center"/>
      <protection/>
    </xf>
    <xf numFmtId="0" fontId="7" fillId="0" borderId="6" xfId="34" applyFont="1" applyFill="1" applyBorder="1" applyAlignment="1" applyProtection="1" quotePrefix="1">
      <alignment horizontal="center" vertical="center"/>
      <protection/>
    </xf>
    <xf numFmtId="0" fontId="7" fillId="0" borderId="25" xfId="34" applyFont="1" applyFill="1" applyBorder="1" applyAlignment="1" applyProtection="1" quotePrefix="1">
      <alignment horizontal="center" vertical="center"/>
      <protection/>
    </xf>
    <xf numFmtId="0" fontId="8" fillId="0" borderId="8" xfId="34" applyFont="1" applyFill="1" applyBorder="1" applyAlignment="1" applyProtection="1">
      <alignment horizontal="distributed" vertical="center"/>
      <protection/>
    </xf>
    <xf numFmtId="0" fontId="8" fillId="0" borderId="15" xfId="34" applyFont="1" applyFill="1" applyBorder="1" applyAlignment="1" applyProtection="1" quotePrefix="1">
      <alignment horizontal="distributed" vertical="center"/>
      <protection/>
    </xf>
    <xf numFmtId="0" fontId="7" fillId="0" borderId="21" xfId="34" applyFont="1" applyFill="1" applyBorder="1" applyAlignment="1" applyProtection="1">
      <alignment horizontal="center" vertical="center"/>
      <protection/>
    </xf>
    <xf numFmtId="0" fontId="7" fillId="0" borderId="18" xfId="34" applyFont="1" applyFill="1" applyBorder="1" applyAlignment="1" applyProtection="1">
      <alignment horizontal="center" vertical="center"/>
      <protection/>
    </xf>
    <xf numFmtId="0" fontId="7" fillId="0" borderId="2" xfId="34" applyFont="1" applyFill="1" applyBorder="1" applyAlignment="1" applyProtection="1">
      <alignment horizontal="center" vertical="center"/>
      <protection/>
    </xf>
    <xf numFmtId="0" fontId="7" fillId="0" borderId="0" xfId="34" applyFont="1" applyFill="1" applyBorder="1" applyAlignment="1" applyProtection="1">
      <alignment vertical="center"/>
      <protection/>
    </xf>
    <xf numFmtId="0" fontId="7" fillId="0" borderId="11" xfId="34" applyFont="1" applyFill="1" applyBorder="1" applyAlignment="1" applyProtection="1">
      <alignment horizontal="center" vertical="center"/>
      <protection/>
    </xf>
    <xf numFmtId="0" fontId="7" fillId="0" borderId="14" xfId="34" applyFont="1" applyFill="1" applyBorder="1" applyAlignment="1" applyProtection="1" quotePrefix="1">
      <alignment horizontal="center" vertical="center"/>
      <protection/>
    </xf>
    <xf numFmtId="0" fontId="5" fillId="0" borderId="25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4" fillId="0" borderId="10" xfId="35" applyFont="1" applyFill="1" applyBorder="1" applyAlignment="1" applyProtection="1">
      <alignment horizontal="center" vertical="center"/>
      <protection/>
    </xf>
    <xf numFmtId="0" fontId="7" fillId="0" borderId="13" xfId="35" applyFont="1" applyFill="1" applyBorder="1" applyAlignment="1" applyProtection="1">
      <alignment horizontal="center" vertical="center" wrapText="1"/>
      <protection/>
    </xf>
    <xf numFmtId="0" fontId="7" fillId="0" borderId="19" xfId="35" applyFont="1" applyFill="1" applyBorder="1" applyAlignment="1" applyProtection="1">
      <alignment horizontal="center" vertical="center" wrapText="1"/>
      <protection/>
    </xf>
    <xf numFmtId="0" fontId="7" fillId="0" borderId="12" xfId="35" applyFont="1" applyFill="1" applyBorder="1" applyAlignment="1" applyProtection="1">
      <alignment horizontal="distributed" vertical="center" wrapText="1"/>
      <protection/>
    </xf>
    <xf numFmtId="0" fontId="7" fillId="0" borderId="5" xfId="35" applyFont="1" applyFill="1" applyBorder="1" applyAlignment="1" applyProtection="1">
      <alignment horizontal="distributed" vertical="center" wrapText="1"/>
      <protection/>
    </xf>
    <xf numFmtId="0" fontId="7" fillId="0" borderId="9" xfId="35" applyFont="1" applyFill="1" applyBorder="1" applyAlignment="1" applyProtection="1">
      <alignment horizontal="distributed" vertical="center" wrapText="1"/>
      <protection/>
    </xf>
    <xf numFmtId="0" fontId="7" fillId="0" borderId="22" xfId="35" applyFont="1" applyFill="1" applyBorder="1" applyAlignment="1" applyProtection="1">
      <alignment horizontal="center" vertical="center"/>
      <protection/>
    </xf>
    <xf numFmtId="0" fontId="7" fillId="0" borderId="22" xfId="35" applyFont="1" applyFill="1" applyBorder="1" applyAlignment="1" applyProtection="1" quotePrefix="1">
      <alignment horizontal="center" vertical="center"/>
      <protection/>
    </xf>
    <xf numFmtId="0" fontId="7" fillId="0" borderId="21" xfId="35" applyFont="1" applyFill="1" applyBorder="1" applyAlignment="1" applyProtection="1" quotePrefix="1">
      <alignment horizontal="center" vertical="center"/>
      <protection/>
    </xf>
    <xf numFmtId="0" fontId="7" fillId="0" borderId="17" xfId="35" applyFont="1" applyFill="1" applyBorder="1" applyAlignment="1" applyProtection="1">
      <alignment horizontal="center" vertical="center"/>
      <protection/>
    </xf>
    <xf numFmtId="0" fontId="7" fillId="0" borderId="21" xfId="35" applyFont="1" applyFill="1" applyBorder="1" applyAlignment="1" applyProtection="1">
      <alignment horizontal="center" vertical="center"/>
      <protection/>
    </xf>
    <xf numFmtId="0" fontId="4" fillId="0" borderId="10" xfId="36" applyFont="1" applyFill="1" applyBorder="1" applyAlignment="1" applyProtection="1">
      <alignment horizontal="center" vertical="center"/>
      <protection/>
    </xf>
    <xf numFmtId="0" fontId="7" fillId="0" borderId="22" xfId="36" applyFont="1" applyFill="1" applyBorder="1" applyAlignment="1" applyProtection="1">
      <alignment horizontal="center" vertical="center"/>
      <protection/>
    </xf>
    <xf numFmtId="0" fontId="7" fillId="0" borderId="22" xfId="36" applyFont="1" applyFill="1" applyBorder="1" applyAlignment="1" applyProtection="1" quotePrefix="1">
      <alignment horizontal="center" vertical="center"/>
      <protection/>
    </xf>
    <xf numFmtId="0" fontId="7" fillId="0" borderId="21" xfId="36" applyFont="1" applyFill="1" applyBorder="1" applyAlignment="1" applyProtection="1" quotePrefix="1">
      <alignment horizontal="center" vertical="center"/>
      <protection/>
    </xf>
    <xf numFmtId="0" fontId="7" fillId="0" borderId="17" xfId="36" applyFont="1" applyFill="1" applyBorder="1" applyAlignment="1" applyProtection="1">
      <alignment horizontal="center" vertical="center"/>
      <protection/>
    </xf>
    <xf numFmtId="0" fontId="7" fillId="0" borderId="21" xfId="36" applyFont="1" applyFill="1" applyBorder="1" applyAlignment="1" applyProtection="1">
      <alignment horizontal="center" vertical="center"/>
      <protection/>
    </xf>
    <xf numFmtId="0" fontId="7" fillId="0" borderId="12" xfId="36" applyFont="1" applyFill="1" applyBorder="1" applyAlignment="1" applyProtection="1">
      <alignment horizontal="distributed" vertical="center" wrapText="1"/>
      <protection/>
    </xf>
    <xf numFmtId="0" fontId="7" fillId="0" borderId="5" xfId="36" applyFont="1" applyFill="1" applyBorder="1" applyAlignment="1" applyProtection="1">
      <alignment horizontal="distributed" vertical="center" wrapText="1"/>
      <protection/>
    </xf>
    <xf numFmtId="0" fontId="7" fillId="0" borderId="9" xfId="36" applyFont="1" applyFill="1" applyBorder="1" applyAlignment="1" applyProtection="1">
      <alignment horizontal="distributed" vertical="center" wrapText="1"/>
      <protection/>
    </xf>
    <xf numFmtId="0" fontId="7" fillId="0" borderId="13" xfId="36" applyFont="1" applyFill="1" applyBorder="1" applyAlignment="1" applyProtection="1">
      <alignment horizontal="center" vertical="center" wrapText="1"/>
      <protection/>
    </xf>
    <xf numFmtId="0" fontId="7" fillId="0" borderId="19" xfId="36" applyFont="1" applyFill="1" applyBorder="1" applyAlignment="1" applyProtection="1">
      <alignment horizontal="center" vertical="center" wrapText="1"/>
      <protection/>
    </xf>
    <xf numFmtId="0" fontId="7" fillId="0" borderId="14" xfId="36" applyFont="1" applyFill="1" applyBorder="1" applyAlignment="1" applyProtection="1">
      <alignment horizontal="center" vertical="center" wrapText="1"/>
      <protection/>
    </xf>
    <xf numFmtId="0" fontId="7" fillId="0" borderId="20" xfId="37" applyFont="1" applyFill="1" applyBorder="1" applyAlignment="1" applyProtection="1">
      <alignment horizontal="center" vertical="center"/>
      <protection/>
    </xf>
    <xf numFmtId="0" fontId="7" fillId="0" borderId="6" xfId="37" applyFont="1" applyFill="1" applyBorder="1" applyAlignment="1" applyProtection="1">
      <alignment horizontal="center" vertical="center"/>
      <protection/>
    </xf>
    <xf numFmtId="0" fontId="7" fillId="0" borderId="12" xfId="37" applyFont="1" applyFill="1" applyBorder="1" applyAlignment="1" applyProtection="1">
      <alignment horizontal="center" vertical="center"/>
      <protection/>
    </xf>
    <xf numFmtId="0" fontId="7" fillId="0" borderId="1" xfId="37" applyFont="1" applyFill="1" applyBorder="1" applyAlignment="1" applyProtection="1">
      <alignment horizontal="center" vertical="center"/>
      <protection/>
    </xf>
    <xf numFmtId="0" fontId="4" fillId="0" borderId="10" xfId="37" applyFont="1" applyFill="1" applyBorder="1" applyAlignment="1" applyProtection="1">
      <alignment horizontal="center" vertical="center"/>
      <protection/>
    </xf>
    <xf numFmtId="0" fontId="4" fillId="0" borderId="0" xfId="38" applyFont="1" applyFill="1" applyBorder="1" applyAlignment="1" applyProtection="1">
      <alignment horizontal="center" vertical="center"/>
      <protection/>
    </xf>
    <xf numFmtId="0" fontId="5" fillId="0" borderId="1" xfId="38" applyFont="1" applyBorder="1" applyAlignment="1">
      <alignment horizontal="center" vertical="center"/>
      <protection/>
    </xf>
    <xf numFmtId="0" fontId="5" fillId="0" borderId="3" xfId="38" applyFont="1" applyBorder="1" applyAlignment="1">
      <alignment horizontal="center" vertical="center"/>
      <protection/>
    </xf>
    <xf numFmtId="0" fontId="7" fillId="0" borderId="11" xfId="38" applyFont="1" applyFill="1" applyBorder="1" applyAlignment="1" applyProtection="1">
      <alignment horizontal="center" vertical="center"/>
      <protection/>
    </xf>
    <xf numFmtId="0" fontId="7" fillId="0" borderId="14" xfId="38" applyFont="1" applyFill="1" applyBorder="1" applyAlignment="1" applyProtection="1" quotePrefix="1">
      <alignment horizontal="center" vertical="center"/>
      <protection/>
    </xf>
    <xf numFmtId="0" fontId="7" fillId="0" borderId="17" xfId="38" applyFont="1" applyFill="1" applyBorder="1" applyAlignment="1" applyProtection="1">
      <alignment horizontal="center" vertical="center"/>
      <protection/>
    </xf>
    <xf numFmtId="0" fontId="7" fillId="0" borderId="22" xfId="38" applyFont="1" applyFill="1" applyBorder="1" applyAlignment="1" applyProtection="1">
      <alignment horizontal="center" vertical="center"/>
      <protection/>
    </xf>
    <xf numFmtId="0" fontId="7" fillId="0" borderId="21" xfId="38" applyFont="1" applyFill="1" applyBorder="1" applyAlignment="1" applyProtection="1">
      <alignment horizontal="center" vertical="center"/>
      <protection/>
    </xf>
    <xf numFmtId="176" fontId="4" fillId="0" borderId="0" xfId="21" applyNumberFormat="1" applyFont="1" applyFill="1" applyBorder="1" applyAlignment="1">
      <alignment horizontal="center" vertical="center" wrapText="1"/>
      <protection/>
    </xf>
    <xf numFmtId="176" fontId="8" fillId="0" borderId="0" xfId="21" applyNumberFormat="1" applyFont="1" applyFill="1" applyBorder="1" applyAlignment="1">
      <alignment horizontal="distributed" vertical="center"/>
      <protection/>
    </xf>
    <xf numFmtId="176" fontId="7" fillId="0" borderId="11" xfId="21" applyNumberFormat="1" applyFont="1" applyFill="1" applyBorder="1" applyAlignment="1">
      <alignment horizontal="distributed" vertical="center" wrapText="1"/>
      <protection/>
    </xf>
    <xf numFmtId="176" fontId="7" fillId="0" borderId="14" xfId="21" applyNumberFormat="1" applyFont="1" applyFill="1" applyBorder="1" applyAlignment="1">
      <alignment horizontal="distributed" vertical="center" wrapText="1"/>
      <protection/>
    </xf>
    <xf numFmtId="0" fontId="5" fillId="0" borderId="8" xfId="40" applyFont="1" applyBorder="1" applyAlignment="1">
      <alignment vertical="center"/>
      <protection/>
    </xf>
    <xf numFmtId="0" fontId="11" fillId="0" borderId="0" xfId="40" applyFont="1" applyBorder="1" applyAlignment="1">
      <alignment horizontal="distributed" vertical="center"/>
      <protection/>
    </xf>
    <xf numFmtId="0" fontId="11" fillId="0" borderId="4" xfId="40" applyFont="1" applyBorder="1" applyAlignment="1">
      <alignment horizontal="distributed" vertical="center"/>
      <protection/>
    </xf>
    <xf numFmtId="0" fontId="10" fillId="0" borderId="0" xfId="40" applyFont="1" applyBorder="1" applyAlignment="1">
      <alignment vertical="center"/>
      <protection/>
    </xf>
    <xf numFmtId="0" fontId="5" fillId="0" borderId="1" xfId="40" applyFont="1" applyBorder="1" applyAlignment="1">
      <alignment horizontal="center" vertical="center"/>
      <protection/>
    </xf>
    <xf numFmtId="0" fontId="5" fillId="0" borderId="20" xfId="40" applyFont="1" applyBorder="1" applyAlignment="1">
      <alignment horizontal="center"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5" fillId="0" borderId="4" xfId="40" applyFont="1" applyBorder="1" applyAlignment="1">
      <alignment horizontal="center" vertical="center"/>
      <protection/>
    </xf>
    <xf numFmtId="0" fontId="5" fillId="0" borderId="17" xfId="40" applyFont="1" applyBorder="1" applyAlignment="1">
      <alignment horizontal="center" vertical="center"/>
      <protection/>
    </xf>
    <xf numFmtId="0" fontId="5" fillId="0" borderId="22" xfId="40" applyFont="1" applyBorder="1" applyAlignment="1">
      <alignment horizontal="center" vertical="center"/>
      <protection/>
    </xf>
    <xf numFmtId="0" fontId="5" fillId="0" borderId="21" xfId="40" applyFont="1" applyBorder="1" applyAlignment="1">
      <alignment horizontal="center" vertical="center"/>
      <protection/>
    </xf>
    <xf numFmtId="0" fontId="11" fillId="0" borderId="8" xfId="40" applyFont="1" applyBorder="1" applyAlignment="1">
      <alignment horizontal="distributed" vertical="center"/>
      <protection/>
    </xf>
    <xf numFmtId="0" fontId="11" fillId="0" borderId="15" xfId="40" applyFont="1" applyBorder="1" applyAlignment="1">
      <alignment horizontal="distributed" vertical="center"/>
      <protection/>
    </xf>
    <xf numFmtId="0" fontId="10" fillId="0" borderId="10" xfId="40" applyFont="1" applyBorder="1" applyAlignment="1">
      <alignment vertical="center"/>
      <protection/>
    </xf>
    <xf numFmtId="180" fontId="26" fillId="0" borderId="0" xfId="41" applyNumberFormat="1" applyFont="1" applyFill="1" applyBorder="1" applyAlignment="1" applyProtection="1">
      <alignment vertical="center"/>
      <protection/>
    </xf>
    <xf numFmtId="180" fontId="7" fillId="0" borderId="3" xfId="41" applyNumberFormat="1" applyFont="1" applyFill="1" applyBorder="1" applyAlignment="1" applyProtection="1">
      <alignment horizontal="distributed" vertical="center"/>
      <protection/>
    </xf>
    <xf numFmtId="180" fontId="7" fillId="0" borderId="6" xfId="41" applyNumberFormat="1" applyFont="1" applyFill="1" applyBorder="1" applyAlignment="1" applyProtection="1">
      <alignment horizontal="distributed" vertical="center"/>
      <protection/>
    </xf>
    <xf numFmtId="180" fontId="7" fillId="0" borderId="0" xfId="41" applyNumberFormat="1" applyFont="1" applyFill="1" applyBorder="1" applyAlignment="1" applyProtection="1">
      <alignment horizontal="left" vertical="center"/>
      <protection/>
    </xf>
    <xf numFmtId="180" fontId="26" fillId="0" borderId="10" xfId="41" applyNumberFormat="1" applyFont="1" applyFill="1" applyBorder="1" applyAlignment="1" applyProtection="1">
      <alignment horizontal="left" vertical="center"/>
      <protection/>
    </xf>
    <xf numFmtId="180" fontId="7" fillId="0" borderId="0" xfId="41" applyNumberFormat="1" applyFont="1" applyFill="1" applyBorder="1" applyAlignment="1" applyProtection="1">
      <alignment horizontal="distributed" vertical="center"/>
      <protection/>
    </xf>
    <xf numFmtId="180" fontId="7" fillId="0" borderId="4" xfId="41" applyNumberFormat="1" applyFont="1" applyFill="1" applyBorder="1" applyAlignment="1" applyProtection="1">
      <alignment horizontal="distributed" vertical="center"/>
      <protection/>
    </xf>
    <xf numFmtId="180" fontId="7" fillId="0" borderId="1" xfId="41" applyNumberFormat="1" applyFont="1" applyFill="1" applyBorder="1" applyAlignment="1" applyProtection="1">
      <alignment horizontal="distributed" vertical="center"/>
      <protection/>
    </xf>
    <xf numFmtId="180" fontId="7" fillId="0" borderId="20" xfId="41" applyNumberFormat="1" applyFont="1" applyFill="1" applyBorder="1" applyAlignment="1" applyProtection="1">
      <alignment horizontal="distributed" vertical="center"/>
      <protection/>
    </xf>
    <xf numFmtId="180" fontId="8" fillId="0" borderId="0" xfId="41" applyNumberFormat="1" applyFont="1" applyFill="1" applyBorder="1" applyAlignment="1" applyProtection="1">
      <alignment horizontal="distributed" vertical="center"/>
      <protection/>
    </xf>
    <xf numFmtId="180" fontId="8" fillId="0" borderId="4" xfId="41" applyNumberFormat="1" applyFont="1" applyFill="1" applyBorder="1" applyAlignment="1" applyProtection="1">
      <alignment horizontal="distributed" vertical="center"/>
      <protection/>
    </xf>
    <xf numFmtId="176" fontId="7" fillId="0" borderId="11" xfId="41" applyNumberFormat="1" applyFont="1" applyFill="1" applyBorder="1" applyAlignment="1" applyProtection="1">
      <alignment horizontal="center" vertical="center"/>
      <protection/>
    </xf>
    <xf numFmtId="176" fontId="7" fillId="0" borderId="14" xfId="41" applyNumberFormat="1" applyFont="1" applyFill="1" applyBorder="1" applyAlignment="1" applyProtection="1" quotePrefix="1">
      <alignment horizontal="center" vertical="center"/>
      <protection/>
    </xf>
    <xf numFmtId="0" fontId="7" fillId="0" borderId="0" xfId="43" applyFont="1" applyFill="1" applyBorder="1" applyAlignment="1" applyProtection="1">
      <alignment horizontal="distributed" vertical="center"/>
      <protection/>
    </xf>
    <xf numFmtId="0" fontId="7" fillId="0" borderId="4" xfId="43" applyFont="1" applyFill="1" applyBorder="1" applyAlignment="1" applyProtection="1">
      <alignment horizontal="distributed" vertical="center"/>
      <protection/>
    </xf>
    <xf numFmtId="0" fontId="7" fillId="0" borderId="3" xfId="43" applyFont="1" applyFill="1" applyBorder="1" applyAlignment="1" applyProtection="1">
      <alignment horizontal="distributed" vertical="center"/>
      <protection/>
    </xf>
    <xf numFmtId="0" fontId="7" fillId="0" borderId="6" xfId="43" applyFont="1" applyFill="1" applyBorder="1" applyAlignment="1" applyProtection="1">
      <alignment horizontal="distributed" vertical="center"/>
      <protection/>
    </xf>
    <xf numFmtId="0" fontId="8" fillId="0" borderId="0" xfId="43" applyFont="1" applyFill="1" applyBorder="1" applyAlignment="1" applyProtection="1">
      <alignment horizontal="distributed" vertical="center"/>
      <protection/>
    </xf>
    <xf numFmtId="0" fontId="8" fillId="0" borderId="4" xfId="43" applyFont="1" applyFill="1" applyBorder="1" applyAlignment="1" applyProtection="1">
      <alignment horizontal="distributed" vertical="center"/>
      <protection/>
    </xf>
    <xf numFmtId="0" fontId="7" fillId="0" borderId="13" xfId="43" applyFont="1" applyFill="1" applyBorder="1" applyAlignment="1" applyProtection="1">
      <alignment horizontal="center" vertical="center"/>
      <protection/>
    </xf>
    <xf numFmtId="0" fontId="7" fillId="0" borderId="14" xfId="43" applyFont="1" applyFill="1" applyBorder="1" applyAlignment="1" applyProtection="1">
      <alignment horizontal="center" vertical="center"/>
      <protection/>
    </xf>
    <xf numFmtId="0" fontId="4" fillId="0" borderId="0" xfId="43" applyFont="1" applyFill="1" applyBorder="1" applyAlignment="1" applyProtection="1">
      <alignment vertical="center"/>
      <protection/>
    </xf>
    <xf numFmtId="0" fontId="4" fillId="0" borderId="10" xfId="43" applyFont="1" applyFill="1" applyBorder="1" applyAlignment="1" applyProtection="1">
      <alignment vertical="center"/>
      <protection/>
    </xf>
    <xf numFmtId="0" fontId="7" fillId="0" borderId="1" xfId="43" applyFont="1" applyFill="1" applyBorder="1" applyAlignment="1" applyProtection="1">
      <alignment horizontal="distributed" vertical="center"/>
      <protection/>
    </xf>
    <xf numFmtId="0" fontId="7" fillId="0" borderId="20" xfId="43" applyFont="1" applyFill="1" applyBorder="1" applyAlignment="1" applyProtection="1">
      <alignment horizontal="distributed" vertical="center"/>
      <protection/>
    </xf>
    <xf numFmtId="0" fontId="4" fillId="0" borderId="10" xfId="44" applyFont="1" applyFill="1" applyBorder="1" applyAlignment="1" applyProtection="1">
      <alignment horizontal="center" vertical="center"/>
      <protection/>
    </xf>
    <xf numFmtId="0" fontId="7" fillId="0" borderId="8" xfId="44" applyFont="1" applyFill="1" applyBorder="1" applyAlignment="1" applyProtection="1">
      <alignment horizontal="distributed" vertical="center"/>
      <protection/>
    </xf>
    <xf numFmtId="0" fontId="7" fillId="0" borderId="15" xfId="44" applyFont="1" applyFill="1" applyBorder="1" applyAlignment="1" applyProtection="1" quotePrefix="1">
      <alignment horizontal="distributed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5" fillId="0" borderId="4" xfId="44" applyFont="1" applyBorder="1" applyAlignment="1">
      <alignment horizontal="center" vertical="center"/>
      <protection/>
    </xf>
    <xf numFmtId="0" fontId="7" fillId="0" borderId="13" xfId="44" applyFont="1" applyFill="1" applyBorder="1" applyAlignment="1" applyProtection="1">
      <alignment horizontal="center" vertical="center"/>
      <protection/>
    </xf>
    <xf numFmtId="0" fontId="7" fillId="0" borderId="14" xfId="44" applyFont="1" applyFill="1" applyBorder="1" applyAlignment="1" applyProtection="1">
      <alignment horizontal="center" vertical="center"/>
      <protection/>
    </xf>
    <xf numFmtId="0" fontId="7" fillId="0" borderId="17" xfId="44" applyFont="1" applyFill="1" applyBorder="1" applyAlignment="1" applyProtection="1">
      <alignment horizontal="center" vertical="center"/>
      <protection/>
    </xf>
    <xf numFmtId="0" fontId="7" fillId="0" borderId="22" xfId="44" applyFont="1" applyFill="1" applyBorder="1" applyAlignment="1" applyProtection="1">
      <alignment horizontal="center" vertical="center"/>
      <protection/>
    </xf>
    <xf numFmtId="0" fontId="7" fillId="0" borderId="21" xfId="44" applyFont="1" applyFill="1" applyBorder="1" applyAlignment="1" applyProtection="1">
      <alignment horizontal="center" vertical="center"/>
      <protection/>
    </xf>
    <xf numFmtId="0" fontId="7" fillId="0" borderId="7" xfId="44" applyFont="1" applyFill="1" applyBorder="1" applyAlignment="1" applyProtection="1">
      <alignment horizontal="center" vertical="center"/>
      <protection/>
    </xf>
    <xf numFmtId="0" fontId="7" fillId="0" borderId="24" xfId="44" applyFont="1" applyFill="1" applyBorder="1" applyAlignment="1" applyProtection="1">
      <alignment horizontal="center" vertical="center"/>
      <protection/>
    </xf>
    <xf numFmtId="0" fontId="7" fillId="0" borderId="18" xfId="44" applyFont="1" applyFill="1" applyBorder="1" applyAlignment="1" applyProtection="1">
      <alignment horizontal="center" vertical="center"/>
      <protection/>
    </xf>
  </cellXfs>
  <cellStyles count="3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JB16_Sheet2" xfId="22"/>
    <cellStyle name="標準_Sheet1" xfId="23"/>
    <cellStyle name="標準_第１１表" xfId="24"/>
    <cellStyle name="標準_第１２表" xfId="25"/>
    <cellStyle name="標準_第１４表" xfId="26"/>
    <cellStyle name="標準_第１５表" xfId="27"/>
    <cellStyle name="標準_第１６表" xfId="28"/>
    <cellStyle name="標準_第１８表" xfId="29"/>
    <cellStyle name="標準_第１９表" xfId="30"/>
    <cellStyle name="標準_第１表" xfId="31"/>
    <cellStyle name="標準_第２０表" xfId="32"/>
    <cellStyle name="標準_第２１表" xfId="33"/>
    <cellStyle name="標準_第２２表" xfId="34"/>
    <cellStyle name="標準_第２３表" xfId="35"/>
    <cellStyle name="標準_第２４表" xfId="36"/>
    <cellStyle name="標準_第２５表" xfId="37"/>
    <cellStyle name="標準_第２６表" xfId="38"/>
    <cellStyle name="標準_第２７表" xfId="39"/>
    <cellStyle name="標準_第２８表" xfId="40"/>
    <cellStyle name="標準_第２９表" xfId="41"/>
    <cellStyle name="標準_第２表" xfId="42"/>
    <cellStyle name="標準_第３０表" xfId="43"/>
    <cellStyle name="標準_第３１表" xfId="44"/>
    <cellStyle name="標準_第３表" xfId="45"/>
    <cellStyle name="標準_第６表" xfId="46"/>
    <cellStyle name="標準_第８表" xfId="47"/>
    <cellStyle name="標準_第９表" xfId="48"/>
    <cellStyle name="Followed Hyperlink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'第４表'!#REF!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38902484"/>
        <c:axId val="14578037"/>
      </c:barChart>
      <c:catAx>
        <c:axId val="3890248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one"/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890248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'第４表'!#REF!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64093470"/>
        <c:axId val="39970319"/>
      </c:barChart>
      <c:catAx>
        <c:axId val="640934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9347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0.00575</cdr:y>
    </cdr:from>
    <cdr:to>
      <cdr:x>0.62275</cdr:x>
      <cdr:y>-536870.90625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762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" b="0" i="0" u="none" baseline="0"/>
            <a:t>男
　258 262人
　50.4％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342900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45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0</xdr:row>
      <xdr:rowOff>0</xdr:rowOff>
    </xdr:from>
    <xdr:to>
      <xdr:col>9</xdr:col>
      <xdr:colOff>66675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05075" y="0"/>
        <a:ext cx="238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619125</xdr:colOff>
      <xdr:row>0</xdr:row>
      <xdr:rowOff>0</xdr:rowOff>
    </xdr:from>
    <xdr:to>
      <xdr:col>8</xdr:col>
      <xdr:colOff>619125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00525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女
255 313人
49.7％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28575</xdr:rowOff>
    </xdr:from>
    <xdr:to>
      <xdr:col>3</xdr:col>
      <xdr:colOff>9525</xdr:colOff>
      <xdr:row>10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81000" y="1438275"/>
          <a:ext cx="85725" cy="685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3</xdr:col>
      <xdr:colOff>19050</xdr:colOff>
      <xdr:row>17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1475" y="2743200"/>
          <a:ext cx="10477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</xdr:row>
      <xdr:rowOff>28575</xdr:rowOff>
    </xdr:from>
    <xdr:to>
      <xdr:col>2</xdr:col>
      <xdr:colOff>133350</xdr:colOff>
      <xdr:row>24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61950" y="4105275"/>
          <a:ext cx="76200" cy="685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19050</xdr:rowOff>
    </xdr:from>
    <xdr:to>
      <xdr:col>3</xdr:col>
      <xdr:colOff>0</xdr:colOff>
      <xdr:row>30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371475" y="5429250"/>
          <a:ext cx="85725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35</xdr:row>
      <xdr:rowOff>19050</xdr:rowOff>
    </xdr:from>
    <xdr:to>
      <xdr:col>3</xdr:col>
      <xdr:colOff>19050</xdr:colOff>
      <xdr:row>38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390525" y="6762750"/>
          <a:ext cx="85725" cy="685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47625</xdr:rowOff>
    </xdr:from>
    <xdr:to>
      <xdr:col>3</xdr:col>
      <xdr:colOff>9525</xdr:colOff>
      <xdr:row>45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1475" y="8124825"/>
          <a:ext cx="95250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8</xdr:row>
      <xdr:rowOff>28575</xdr:rowOff>
    </xdr:from>
    <xdr:to>
      <xdr:col>2</xdr:col>
      <xdr:colOff>123825</xdr:colOff>
      <xdr:row>12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71475" y="1590675"/>
          <a:ext cx="38100" cy="819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10</xdr:row>
      <xdr:rowOff>28575</xdr:rowOff>
    </xdr:from>
    <xdr:to>
      <xdr:col>1</xdr:col>
      <xdr:colOff>171450</xdr:colOff>
      <xdr:row>13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00050" y="1933575"/>
          <a:ext cx="47625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9.00390625" style="1" customWidth="1"/>
    <col min="2" max="5" width="12.125" style="1" customWidth="1"/>
    <col min="6" max="6" width="14.25390625" style="1" customWidth="1"/>
    <col min="7" max="16384" width="8.00390625" style="1" customWidth="1"/>
  </cols>
  <sheetData>
    <row r="1" spans="1:6" ht="21" customHeight="1">
      <c r="A1" s="943" t="s">
        <v>386</v>
      </c>
      <c r="B1" s="943"/>
      <c r="C1" s="943"/>
      <c r="D1" s="943"/>
      <c r="E1" s="943"/>
      <c r="F1" s="943"/>
    </row>
    <row r="2" s="2" customFormat="1" ht="15" customHeight="1" thickBot="1">
      <c r="F2" s="3" t="s">
        <v>387</v>
      </c>
    </row>
    <row r="3" spans="1:6" s="2" customFormat="1" ht="15" customHeight="1" thickTop="1">
      <c r="A3" s="939" t="s">
        <v>406</v>
      </c>
      <c r="B3" s="941" t="s">
        <v>407</v>
      </c>
      <c r="C3" s="944" t="s">
        <v>408</v>
      </c>
      <c r="D3" s="945"/>
      <c r="E3" s="946"/>
      <c r="F3" s="4" t="s">
        <v>409</v>
      </c>
    </row>
    <row r="4" spans="1:6" s="2" customFormat="1" ht="15" customHeight="1">
      <c r="A4" s="940"/>
      <c r="B4" s="942"/>
      <c r="C4" s="5" t="s">
        <v>410</v>
      </c>
      <c r="D4" s="5" t="s">
        <v>411</v>
      </c>
      <c r="E4" s="5" t="s">
        <v>412</v>
      </c>
      <c r="F4" s="6" t="s">
        <v>413</v>
      </c>
    </row>
    <row r="5" spans="1:6" s="2" customFormat="1" ht="20.25" customHeight="1">
      <c r="A5" s="7" t="s">
        <v>388</v>
      </c>
      <c r="B5" s="8">
        <v>6373</v>
      </c>
      <c r="C5" s="8">
        <v>31615</v>
      </c>
      <c r="D5" s="8">
        <v>16151</v>
      </c>
      <c r="E5" s="8">
        <v>15464</v>
      </c>
      <c r="F5" s="8">
        <v>991</v>
      </c>
    </row>
    <row r="6" spans="1:6" s="2" customFormat="1" ht="20.25" customHeight="1">
      <c r="A6" s="7" t="s">
        <v>389</v>
      </c>
      <c r="B6" s="8">
        <v>11638</v>
      </c>
      <c r="C6" s="8">
        <v>50746</v>
      </c>
      <c r="D6" s="8">
        <v>26392</v>
      </c>
      <c r="E6" s="8">
        <v>24354</v>
      </c>
      <c r="F6" s="8">
        <v>1591</v>
      </c>
    </row>
    <row r="7" spans="1:7" s="2" customFormat="1" ht="20.25" customHeight="1">
      <c r="A7" s="7" t="s">
        <v>390</v>
      </c>
      <c r="B7" s="8">
        <v>23267</v>
      </c>
      <c r="C7" s="8">
        <v>72080</v>
      </c>
      <c r="D7" s="8">
        <v>37419</v>
      </c>
      <c r="E7" s="8">
        <v>34661</v>
      </c>
      <c r="F7" s="8">
        <v>2260</v>
      </c>
      <c r="G7" s="9"/>
    </row>
    <row r="8" spans="1:6" s="2" customFormat="1" ht="20.25" customHeight="1">
      <c r="A8" s="7"/>
      <c r="B8" s="8" t="s">
        <v>391</v>
      </c>
      <c r="C8" s="10">
        <v>-41506</v>
      </c>
      <c r="D8" s="10">
        <v>-21349</v>
      </c>
      <c r="E8" s="10">
        <v>-20157</v>
      </c>
      <c r="F8" s="8"/>
    </row>
    <row r="9" spans="1:6" s="2" customFormat="1" ht="20.25" customHeight="1">
      <c r="A9" s="7" t="s">
        <v>392</v>
      </c>
      <c r="B9" s="8">
        <v>29638</v>
      </c>
      <c r="C9" s="8">
        <v>150868</v>
      </c>
      <c r="D9" s="8">
        <v>77560</v>
      </c>
      <c r="E9" s="8">
        <v>73308</v>
      </c>
      <c r="F9" s="8">
        <v>1912</v>
      </c>
    </row>
    <row r="10" spans="1:6" s="2" customFormat="1" ht="20.25" customHeight="1">
      <c r="A10" s="7" t="s">
        <v>393</v>
      </c>
      <c r="B10" s="8">
        <v>47779</v>
      </c>
      <c r="C10" s="8">
        <v>233115</v>
      </c>
      <c r="D10" s="8">
        <v>122428</v>
      </c>
      <c r="E10" s="8">
        <v>110687</v>
      </c>
      <c r="F10" s="8">
        <v>2995</v>
      </c>
    </row>
    <row r="11" spans="1:6" s="2" customFormat="1" ht="20.25" customHeight="1">
      <c r="A11" s="7" t="s">
        <v>394</v>
      </c>
      <c r="B11" s="8">
        <v>42761</v>
      </c>
      <c r="C11" s="8">
        <v>177282</v>
      </c>
      <c r="D11" s="8">
        <v>89418</v>
      </c>
      <c r="E11" s="8">
        <v>87864</v>
      </c>
      <c r="F11" s="8">
        <v>5557</v>
      </c>
    </row>
    <row r="12" spans="1:6" s="2" customFormat="1" ht="20.25" customHeight="1">
      <c r="A12" s="7" t="s">
        <v>395</v>
      </c>
      <c r="B12" s="8">
        <v>51306</v>
      </c>
      <c r="C12" s="8">
        <v>223003</v>
      </c>
      <c r="D12" s="8">
        <v>112350</v>
      </c>
      <c r="E12" s="8">
        <v>110653</v>
      </c>
      <c r="F12" s="8">
        <v>6991</v>
      </c>
    </row>
    <row r="13" spans="1:6" s="2" customFormat="1" ht="20.25" customHeight="1">
      <c r="A13" s="7" t="s">
        <v>396</v>
      </c>
      <c r="B13" s="8">
        <v>71180</v>
      </c>
      <c r="C13" s="8">
        <v>311225</v>
      </c>
      <c r="D13" s="8">
        <v>159209</v>
      </c>
      <c r="E13" s="8">
        <v>152016</v>
      </c>
      <c r="F13" s="8">
        <v>9756</v>
      </c>
    </row>
    <row r="14" spans="1:6" s="2" customFormat="1" ht="20.25" customHeight="1">
      <c r="A14" s="7" t="s">
        <v>397</v>
      </c>
      <c r="B14" s="8">
        <v>105553</v>
      </c>
      <c r="C14" s="8">
        <v>412605</v>
      </c>
      <c r="D14" s="8">
        <v>214151</v>
      </c>
      <c r="E14" s="8">
        <v>198454</v>
      </c>
      <c r="F14" s="8">
        <v>12934</v>
      </c>
    </row>
    <row r="15" spans="1:6" s="2" customFormat="1" ht="20.25" customHeight="1">
      <c r="A15" s="7" t="s">
        <v>398</v>
      </c>
      <c r="B15" s="8">
        <v>137190</v>
      </c>
      <c r="C15" s="8">
        <v>477007</v>
      </c>
      <c r="D15" s="8">
        <v>247331</v>
      </c>
      <c r="E15" s="8">
        <v>229676</v>
      </c>
      <c r="F15" s="8">
        <v>14953</v>
      </c>
    </row>
    <row r="16" spans="1:6" s="2" customFormat="1" ht="20.25" customHeight="1">
      <c r="A16" s="7" t="s">
        <v>399</v>
      </c>
      <c r="B16" s="8">
        <v>149542</v>
      </c>
      <c r="C16" s="8">
        <v>471777</v>
      </c>
      <c r="D16" s="8">
        <v>242413</v>
      </c>
      <c r="E16" s="8">
        <v>229364</v>
      </c>
      <c r="F16" s="8">
        <v>14789</v>
      </c>
    </row>
    <row r="17" spans="1:6" s="2" customFormat="1" ht="20.25" customHeight="1">
      <c r="A17" s="7" t="s">
        <v>400</v>
      </c>
      <c r="B17" s="8">
        <v>173279</v>
      </c>
      <c r="C17" s="8">
        <v>498286</v>
      </c>
      <c r="D17" s="8">
        <v>254671</v>
      </c>
      <c r="E17" s="8">
        <v>243615</v>
      </c>
      <c r="F17" s="8">
        <v>15620</v>
      </c>
    </row>
    <row r="18" spans="1:6" s="2" customFormat="1" ht="20.25" customHeight="1">
      <c r="A18" s="7" t="s">
        <v>401</v>
      </c>
      <c r="B18" s="8">
        <v>187542</v>
      </c>
      <c r="C18" s="8">
        <v>498266</v>
      </c>
      <c r="D18" s="8">
        <v>252626</v>
      </c>
      <c r="E18" s="8">
        <v>245640</v>
      </c>
      <c r="F18" s="8">
        <v>15620</v>
      </c>
    </row>
    <row r="19" spans="1:6" s="2" customFormat="1" ht="20.25" customHeight="1">
      <c r="A19" s="7" t="s">
        <v>402</v>
      </c>
      <c r="B19" s="8">
        <v>194558</v>
      </c>
      <c r="C19" s="8">
        <v>505556</v>
      </c>
      <c r="D19" s="8">
        <v>255291</v>
      </c>
      <c r="E19" s="8">
        <v>250265</v>
      </c>
      <c r="F19" s="8">
        <v>15848</v>
      </c>
    </row>
    <row r="20" spans="1:6" s="2" customFormat="1" ht="20.25" customHeight="1">
      <c r="A20" s="7" t="s">
        <v>403</v>
      </c>
      <c r="B20" s="8">
        <v>216649</v>
      </c>
      <c r="C20" s="8">
        <v>518943</v>
      </c>
      <c r="D20" s="8">
        <v>262613</v>
      </c>
      <c r="E20" s="8">
        <v>256330</v>
      </c>
      <c r="F20" s="8">
        <v>16131</v>
      </c>
    </row>
    <row r="21" spans="1:6" s="2" customFormat="1" ht="20.25" customHeight="1">
      <c r="A21" s="7" t="s">
        <v>404</v>
      </c>
      <c r="B21" s="11">
        <v>225655</v>
      </c>
      <c r="C21" s="8">
        <v>511415</v>
      </c>
      <c r="D21" s="8">
        <v>257410</v>
      </c>
      <c r="E21" s="8">
        <v>254005</v>
      </c>
      <c r="F21" s="8">
        <v>15897</v>
      </c>
    </row>
    <row r="22" spans="1:6" s="14" customFormat="1" ht="20.25" customHeight="1">
      <c r="A22" s="12" t="s">
        <v>414</v>
      </c>
      <c r="B22" s="13">
        <v>240092</v>
      </c>
      <c r="C22" s="13">
        <f>SUM(D22:E22)</f>
        <v>513575</v>
      </c>
      <c r="D22" s="13">
        <v>258262</v>
      </c>
      <c r="E22" s="13">
        <v>255313</v>
      </c>
      <c r="F22" s="13">
        <v>15964</v>
      </c>
    </row>
    <row r="23" spans="1:6" s="2" customFormat="1" ht="15" customHeight="1">
      <c r="A23" s="3" t="s">
        <v>415</v>
      </c>
      <c r="B23" s="1"/>
      <c r="C23" s="1"/>
      <c r="D23" s="1"/>
      <c r="E23" s="1"/>
      <c r="F23" s="1"/>
    </row>
    <row r="24" spans="1:6" s="2" customFormat="1" ht="15" customHeight="1">
      <c r="A24" s="3" t="s">
        <v>416</v>
      </c>
      <c r="B24" s="1"/>
      <c r="C24" s="1"/>
      <c r="D24" s="1"/>
      <c r="E24" s="1"/>
      <c r="F24" s="1"/>
    </row>
    <row r="25" spans="1:6" s="2" customFormat="1" ht="15" customHeight="1">
      <c r="A25" s="3" t="s">
        <v>405</v>
      </c>
      <c r="B25" s="1"/>
      <c r="C25" s="1"/>
      <c r="D25" s="1"/>
      <c r="E25" s="1"/>
      <c r="F25" s="1"/>
    </row>
    <row r="26" s="2" customFormat="1" ht="15" customHeight="1">
      <c r="A26" s="3" t="s">
        <v>417</v>
      </c>
    </row>
    <row r="27" s="2" customFormat="1" ht="12"/>
    <row r="28" s="2" customFormat="1" ht="12"/>
    <row r="29" s="2" customFormat="1" ht="12"/>
  </sheetData>
  <mergeCells count="4">
    <mergeCell ref="A3:A4"/>
    <mergeCell ref="B3:B4"/>
    <mergeCell ref="A1:F1"/>
    <mergeCell ref="C3:E3"/>
  </mergeCells>
  <printOptions/>
  <pageMargins left="0.7874015748031497" right="0.5905511811023623" top="0.5905511811023623" bottom="0.7874015748031497" header="0.5905511811023623" footer="0"/>
  <pageSetup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58"/>
  <sheetViews>
    <sheetView workbookViewId="0" topLeftCell="A1">
      <selection activeCell="A1" sqref="A1:J1"/>
    </sheetView>
  </sheetViews>
  <sheetFormatPr defaultColWidth="9.00390625" defaultRowHeight="13.5" customHeight="1"/>
  <cols>
    <col min="1" max="1" width="2.25390625" style="468" customWidth="1"/>
    <col min="2" max="2" width="10.125" style="582" customWidth="1"/>
    <col min="3" max="3" width="2.625" style="582" customWidth="1"/>
    <col min="4" max="4" width="11.125" style="468" customWidth="1"/>
    <col min="5" max="6" width="10.375" style="468" customWidth="1"/>
    <col min="7" max="7" width="10.25390625" style="468" customWidth="1"/>
    <col min="8" max="10" width="10.375" style="468" customWidth="1"/>
    <col min="11" max="11" width="1.625" style="594" customWidth="1"/>
    <col min="12" max="19" width="10.625" style="468" customWidth="1"/>
    <col min="20" max="16384" width="9.00390625" style="468" customWidth="1"/>
  </cols>
  <sheetData>
    <row r="1" spans="1:19" s="580" customFormat="1" ht="21" customHeight="1" thickBot="1">
      <c r="A1" s="1029" t="s">
        <v>48</v>
      </c>
      <c r="B1" s="1029"/>
      <c r="C1" s="1029"/>
      <c r="D1" s="1029"/>
      <c r="E1" s="1029"/>
      <c r="F1" s="1029"/>
      <c r="G1" s="1029"/>
      <c r="H1" s="1029"/>
      <c r="I1" s="1029"/>
      <c r="J1" s="1029"/>
      <c r="K1" s="579"/>
      <c r="L1" s="579" t="s">
        <v>49</v>
      </c>
      <c r="M1" s="579"/>
      <c r="N1" s="579"/>
      <c r="O1" s="579"/>
      <c r="P1" s="579"/>
      <c r="Q1" s="579"/>
      <c r="R1" s="579"/>
      <c r="S1" s="579"/>
    </row>
    <row r="2" spans="1:19" s="582" customFormat="1" ht="13.5" customHeight="1" thickTop="1">
      <c r="A2" s="1030" t="s">
        <v>1089</v>
      </c>
      <c r="B2" s="1030"/>
      <c r="C2" s="1031"/>
      <c r="D2" s="1027" t="s">
        <v>1024</v>
      </c>
      <c r="E2" s="1025" t="s">
        <v>50</v>
      </c>
      <c r="F2" s="1022"/>
      <c r="G2" s="1026"/>
      <c r="H2" s="1025" t="s">
        <v>51</v>
      </c>
      <c r="I2" s="1022"/>
      <c r="J2" s="1026"/>
      <c r="K2" s="581"/>
      <c r="L2" s="1022" t="s">
        <v>52</v>
      </c>
      <c r="M2" s="1022"/>
      <c r="N2" s="1022"/>
      <c r="O2" s="1022"/>
      <c r="P2" s="1022"/>
      <c r="Q2" s="1022"/>
      <c r="R2" s="1022"/>
      <c r="S2" s="1023" t="s">
        <v>53</v>
      </c>
    </row>
    <row r="3" spans="1:19" s="582" customFormat="1" ht="33.75">
      <c r="A3" s="1032"/>
      <c r="B3" s="1032"/>
      <c r="C3" s="1033"/>
      <c r="D3" s="1028"/>
      <c r="E3" s="583" t="s">
        <v>54</v>
      </c>
      <c r="F3" s="583" t="s">
        <v>55</v>
      </c>
      <c r="G3" s="583" t="s">
        <v>56</v>
      </c>
      <c r="H3" s="583" t="s">
        <v>57</v>
      </c>
      <c r="I3" s="583" t="s">
        <v>58</v>
      </c>
      <c r="J3" s="584" t="s">
        <v>59</v>
      </c>
      <c r="K3" s="585"/>
      <c r="L3" s="586" t="s">
        <v>60</v>
      </c>
      <c r="M3" s="587" t="s">
        <v>61</v>
      </c>
      <c r="N3" s="588" t="s">
        <v>62</v>
      </c>
      <c r="O3" s="587" t="s">
        <v>63</v>
      </c>
      <c r="P3" s="587" t="s">
        <v>64</v>
      </c>
      <c r="Q3" s="587" t="s">
        <v>65</v>
      </c>
      <c r="R3" s="589" t="s">
        <v>66</v>
      </c>
      <c r="S3" s="1024"/>
    </row>
    <row r="4" spans="1:19" s="591" customFormat="1" ht="13.5" customHeight="1">
      <c r="A4" s="1036" t="s">
        <v>67</v>
      </c>
      <c r="B4" s="1036"/>
      <c r="C4" s="1037"/>
      <c r="D4" s="590">
        <f>SUM(E4:S4)</f>
        <v>278591</v>
      </c>
      <c r="E4" s="590">
        <v>410</v>
      </c>
      <c r="F4" s="590">
        <v>9</v>
      </c>
      <c r="G4" s="590">
        <v>16</v>
      </c>
      <c r="H4" s="590">
        <v>46</v>
      </c>
      <c r="I4" s="590">
        <v>27661</v>
      </c>
      <c r="J4" s="590">
        <v>50649</v>
      </c>
      <c r="K4" s="590"/>
      <c r="L4" s="590">
        <v>1034</v>
      </c>
      <c r="M4" s="590">
        <v>20390</v>
      </c>
      <c r="N4" s="590">
        <v>69493</v>
      </c>
      <c r="O4" s="590">
        <v>11067</v>
      </c>
      <c r="P4" s="590">
        <v>6087</v>
      </c>
      <c r="Q4" s="590">
        <v>78152</v>
      </c>
      <c r="R4" s="590">
        <v>7420</v>
      </c>
      <c r="S4" s="590">
        <v>6157</v>
      </c>
    </row>
    <row r="5" spans="1:19" ht="13.5" customHeight="1">
      <c r="A5" s="1040" t="s">
        <v>1025</v>
      </c>
      <c r="B5" s="1040"/>
      <c r="C5" s="1041"/>
      <c r="D5" s="592">
        <f>SUM(E5:S5)</f>
        <v>167923</v>
      </c>
      <c r="E5" s="592">
        <v>289</v>
      </c>
      <c r="F5" s="592">
        <v>5</v>
      </c>
      <c r="G5" s="592">
        <v>10</v>
      </c>
      <c r="H5" s="592">
        <v>36</v>
      </c>
      <c r="I5" s="592">
        <v>23038</v>
      </c>
      <c r="J5" s="592">
        <v>33382</v>
      </c>
      <c r="K5" s="592"/>
      <c r="L5" s="592">
        <v>822</v>
      </c>
      <c r="M5" s="592">
        <v>16685</v>
      </c>
      <c r="N5" s="592">
        <v>37567</v>
      </c>
      <c r="O5" s="592">
        <v>4638</v>
      </c>
      <c r="P5" s="592">
        <v>3738</v>
      </c>
      <c r="Q5" s="592">
        <v>39445</v>
      </c>
      <c r="R5" s="592">
        <v>4756</v>
      </c>
      <c r="S5" s="592">
        <v>3512</v>
      </c>
    </row>
    <row r="6" spans="1:19" ht="13.5" customHeight="1">
      <c r="A6" s="1042" t="s">
        <v>1016</v>
      </c>
      <c r="B6" s="1042"/>
      <c r="C6" s="1043"/>
      <c r="D6" s="592">
        <f>SUM(E6:S6)</f>
        <v>110668</v>
      </c>
      <c r="E6" s="592">
        <v>121</v>
      </c>
      <c r="F6" s="592">
        <v>4</v>
      </c>
      <c r="G6" s="592">
        <v>6</v>
      </c>
      <c r="H6" s="592">
        <v>10</v>
      </c>
      <c r="I6" s="592">
        <v>4623</v>
      </c>
      <c r="J6" s="592">
        <v>17267</v>
      </c>
      <c r="K6" s="592"/>
      <c r="L6" s="592">
        <v>212</v>
      </c>
      <c r="M6" s="592">
        <v>3705</v>
      </c>
      <c r="N6" s="592">
        <v>31926</v>
      </c>
      <c r="O6" s="592">
        <v>6429</v>
      </c>
      <c r="P6" s="592">
        <v>2349</v>
      </c>
      <c r="Q6" s="592">
        <v>38707</v>
      </c>
      <c r="R6" s="592">
        <v>2664</v>
      </c>
      <c r="S6" s="592">
        <v>2645</v>
      </c>
    </row>
    <row r="7" spans="2:19" ht="13.5" customHeight="1">
      <c r="B7" s="594"/>
      <c r="C7" s="595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</row>
    <row r="8" spans="1:19" s="456" customFormat="1" ht="13.5" customHeight="1">
      <c r="A8" s="1038" t="s">
        <v>68</v>
      </c>
      <c r="B8" s="1038"/>
      <c r="C8" s="1039"/>
      <c r="D8" s="590">
        <f aca="true" t="shared" si="0" ref="D8:J8">SUM(D9:D23)</f>
        <v>259822</v>
      </c>
      <c r="E8" s="590">
        <f t="shared" si="0"/>
        <v>292</v>
      </c>
      <c r="F8" s="590">
        <f t="shared" si="0"/>
        <v>14</v>
      </c>
      <c r="G8" s="590">
        <f t="shared" si="0"/>
        <v>8</v>
      </c>
      <c r="H8" s="590">
        <f t="shared" si="0"/>
        <v>57</v>
      </c>
      <c r="I8" s="590">
        <f t="shared" si="0"/>
        <v>22278</v>
      </c>
      <c r="J8" s="590">
        <f t="shared" si="0"/>
        <v>41380</v>
      </c>
      <c r="K8" s="590"/>
      <c r="L8" s="590">
        <f aca="true" t="shared" si="1" ref="L8:S8">SUM(L9:L23)</f>
        <v>1000</v>
      </c>
      <c r="M8" s="590">
        <f t="shared" si="1"/>
        <v>19517</v>
      </c>
      <c r="N8" s="590">
        <f t="shared" si="1"/>
        <v>63222</v>
      </c>
      <c r="O8" s="590">
        <f t="shared" si="1"/>
        <v>9235</v>
      </c>
      <c r="P8" s="590">
        <f t="shared" si="1"/>
        <v>6169</v>
      </c>
      <c r="Q8" s="590">
        <f t="shared" si="1"/>
        <v>82880</v>
      </c>
      <c r="R8" s="590">
        <f t="shared" si="1"/>
        <v>6529</v>
      </c>
      <c r="S8" s="590">
        <f t="shared" si="1"/>
        <v>7241</v>
      </c>
    </row>
    <row r="9" spans="2:19" ht="13.5" customHeight="1">
      <c r="B9" s="596" t="s">
        <v>69</v>
      </c>
      <c r="C9" s="593" t="s">
        <v>1102</v>
      </c>
      <c r="D9" s="592">
        <f aca="true" t="shared" si="2" ref="D9:D23">SUM(E9:J9,L9:S9)</f>
        <v>4281</v>
      </c>
      <c r="E9" s="592">
        <v>0</v>
      </c>
      <c r="F9" s="592">
        <v>0</v>
      </c>
      <c r="G9" s="592">
        <v>1</v>
      </c>
      <c r="H9" s="592">
        <v>0</v>
      </c>
      <c r="I9" s="592">
        <v>286</v>
      </c>
      <c r="J9" s="592">
        <v>347</v>
      </c>
      <c r="K9" s="592"/>
      <c r="L9" s="592">
        <v>12</v>
      </c>
      <c r="M9" s="592">
        <v>210</v>
      </c>
      <c r="N9" s="592">
        <v>2243</v>
      </c>
      <c r="O9" s="592">
        <v>36</v>
      </c>
      <c r="P9" s="592">
        <v>14</v>
      </c>
      <c r="Q9" s="592">
        <v>746</v>
      </c>
      <c r="R9" s="592">
        <v>18</v>
      </c>
      <c r="S9" s="592">
        <v>368</v>
      </c>
    </row>
    <row r="10" spans="2:19" ht="13.5" customHeight="1">
      <c r="B10" s="596" t="s">
        <v>1103</v>
      </c>
      <c r="C10" s="593"/>
      <c r="D10" s="592">
        <f t="shared" si="2"/>
        <v>24088</v>
      </c>
      <c r="E10" s="468">
        <v>13</v>
      </c>
      <c r="F10" s="592">
        <v>1</v>
      </c>
      <c r="G10" s="592">
        <v>1</v>
      </c>
      <c r="H10" s="592">
        <v>6</v>
      </c>
      <c r="I10" s="592">
        <v>1234</v>
      </c>
      <c r="J10" s="592">
        <v>2473</v>
      </c>
      <c r="K10" s="592"/>
      <c r="L10" s="592">
        <v>85</v>
      </c>
      <c r="M10" s="592">
        <v>1460</v>
      </c>
      <c r="N10" s="592">
        <v>7623</v>
      </c>
      <c r="O10" s="592">
        <v>718</v>
      </c>
      <c r="P10" s="592">
        <v>208</v>
      </c>
      <c r="Q10" s="592">
        <v>8708</v>
      </c>
      <c r="R10" s="592">
        <v>281</v>
      </c>
      <c r="S10" s="592">
        <v>1277</v>
      </c>
    </row>
    <row r="11" spans="2:19" ht="13.5" customHeight="1">
      <c r="B11" s="596" t="s">
        <v>1104</v>
      </c>
      <c r="C11" s="593"/>
      <c r="D11" s="592">
        <f t="shared" si="2"/>
        <v>35363</v>
      </c>
      <c r="E11" s="468">
        <v>17</v>
      </c>
      <c r="F11" s="592">
        <v>0</v>
      </c>
      <c r="G11" s="592">
        <v>0</v>
      </c>
      <c r="H11" s="592">
        <v>9</v>
      </c>
      <c r="I11" s="592">
        <v>2548</v>
      </c>
      <c r="J11" s="592">
        <v>4937</v>
      </c>
      <c r="K11" s="592"/>
      <c r="L11" s="592">
        <v>162</v>
      </c>
      <c r="M11" s="592">
        <v>2387</v>
      </c>
      <c r="N11" s="592">
        <v>8213</v>
      </c>
      <c r="O11" s="592">
        <v>1325</v>
      </c>
      <c r="P11" s="592">
        <v>454</v>
      </c>
      <c r="Q11" s="592">
        <v>13175</v>
      </c>
      <c r="R11" s="592">
        <v>1015</v>
      </c>
      <c r="S11" s="592">
        <v>1121</v>
      </c>
    </row>
    <row r="12" spans="2:19" ht="13.5" customHeight="1">
      <c r="B12" s="596" t="s">
        <v>1105</v>
      </c>
      <c r="C12" s="593"/>
      <c r="D12" s="592">
        <f t="shared" si="2"/>
        <v>29586</v>
      </c>
      <c r="E12" s="468">
        <v>11</v>
      </c>
      <c r="F12" s="592">
        <v>1</v>
      </c>
      <c r="G12" s="592">
        <v>1</v>
      </c>
      <c r="H12" s="592">
        <v>8</v>
      </c>
      <c r="I12" s="592">
        <v>2500</v>
      </c>
      <c r="J12" s="592">
        <v>4607</v>
      </c>
      <c r="K12" s="592"/>
      <c r="L12" s="592">
        <v>148</v>
      </c>
      <c r="M12" s="592">
        <v>2105</v>
      </c>
      <c r="N12" s="592">
        <v>6373</v>
      </c>
      <c r="O12" s="592">
        <v>1403</v>
      </c>
      <c r="P12" s="592">
        <v>473</v>
      </c>
      <c r="Q12" s="592">
        <v>10330</v>
      </c>
      <c r="R12" s="592">
        <v>855</v>
      </c>
      <c r="S12" s="592">
        <v>771</v>
      </c>
    </row>
    <row r="13" spans="2:19" ht="13.5" customHeight="1">
      <c r="B13" s="596" t="s">
        <v>1106</v>
      </c>
      <c r="C13" s="593"/>
      <c r="D13" s="592">
        <f t="shared" si="2"/>
        <v>25962</v>
      </c>
      <c r="E13" s="468">
        <v>17</v>
      </c>
      <c r="F13" s="592">
        <v>4</v>
      </c>
      <c r="G13" s="592">
        <v>0</v>
      </c>
      <c r="H13" s="592">
        <v>3</v>
      </c>
      <c r="I13" s="592">
        <v>2164</v>
      </c>
      <c r="J13" s="592">
        <v>4127</v>
      </c>
      <c r="K13" s="592"/>
      <c r="L13" s="592">
        <v>111</v>
      </c>
      <c r="M13" s="592">
        <v>1843</v>
      </c>
      <c r="N13" s="592">
        <v>5684</v>
      </c>
      <c r="O13" s="592">
        <v>1283</v>
      </c>
      <c r="P13" s="592">
        <v>468</v>
      </c>
      <c r="Q13" s="592">
        <v>8906</v>
      </c>
      <c r="R13" s="592">
        <v>813</v>
      </c>
      <c r="S13" s="592">
        <v>539</v>
      </c>
    </row>
    <row r="14" spans="2:19" ht="13.5" customHeight="1">
      <c r="B14" s="596" t="s">
        <v>1107</v>
      </c>
      <c r="C14" s="593"/>
      <c r="D14" s="592">
        <f t="shared" si="2"/>
        <v>22980</v>
      </c>
      <c r="E14" s="468">
        <v>19</v>
      </c>
      <c r="F14" s="592">
        <v>2</v>
      </c>
      <c r="G14" s="592">
        <v>1</v>
      </c>
      <c r="H14" s="592">
        <v>1</v>
      </c>
      <c r="I14" s="592">
        <v>1840</v>
      </c>
      <c r="J14" s="592">
        <v>3625</v>
      </c>
      <c r="K14" s="592"/>
      <c r="L14" s="592">
        <v>138</v>
      </c>
      <c r="M14" s="592">
        <v>1664</v>
      </c>
      <c r="N14" s="592">
        <v>5296</v>
      </c>
      <c r="O14" s="592">
        <v>1084</v>
      </c>
      <c r="P14" s="592">
        <v>387</v>
      </c>
      <c r="Q14" s="592">
        <v>7632</v>
      </c>
      <c r="R14" s="592">
        <v>843</v>
      </c>
      <c r="S14" s="592">
        <v>448</v>
      </c>
    </row>
    <row r="15" spans="2:19" ht="13.5" customHeight="1">
      <c r="B15" s="596" t="s">
        <v>1108</v>
      </c>
      <c r="C15" s="593"/>
      <c r="D15" s="592">
        <f t="shared" si="2"/>
        <v>25497</v>
      </c>
      <c r="E15" s="468">
        <v>19</v>
      </c>
      <c r="F15" s="592">
        <v>0</v>
      </c>
      <c r="G15" s="592">
        <v>1</v>
      </c>
      <c r="H15" s="592">
        <v>4</v>
      </c>
      <c r="I15" s="592">
        <v>2389</v>
      </c>
      <c r="J15" s="592">
        <v>4044</v>
      </c>
      <c r="K15" s="592"/>
      <c r="L15" s="592">
        <v>132</v>
      </c>
      <c r="M15" s="592">
        <v>2207</v>
      </c>
      <c r="N15" s="592">
        <v>6076</v>
      </c>
      <c r="O15" s="592">
        <v>1090</v>
      </c>
      <c r="P15" s="592">
        <v>499</v>
      </c>
      <c r="Q15" s="592">
        <v>7635</v>
      </c>
      <c r="R15" s="592">
        <v>863</v>
      </c>
      <c r="S15" s="592">
        <v>538</v>
      </c>
    </row>
    <row r="16" spans="2:19" ht="13.5" customHeight="1">
      <c r="B16" s="596" t="s">
        <v>1109</v>
      </c>
      <c r="C16" s="593"/>
      <c r="D16" s="592">
        <f t="shared" si="2"/>
        <v>31325</v>
      </c>
      <c r="E16" s="468">
        <v>39</v>
      </c>
      <c r="F16" s="592">
        <v>2</v>
      </c>
      <c r="G16" s="592">
        <v>2</v>
      </c>
      <c r="H16" s="592">
        <v>8</v>
      </c>
      <c r="I16" s="592">
        <v>3162</v>
      </c>
      <c r="J16" s="592">
        <v>5707</v>
      </c>
      <c r="K16" s="592"/>
      <c r="L16" s="592">
        <v>107</v>
      </c>
      <c r="M16" s="592">
        <v>2890</v>
      </c>
      <c r="N16" s="592">
        <v>7655</v>
      </c>
      <c r="O16" s="592">
        <v>1050</v>
      </c>
      <c r="P16" s="592">
        <v>744</v>
      </c>
      <c r="Q16" s="592">
        <v>8493</v>
      </c>
      <c r="R16" s="592">
        <v>802</v>
      </c>
      <c r="S16" s="592">
        <v>664</v>
      </c>
    </row>
    <row r="17" spans="2:19" ht="13.5" customHeight="1">
      <c r="B17" s="596" t="s">
        <v>1110</v>
      </c>
      <c r="C17" s="593"/>
      <c r="D17" s="592">
        <f t="shared" si="2"/>
        <v>25588</v>
      </c>
      <c r="E17" s="468">
        <v>27</v>
      </c>
      <c r="F17" s="592">
        <v>4</v>
      </c>
      <c r="G17" s="592">
        <v>0</v>
      </c>
      <c r="H17" s="592">
        <v>10</v>
      </c>
      <c r="I17" s="592">
        <v>2649</v>
      </c>
      <c r="J17" s="592">
        <v>5049</v>
      </c>
      <c r="K17" s="592"/>
      <c r="L17" s="592">
        <v>72</v>
      </c>
      <c r="M17" s="592">
        <v>2415</v>
      </c>
      <c r="N17" s="592">
        <v>6011</v>
      </c>
      <c r="O17" s="592">
        <v>667</v>
      </c>
      <c r="P17" s="592">
        <v>711</v>
      </c>
      <c r="Q17" s="592">
        <v>6819</v>
      </c>
      <c r="R17" s="592">
        <v>553</v>
      </c>
      <c r="S17" s="592">
        <v>601</v>
      </c>
    </row>
    <row r="18" spans="2:19" ht="13.5" customHeight="1">
      <c r="B18" s="596" t="s">
        <v>1111</v>
      </c>
      <c r="C18" s="593"/>
      <c r="D18" s="592">
        <f t="shared" si="2"/>
        <v>16461</v>
      </c>
      <c r="E18" s="468">
        <v>25</v>
      </c>
      <c r="F18" s="592">
        <v>0</v>
      </c>
      <c r="G18" s="592">
        <v>0</v>
      </c>
      <c r="H18" s="592">
        <v>4</v>
      </c>
      <c r="I18" s="592">
        <v>1787</v>
      </c>
      <c r="J18" s="592">
        <v>3074</v>
      </c>
      <c r="K18" s="592"/>
      <c r="L18" s="592">
        <v>24</v>
      </c>
      <c r="M18" s="592">
        <v>1241</v>
      </c>
      <c r="N18" s="592">
        <v>3776</v>
      </c>
      <c r="O18" s="592">
        <v>292</v>
      </c>
      <c r="P18" s="592">
        <v>651</v>
      </c>
      <c r="Q18" s="592">
        <v>4898</v>
      </c>
      <c r="R18" s="592">
        <v>268</v>
      </c>
      <c r="S18" s="592">
        <v>421</v>
      </c>
    </row>
    <row r="19" spans="2:19" ht="13.5" customHeight="1">
      <c r="B19" s="596" t="s">
        <v>1112</v>
      </c>
      <c r="C19" s="593"/>
      <c r="D19" s="592">
        <f t="shared" si="2"/>
        <v>10286</v>
      </c>
      <c r="E19" s="468">
        <v>33</v>
      </c>
      <c r="F19" s="592">
        <v>0</v>
      </c>
      <c r="G19" s="592">
        <v>1</v>
      </c>
      <c r="H19" s="592">
        <v>2</v>
      </c>
      <c r="I19" s="592">
        <v>1105</v>
      </c>
      <c r="J19" s="592">
        <v>1902</v>
      </c>
      <c r="K19" s="592"/>
      <c r="L19" s="592">
        <v>6</v>
      </c>
      <c r="M19" s="592">
        <v>740</v>
      </c>
      <c r="N19" s="592">
        <v>2272</v>
      </c>
      <c r="O19" s="592">
        <v>164</v>
      </c>
      <c r="P19" s="592">
        <v>569</v>
      </c>
      <c r="Q19" s="592">
        <v>3112</v>
      </c>
      <c r="R19" s="592">
        <v>127</v>
      </c>
      <c r="S19" s="592">
        <v>253</v>
      </c>
    </row>
    <row r="20" spans="2:19" ht="13.5" customHeight="1">
      <c r="B20" s="596" t="s">
        <v>1113</v>
      </c>
      <c r="C20" s="593"/>
      <c r="D20" s="592">
        <f t="shared" si="2"/>
        <v>4925</v>
      </c>
      <c r="E20" s="468">
        <v>46</v>
      </c>
      <c r="F20" s="592">
        <v>0</v>
      </c>
      <c r="G20" s="592">
        <v>0</v>
      </c>
      <c r="H20" s="592">
        <v>1</v>
      </c>
      <c r="I20" s="592">
        <v>422</v>
      </c>
      <c r="J20" s="592">
        <v>833</v>
      </c>
      <c r="K20" s="592"/>
      <c r="L20" s="592">
        <v>3</v>
      </c>
      <c r="M20" s="592">
        <v>253</v>
      </c>
      <c r="N20" s="592">
        <v>1099</v>
      </c>
      <c r="O20" s="592">
        <v>73</v>
      </c>
      <c r="P20" s="592">
        <v>452</v>
      </c>
      <c r="Q20" s="592">
        <v>1552</v>
      </c>
      <c r="R20" s="592">
        <v>65</v>
      </c>
      <c r="S20" s="592">
        <v>126</v>
      </c>
    </row>
    <row r="21" spans="2:19" ht="13.5" customHeight="1">
      <c r="B21" s="596" t="s">
        <v>1114</v>
      </c>
      <c r="C21" s="593"/>
      <c r="D21" s="592">
        <f t="shared" si="2"/>
        <v>2245</v>
      </c>
      <c r="E21" s="468">
        <v>19</v>
      </c>
      <c r="F21" s="592">
        <v>0</v>
      </c>
      <c r="G21" s="592">
        <v>0</v>
      </c>
      <c r="H21" s="592">
        <v>0</v>
      </c>
      <c r="I21" s="592">
        <v>131</v>
      </c>
      <c r="J21" s="592">
        <v>413</v>
      </c>
      <c r="K21" s="592"/>
      <c r="L21" s="592">
        <v>0</v>
      </c>
      <c r="M21" s="592">
        <v>77</v>
      </c>
      <c r="N21" s="592">
        <v>559</v>
      </c>
      <c r="O21" s="592">
        <v>30</v>
      </c>
      <c r="P21" s="592">
        <v>309</v>
      </c>
      <c r="Q21" s="592">
        <v>615</v>
      </c>
      <c r="R21" s="592">
        <v>20</v>
      </c>
      <c r="S21" s="592">
        <v>72</v>
      </c>
    </row>
    <row r="22" spans="2:19" ht="13.5" customHeight="1">
      <c r="B22" s="596" t="s">
        <v>1115</v>
      </c>
      <c r="C22" s="593"/>
      <c r="D22" s="592">
        <f t="shared" si="2"/>
        <v>839</v>
      </c>
      <c r="E22" s="468">
        <v>6</v>
      </c>
      <c r="F22" s="592">
        <v>0</v>
      </c>
      <c r="G22" s="592">
        <v>0</v>
      </c>
      <c r="H22" s="592">
        <v>1</v>
      </c>
      <c r="I22" s="592">
        <v>40</v>
      </c>
      <c r="J22" s="592">
        <v>165</v>
      </c>
      <c r="K22" s="592"/>
      <c r="L22" s="592">
        <v>0</v>
      </c>
      <c r="M22" s="592">
        <v>21</v>
      </c>
      <c r="N22" s="592">
        <v>235</v>
      </c>
      <c r="O22" s="592">
        <v>15</v>
      </c>
      <c r="P22" s="592">
        <v>146</v>
      </c>
      <c r="Q22" s="592">
        <v>181</v>
      </c>
      <c r="R22" s="592">
        <v>5</v>
      </c>
      <c r="S22" s="592">
        <v>24</v>
      </c>
    </row>
    <row r="23" spans="2:19" ht="13.5" customHeight="1">
      <c r="B23" s="596" t="s">
        <v>70</v>
      </c>
      <c r="C23" s="593"/>
      <c r="D23" s="592">
        <f t="shared" si="2"/>
        <v>396</v>
      </c>
      <c r="E23" s="468">
        <v>1</v>
      </c>
      <c r="F23" s="592">
        <v>0</v>
      </c>
      <c r="G23" s="592">
        <v>0</v>
      </c>
      <c r="H23" s="592">
        <v>0</v>
      </c>
      <c r="I23" s="592">
        <v>21</v>
      </c>
      <c r="J23" s="592">
        <v>77</v>
      </c>
      <c r="K23" s="592"/>
      <c r="L23" s="592">
        <v>0</v>
      </c>
      <c r="M23" s="592">
        <v>4</v>
      </c>
      <c r="N23" s="592">
        <v>107</v>
      </c>
      <c r="O23" s="592">
        <v>5</v>
      </c>
      <c r="P23" s="592">
        <v>84</v>
      </c>
      <c r="Q23" s="592">
        <v>78</v>
      </c>
      <c r="R23" s="592">
        <v>1</v>
      </c>
      <c r="S23" s="592">
        <v>18</v>
      </c>
    </row>
    <row r="24" spans="2:19" ht="7.5" customHeight="1">
      <c r="B24" s="585"/>
      <c r="C24" s="593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</row>
    <row r="25" spans="1:19" s="456" customFormat="1" ht="13.5" customHeight="1">
      <c r="A25" s="1034" t="s">
        <v>1025</v>
      </c>
      <c r="B25" s="1034"/>
      <c r="C25" s="1035"/>
      <c r="D25" s="590">
        <f aca="true" t="shared" si="3" ref="D25:J25">SUM(D26:D40)</f>
        <v>153291</v>
      </c>
      <c r="E25" s="590">
        <f t="shared" si="3"/>
        <v>222</v>
      </c>
      <c r="F25" s="590">
        <f t="shared" si="3"/>
        <v>12</v>
      </c>
      <c r="G25" s="590">
        <f t="shared" si="3"/>
        <v>7</v>
      </c>
      <c r="H25" s="590">
        <f t="shared" si="3"/>
        <v>41</v>
      </c>
      <c r="I25" s="590">
        <f t="shared" si="3"/>
        <v>18859</v>
      </c>
      <c r="J25" s="590">
        <f t="shared" si="3"/>
        <v>27634</v>
      </c>
      <c r="K25" s="590"/>
      <c r="L25" s="590">
        <f aca="true" t="shared" si="4" ref="L25:S25">SUM(L26:L40)</f>
        <v>748</v>
      </c>
      <c r="M25" s="590">
        <f t="shared" si="4"/>
        <v>15715</v>
      </c>
      <c r="N25" s="590">
        <f t="shared" si="4"/>
        <v>33119</v>
      </c>
      <c r="O25" s="590">
        <f t="shared" si="4"/>
        <v>4025</v>
      </c>
      <c r="P25" s="590">
        <f t="shared" si="4"/>
        <v>3722</v>
      </c>
      <c r="Q25" s="590">
        <f t="shared" si="4"/>
        <v>40818</v>
      </c>
      <c r="R25" s="590">
        <f t="shared" si="4"/>
        <v>4449</v>
      </c>
      <c r="S25" s="590">
        <f t="shared" si="4"/>
        <v>3920</v>
      </c>
    </row>
    <row r="26" spans="2:19" ht="13.5" customHeight="1">
      <c r="B26" s="596" t="s">
        <v>71</v>
      </c>
      <c r="C26" s="593" t="s">
        <v>1102</v>
      </c>
      <c r="D26" s="592">
        <f aca="true" t="shared" si="5" ref="D26:D40">SUM(E26:J26,L26:S26)</f>
        <v>2254</v>
      </c>
      <c r="E26" s="592">
        <v>0</v>
      </c>
      <c r="F26" s="592">
        <v>0</v>
      </c>
      <c r="G26" s="592">
        <v>1</v>
      </c>
      <c r="H26" s="592">
        <v>0</v>
      </c>
      <c r="I26" s="592">
        <v>274</v>
      </c>
      <c r="J26" s="468">
        <v>236</v>
      </c>
      <c r="L26" s="592">
        <v>9</v>
      </c>
      <c r="M26" s="592">
        <v>140</v>
      </c>
      <c r="N26" s="592">
        <v>1043</v>
      </c>
      <c r="O26" s="592">
        <v>11</v>
      </c>
      <c r="P26" s="592">
        <v>13</v>
      </c>
      <c r="Q26" s="592">
        <v>330</v>
      </c>
      <c r="R26" s="592">
        <v>12</v>
      </c>
      <c r="S26" s="592">
        <v>185</v>
      </c>
    </row>
    <row r="27" spans="2:19" ht="13.5" customHeight="1">
      <c r="B27" s="596" t="s">
        <v>1103</v>
      </c>
      <c r="C27" s="593"/>
      <c r="D27" s="592">
        <f t="shared" si="5"/>
        <v>11805</v>
      </c>
      <c r="E27" s="592">
        <v>12</v>
      </c>
      <c r="F27" s="592">
        <v>1</v>
      </c>
      <c r="G27" s="592">
        <v>1</v>
      </c>
      <c r="H27" s="592">
        <v>4</v>
      </c>
      <c r="I27" s="592">
        <v>1059</v>
      </c>
      <c r="J27" s="592">
        <v>1480</v>
      </c>
      <c r="K27" s="592"/>
      <c r="L27" s="592">
        <v>52</v>
      </c>
      <c r="M27" s="592">
        <v>951</v>
      </c>
      <c r="N27" s="592">
        <v>3581</v>
      </c>
      <c r="O27" s="592">
        <v>156</v>
      </c>
      <c r="P27" s="592">
        <v>109</v>
      </c>
      <c r="Q27" s="592">
        <v>3565</v>
      </c>
      <c r="R27" s="592">
        <v>173</v>
      </c>
      <c r="S27" s="592">
        <v>661</v>
      </c>
    </row>
    <row r="28" spans="2:19" ht="13.5" customHeight="1">
      <c r="B28" s="596" t="s">
        <v>1104</v>
      </c>
      <c r="C28" s="593"/>
      <c r="D28" s="592">
        <f t="shared" si="5"/>
        <v>19602</v>
      </c>
      <c r="E28" s="592">
        <v>14</v>
      </c>
      <c r="F28" s="592">
        <v>0</v>
      </c>
      <c r="G28" s="592">
        <v>0</v>
      </c>
      <c r="H28" s="592">
        <v>3</v>
      </c>
      <c r="I28" s="592">
        <v>2137</v>
      </c>
      <c r="J28" s="592">
        <v>3056</v>
      </c>
      <c r="K28" s="592"/>
      <c r="L28" s="592">
        <v>117</v>
      </c>
      <c r="M28" s="592">
        <v>1689</v>
      </c>
      <c r="N28" s="592">
        <v>4430</v>
      </c>
      <c r="O28" s="592">
        <v>431</v>
      </c>
      <c r="P28" s="592">
        <v>260</v>
      </c>
      <c r="Q28" s="592">
        <v>6164</v>
      </c>
      <c r="R28" s="592">
        <v>691</v>
      </c>
      <c r="S28" s="592">
        <v>610</v>
      </c>
    </row>
    <row r="29" spans="2:19" ht="13.5" customHeight="1">
      <c r="B29" s="596" t="s">
        <v>1105</v>
      </c>
      <c r="C29" s="593"/>
      <c r="D29" s="592">
        <f t="shared" si="5"/>
        <v>18281</v>
      </c>
      <c r="E29" s="592">
        <v>8</v>
      </c>
      <c r="F29" s="592">
        <v>1</v>
      </c>
      <c r="G29" s="592">
        <v>1</v>
      </c>
      <c r="H29" s="592">
        <v>7</v>
      </c>
      <c r="I29" s="592">
        <v>2161</v>
      </c>
      <c r="J29" s="592">
        <v>3240</v>
      </c>
      <c r="K29" s="592"/>
      <c r="L29" s="592">
        <v>119</v>
      </c>
      <c r="M29" s="592">
        <v>1657</v>
      </c>
      <c r="N29" s="592">
        <v>3747</v>
      </c>
      <c r="O29" s="592">
        <v>667</v>
      </c>
      <c r="P29" s="592">
        <v>301</v>
      </c>
      <c r="Q29" s="592">
        <v>5292</v>
      </c>
      <c r="R29" s="592">
        <v>631</v>
      </c>
      <c r="S29" s="592">
        <v>449</v>
      </c>
    </row>
    <row r="30" spans="2:19" ht="13.5" customHeight="1">
      <c r="B30" s="596" t="s">
        <v>1106</v>
      </c>
      <c r="C30" s="593"/>
      <c r="D30" s="592">
        <f t="shared" si="5"/>
        <v>16430</v>
      </c>
      <c r="E30" s="592">
        <v>14</v>
      </c>
      <c r="F30" s="592">
        <v>4</v>
      </c>
      <c r="G30" s="592">
        <v>0</v>
      </c>
      <c r="H30" s="592">
        <v>1</v>
      </c>
      <c r="I30" s="592">
        <v>1839</v>
      </c>
      <c r="J30" s="592">
        <v>2960</v>
      </c>
      <c r="K30" s="592"/>
      <c r="L30" s="592">
        <v>84</v>
      </c>
      <c r="M30" s="592">
        <v>1496</v>
      </c>
      <c r="N30" s="592">
        <v>3345</v>
      </c>
      <c r="O30" s="592">
        <v>664</v>
      </c>
      <c r="P30" s="592">
        <v>309</v>
      </c>
      <c r="Q30" s="592">
        <v>4792</v>
      </c>
      <c r="R30" s="592">
        <v>614</v>
      </c>
      <c r="S30" s="592">
        <v>308</v>
      </c>
    </row>
    <row r="31" spans="2:19" ht="13.5" customHeight="1">
      <c r="B31" s="596" t="s">
        <v>1107</v>
      </c>
      <c r="C31" s="593"/>
      <c r="D31" s="592">
        <f t="shared" si="5"/>
        <v>13967</v>
      </c>
      <c r="E31" s="592">
        <v>15</v>
      </c>
      <c r="F31" s="592">
        <v>1</v>
      </c>
      <c r="G31" s="592">
        <v>0</v>
      </c>
      <c r="H31" s="592">
        <v>1</v>
      </c>
      <c r="I31" s="592">
        <v>1549</v>
      </c>
      <c r="J31" s="592">
        <v>2536</v>
      </c>
      <c r="K31" s="592"/>
      <c r="L31" s="592">
        <v>115</v>
      </c>
      <c r="M31" s="592">
        <v>1346</v>
      </c>
      <c r="N31" s="592">
        <v>2922</v>
      </c>
      <c r="O31" s="592">
        <v>479</v>
      </c>
      <c r="P31" s="592">
        <v>238</v>
      </c>
      <c r="Q31" s="592">
        <v>3907</v>
      </c>
      <c r="R31" s="592">
        <v>610</v>
      </c>
      <c r="S31" s="592">
        <v>248</v>
      </c>
    </row>
    <row r="32" spans="2:19" ht="13.5" customHeight="1">
      <c r="B32" s="596" t="s">
        <v>1108</v>
      </c>
      <c r="C32" s="593"/>
      <c r="D32" s="592">
        <f t="shared" si="5"/>
        <v>15179</v>
      </c>
      <c r="E32" s="592">
        <v>15</v>
      </c>
      <c r="F32" s="592">
        <v>0</v>
      </c>
      <c r="G32" s="592">
        <v>1</v>
      </c>
      <c r="H32" s="592">
        <v>4</v>
      </c>
      <c r="I32" s="592">
        <v>2011</v>
      </c>
      <c r="J32" s="592">
        <v>2708</v>
      </c>
      <c r="K32" s="592"/>
      <c r="L32" s="592">
        <v>98</v>
      </c>
      <c r="M32" s="592">
        <v>1783</v>
      </c>
      <c r="N32" s="592">
        <v>3110</v>
      </c>
      <c r="O32" s="592">
        <v>506</v>
      </c>
      <c r="P32" s="592">
        <v>300</v>
      </c>
      <c r="Q32" s="592">
        <v>3747</v>
      </c>
      <c r="R32" s="592">
        <v>620</v>
      </c>
      <c r="S32" s="592">
        <v>276</v>
      </c>
    </row>
    <row r="33" spans="2:19" ht="13.5" customHeight="1">
      <c r="B33" s="596" t="s">
        <v>1109</v>
      </c>
      <c r="C33" s="593"/>
      <c r="D33" s="592">
        <f t="shared" si="5"/>
        <v>18632</v>
      </c>
      <c r="E33" s="592">
        <v>31</v>
      </c>
      <c r="F33" s="592">
        <v>2</v>
      </c>
      <c r="G33" s="592">
        <v>2</v>
      </c>
      <c r="H33" s="592">
        <v>7</v>
      </c>
      <c r="I33" s="592">
        <v>2637</v>
      </c>
      <c r="J33" s="592">
        <v>3721</v>
      </c>
      <c r="K33" s="592"/>
      <c r="L33" s="592">
        <v>70</v>
      </c>
      <c r="M33" s="592">
        <v>2473</v>
      </c>
      <c r="N33" s="592">
        <v>3777</v>
      </c>
      <c r="O33" s="592">
        <v>451</v>
      </c>
      <c r="P33" s="592">
        <v>440</v>
      </c>
      <c r="Q33" s="592">
        <v>4097</v>
      </c>
      <c r="R33" s="592">
        <v>559</v>
      </c>
      <c r="S33" s="592">
        <v>365</v>
      </c>
    </row>
    <row r="34" spans="2:19" ht="13.5" customHeight="1">
      <c r="B34" s="596" t="s">
        <v>1110</v>
      </c>
      <c r="C34" s="593"/>
      <c r="D34" s="592">
        <f t="shared" si="5"/>
        <v>15207</v>
      </c>
      <c r="E34" s="592">
        <v>22</v>
      </c>
      <c r="F34" s="592">
        <v>3</v>
      </c>
      <c r="G34" s="592">
        <v>0</v>
      </c>
      <c r="H34" s="592">
        <v>8</v>
      </c>
      <c r="I34" s="592">
        <v>2259</v>
      </c>
      <c r="J34" s="592">
        <v>3359</v>
      </c>
      <c r="K34" s="592"/>
      <c r="L34" s="592">
        <v>55</v>
      </c>
      <c r="M34" s="592">
        <v>2077</v>
      </c>
      <c r="N34" s="592">
        <v>2895</v>
      </c>
      <c r="O34" s="592">
        <v>346</v>
      </c>
      <c r="P34" s="592">
        <v>419</v>
      </c>
      <c r="Q34" s="592">
        <v>3151</v>
      </c>
      <c r="R34" s="592">
        <v>313</v>
      </c>
      <c r="S34" s="592">
        <v>300</v>
      </c>
    </row>
    <row r="35" spans="2:19" ht="13.5" customHeight="1">
      <c r="B35" s="596" t="s">
        <v>1111</v>
      </c>
      <c r="C35" s="593"/>
      <c r="D35" s="592">
        <f t="shared" si="5"/>
        <v>9901</v>
      </c>
      <c r="E35" s="592">
        <v>18</v>
      </c>
      <c r="F35" s="592">
        <v>0</v>
      </c>
      <c r="G35" s="592">
        <v>0</v>
      </c>
      <c r="H35" s="592">
        <v>3</v>
      </c>
      <c r="I35" s="592">
        <v>1515</v>
      </c>
      <c r="J35" s="592">
        <v>2007</v>
      </c>
      <c r="K35" s="592"/>
      <c r="L35" s="592">
        <v>20</v>
      </c>
      <c r="M35" s="592">
        <v>1103</v>
      </c>
      <c r="N35" s="592">
        <v>1895</v>
      </c>
      <c r="O35" s="592">
        <v>166</v>
      </c>
      <c r="P35" s="592">
        <v>407</v>
      </c>
      <c r="Q35" s="592">
        <v>2428</v>
      </c>
      <c r="R35" s="592">
        <v>119</v>
      </c>
      <c r="S35" s="592">
        <v>220</v>
      </c>
    </row>
    <row r="36" spans="2:19" ht="13.5" customHeight="1">
      <c r="B36" s="596" t="s">
        <v>1112</v>
      </c>
      <c r="C36" s="593"/>
      <c r="D36" s="592">
        <f t="shared" si="5"/>
        <v>6629</v>
      </c>
      <c r="E36" s="592">
        <v>23</v>
      </c>
      <c r="F36" s="592">
        <v>0</v>
      </c>
      <c r="G36" s="592">
        <v>1</v>
      </c>
      <c r="H36" s="592">
        <v>1</v>
      </c>
      <c r="I36" s="592">
        <v>934</v>
      </c>
      <c r="J36" s="592">
        <v>1299</v>
      </c>
      <c r="K36" s="592"/>
      <c r="L36" s="592">
        <v>6</v>
      </c>
      <c r="M36" s="592">
        <v>683</v>
      </c>
      <c r="N36" s="592">
        <v>1263</v>
      </c>
      <c r="O36" s="592">
        <v>84</v>
      </c>
      <c r="P36" s="592">
        <v>355</v>
      </c>
      <c r="Q36" s="592">
        <v>1778</v>
      </c>
      <c r="R36" s="592">
        <v>54</v>
      </c>
      <c r="S36" s="592">
        <v>148</v>
      </c>
    </row>
    <row r="37" spans="2:19" ht="13.5" customHeight="1">
      <c r="B37" s="596" t="s">
        <v>1113</v>
      </c>
      <c r="C37" s="593"/>
      <c r="D37" s="592">
        <f t="shared" si="5"/>
        <v>3228</v>
      </c>
      <c r="E37" s="592">
        <v>31</v>
      </c>
      <c r="F37" s="592">
        <v>0</v>
      </c>
      <c r="G37" s="592">
        <v>0</v>
      </c>
      <c r="H37" s="592">
        <v>1</v>
      </c>
      <c r="I37" s="592">
        <v>340</v>
      </c>
      <c r="J37" s="592">
        <v>588</v>
      </c>
      <c r="K37" s="592"/>
      <c r="L37" s="592">
        <v>3</v>
      </c>
      <c r="M37" s="592">
        <v>233</v>
      </c>
      <c r="N37" s="592">
        <v>612</v>
      </c>
      <c r="O37" s="592">
        <v>39</v>
      </c>
      <c r="P37" s="592">
        <v>267</v>
      </c>
      <c r="Q37" s="592">
        <v>996</v>
      </c>
      <c r="R37" s="592">
        <v>35</v>
      </c>
      <c r="S37" s="592">
        <v>83</v>
      </c>
    </row>
    <row r="38" spans="2:19" ht="13.5" customHeight="1">
      <c r="B38" s="596" t="s">
        <v>1114</v>
      </c>
      <c r="C38" s="593"/>
      <c r="D38" s="592">
        <f t="shared" si="5"/>
        <v>1411</v>
      </c>
      <c r="E38" s="592">
        <v>13</v>
      </c>
      <c r="F38" s="592">
        <v>0</v>
      </c>
      <c r="G38" s="592">
        <v>0</v>
      </c>
      <c r="H38" s="592">
        <v>0</v>
      </c>
      <c r="I38" s="592">
        <v>97</v>
      </c>
      <c r="J38" s="592">
        <v>277</v>
      </c>
      <c r="K38" s="592"/>
      <c r="L38" s="592">
        <v>0</v>
      </c>
      <c r="M38" s="592">
        <v>64</v>
      </c>
      <c r="N38" s="592">
        <v>303</v>
      </c>
      <c r="O38" s="592">
        <v>16</v>
      </c>
      <c r="P38" s="592">
        <v>182</v>
      </c>
      <c r="Q38" s="592">
        <v>401</v>
      </c>
      <c r="R38" s="592">
        <v>14</v>
      </c>
      <c r="S38" s="592">
        <v>44</v>
      </c>
    </row>
    <row r="39" spans="2:19" ht="13.5" customHeight="1">
      <c r="B39" s="596" t="s">
        <v>1115</v>
      </c>
      <c r="C39" s="593"/>
      <c r="D39" s="592">
        <f t="shared" si="5"/>
        <v>514</v>
      </c>
      <c r="E39" s="592">
        <v>5</v>
      </c>
      <c r="F39" s="592">
        <v>0</v>
      </c>
      <c r="G39" s="592">
        <v>0</v>
      </c>
      <c r="H39" s="592">
        <v>1</v>
      </c>
      <c r="I39" s="592">
        <v>31</v>
      </c>
      <c r="J39" s="592">
        <v>108</v>
      </c>
      <c r="K39" s="592"/>
      <c r="L39" s="592">
        <v>0</v>
      </c>
      <c r="M39" s="592">
        <v>17</v>
      </c>
      <c r="N39" s="592">
        <v>135</v>
      </c>
      <c r="O39" s="592">
        <v>6</v>
      </c>
      <c r="P39" s="592">
        <v>78</v>
      </c>
      <c r="Q39" s="592">
        <v>115</v>
      </c>
      <c r="R39" s="592">
        <v>3</v>
      </c>
      <c r="S39" s="592">
        <v>15</v>
      </c>
    </row>
    <row r="40" spans="2:19" ht="13.5" customHeight="1">
      <c r="B40" s="596" t="s">
        <v>70</v>
      </c>
      <c r="C40" s="593"/>
      <c r="D40" s="592">
        <f t="shared" si="5"/>
        <v>251</v>
      </c>
      <c r="E40" s="592">
        <v>1</v>
      </c>
      <c r="F40" s="592">
        <v>0</v>
      </c>
      <c r="G40" s="592">
        <v>0</v>
      </c>
      <c r="H40" s="592">
        <v>0</v>
      </c>
      <c r="I40" s="592">
        <v>16</v>
      </c>
      <c r="J40" s="592">
        <v>59</v>
      </c>
      <c r="K40" s="592"/>
      <c r="L40" s="592">
        <v>0</v>
      </c>
      <c r="M40" s="592">
        <v>3</v>
      </c>
      <c r="N40" s="592">
        <v>61</v>
      </c>
      <c r="O40" s="592">
        <v>3</v>
      </c>
      <c r="P40" s="592">
        <v>44</v>
      </c>
      <c r="Q40" s="592">
        <v>55</v>
      </c>
      <c r="R40" s="592">
        <v>1</v>
      </c>
      <c r="S40" s="592">
        <v>8</v>
      </c>
    </row>
    <row r="41" spans="2:19" ht="7.5" customHeight="1">
      <c r="B41" s="585"/>
      <c r="C41" s="593"/>
      <c r="D41" s="592"/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592"/>
      <c r="S41" s="592"/>
    </row>
    <row r="42" spans="1:19" s="456" customFormat="1" ht="13.5" customHeight="1">
      <c r="A42" s="1034" t="s">
        <v>1016</v>
      </c>
      <c r="B42" s="1034"/>
      <c r="C42" s="1035"/>
      <c r="D42" s="590">
        <f aca="true" t="shared" si="6" ref="D42:J42">SUM(D43:D57)</f>
        <v>106531</v>
      </c>
      <c r="E42" s="590">
        <f t="shared" si="6"/>
        <v>70</v>
      </c>
      <c r="F42" s="590">
        <f t="shared" si="6"/>
        <v>2</v>
      </c>
      <c r="G42" s="590">
        <f t="shared" si="6"/>
        <v>1</v>
      </c>
      <c r="H42" s="590">
        <f t="shared" si="6"/>
        <v>16</v>
      </c>
      <c r="I42" s="590">
        <f t="shared" si="6"/>
        <v>3419</v>
      </c>
      <c r="J42" s="590">
        <f t="shared" si="6"/>
        <v>13746</v>
      </c>
      <c r="K42" s="590"/>
      <c r="L42" s="590">
        <f aca="true" t="shared" si="7" ref="L42:S42">SUM(L43:L57)</f>
        <v>252</v>
      </c>
      <c r="M42" s="590">
        <f t="shared" si="7"/>
        <v>3802</v>
      </c>
      <c r="N42" s="590">
        <f t="shared" si="7"/>
        <v>30103</v>
      </c>
      <c r="O42" s="590">
        <f t="shared" si="7"/>
        <v>5210</v>
      </c>
      <c r="P42" s="590">
        <f t="shared" si="7"/>
        <v>2447</v>
      </c>
      <c r="Q42" s="590">
        <f t="shared" si="7"/>
        <v>42062</v>
      </c>
      <c r="R42" s="590">
        <f t="shared" si="7"/>
        <v>2080</v>
      </c>
      <c r="S42" s="590">
        <f t="shared" si="7"/>
        <v>3321</v>
      </c>
    </row>
    <row r="43" spans="2:19" ht="13.5" customHeight="1">
      <c r="B43" s="596" t="s">
        <v>71</v>
      </c>
      <c r="C43" s="593" t="s">
        <v>1102</v>
      </c>
      <c r="D43" s="592">
        <f aca="true" t="shared" si="8" ref="D43:D57">SUM(E43:J43,L43:S43)</f>
        <v>2027</v>
      </c>
      <c r="E43" s="592">
        <v>0</v>
      </c>
      <c r="F43" s="592">
        <v>0</v>
      </c>
      <c r="G43" s="592">
        <v>0</v>
      </c>
      <c r="H43" s="592">
        <v>0</v>
      </c>
      <c r="I43" s="592">
        <v>12</v>
      </c>
      <c r="J43" s="592">
        <v>111</v>
      </c>
      <c r="K43" s="592"/>
      <c r="L43" s="592">
        <v>3</v>
      </c>
      <c r="M43" s="592">
        <v>70</v>
      </c>
      <c r="N43" s="592">
        <v>1200</v>
      </c>
      <c r="O43" s="592">
        <v>25</v>
      </c>
      <c r="P43" s="592">
        <v>1</v>
      </c>
      <c r="Q43" s="592">
        <v>416</v>
      </c>
      <c r="R43" s="592">
        <v>6</v>
      </c>
      <c r="S43" s="592">
        <v>183</v>
      </c>
    </row>
    <row r="44" spans="2:19" ht="13.5" customHeight="1">
      <c r="B44" s="596" t="s">
        <v>1103</v>
      </c>
      <c r="C44" s="593"/>
      <c r="D44" s="592">
        <f t="shared" si="8"/>
        <v>12283</v>
      </c>
      <c r="E44" s="592">
        <v>1</v>
      </c>
      <c r="F44" s="592">
        <v>0</v>
      </c>
      <c r="G44" s="592">
        <v>0</v>
      </c>
      <c r="H44" s="592">
        <v>2</v>
      </c>
      <c r="I44" s="592">
        <v>175</v>
      </c>
      <c r="J44" s="592">
        <v>993</v>
      </c>
      <c r="K44" s="592"/>
      <c r="L44" s="592">
        <v>33</v>
      </c>
      <c r="M44" s="592">
        <v>509</v>
      </c>
      <c r="N44" s="592">
        <v>4042</v>
      </c>
      <c r="O44" s="592">
        <v>562</v>
      </c>
      <c r="P44" s="592">
        <v>99</v>
      </c>
      <c r="Q44" s="592">
        <v>5143</v>
      </c>
      <c r="R44" s="592">
        <v>108</v>
      </c>
      <c r="S44" s="592">
        <v>616</v>
      </c>
    </row>
    <row r="45" spans="2:19" ht="13.5" customHeight="1">
      <c r="B45" s="596" t="s">
        <v>1104</v>
      </c>
      <c r="C45" s="593"/>
      <c r="D45" s="592">
        <f t="shared" si="8"/>
        <v>15761</v>
      </c>
      <c r="E45" s="592">
        <v>3</v>
      </c>
      <c r="F45" s="592">
        <v>0</v>
      </c>
      <c r="G45" s="592">
        <v>0</v>
      </c>
      <c r="H45" s="592">
        <v>6</v>
      </c>
      <c r="I45" s="592">
        <v>411</v>
      </c>
      <c r="J45" s="592">
        <v>1881</v>
      </c>
      <c r="K45" s="592"/>
      <c r="L45" s="592">
        <v>45</v>
      </c>
      <c r="M45" s="592">
        <v>698</v>
      </c>
      <c r="N45" s="592">
        <v>3783</v>
      </c>
      <c r="O45" s="592">
        <v>894</v>
      </c>
      <c r="P45" s="592">
        <v>194</v>
      </c>
      <c r="Q45" s="592">
        <v>7011</v>
      </c>
      <c r="R45" s="592">
        <v>324</v>
      </c>
      <c r="S45" s="592">
        <v>511</v>
      </c>
    </row>
    <row r="46" spans="2:19" ht="13.5" customHeight="1">
      <c r="B46" s="596" t="s">
        <v>1105</v>
      </c>
      <c r="C46" s="593"/>
      <c r="D46" s="592">
        <f t="shared" si="8"/>
        <v>11305</v>
      </c>
      <c r="E46" s="592">
        <v>3</v>
      </c>
      <c r="F46" s="592">
        <v>0</v>
      </c>
      <c r="G46" s="592">
        <v>0</v>
      </c>
      <c r="H46" s="592">
        <v>1</v>
      </c>
      <c r="I46" s="592">
        <v>339</v>
      </c>
      <c r="J46" s="592">
        <v>1367</v>
      </c>
      <c r="K46" s="592"/>
      <c r="L46" s="592">
        <v>29</v>
      </c>
      <c r="M46" s="592">
        <v>448</v>
      </c>
      <c r="N46" s="592">
        <v>2626</v>
      </c>
      <c r="O46" s="592">
        <v>736</v>
      </c>
      <c r="P46" s="592">
        <v>172</v>
      </c>
      <c r="Q46" s="592">
        <v>5038</v>
      </c>
      <c r="R46" s="592">
        <v>224</v>
      </c>
      <c r="S46" s="592">
        <v>322</v>
      </c>
    </row>
    <row r="47" spans="2:19" ht="13.5" customHeight="1">
      <c r="B47" s="596" t="s">
        <v>1106</v>
      </c>
      <c r="C47" s="593"/>
      <c r="D47" s="592">
        <f t="shared" si="8"/>
        <v>9532</v>
      </c>
      <c r="E47" s="592">
        <v>3</v>
      </c>
      <c r="F47" s="592">
        <v>0</v>
      </c>
      <c r="G47" s="592">
        <v>0</v>
      </c>
      <c r="H47" s="592">
        <v>2</v>
      </c>
      <c r="I47" s="592">
        <v>325</v>
      </c>
      <c r="J47" s="592">
        <v>1167</v>
      </c>
      <c r="K47" s="592"/>
      <c r="L47" s="592">
        <v>27</v>
      </c>
      <c r="M47" s="592">
        <v>347</v>
      </c>
      <c r="N47" s="592">
        <v>2339</v>
      </c>
      <c r="O47" s="592">
        <v>619</v>
      </c>
      <c r="P47" s="592">
        <v>159</v>
      </c>
      <c r="Q47" s="592">
        <v>4114</v>
      </c>
      <c r="R47" s="592">
        <v>199</v>
      </c>
      <c r="S47" s="592">
        <v>231</v>
      </c>
    </row>
    <row r="48" spans="2:19" ht="13.5" customHeight="1">
      <c r="B48" s="596" t="s">
        <v>1107</v>
      </c>
      <c r="C48" s="593"/>
      <c r="D48" s="592">
        <f t="shared" si="8"/>
        <v>9013</v>
      </c>
      <c r="E48" s="592">
        <v>4</v>
      </c>
      <c r="F48" s="592">
        <v>1</v>
      </c>
      <c r="G48" s="592">
        <v>1</v>
      </c>
      <c r="H48" s="592">
        <v>0</v>
      </c>
      <c r="I48" s="592">
        <v>291</v>
      </c>
      <c r="J48" s="592">
        <v>1089</v>
      </c>
      <c r="K48" s="592"/>
      <c r="L48" s="592">
        <v>23</v>
      </c>
      <c r="M48" s="592">
        <v>318</v>
      </c>
      <c r="N48" s="592">
        <v>2374</v>
      </c>
      <c r="O48" s="592">
        <v>605</v>
      </c>
      <c r="P48" s="592">
        <v>149</v>
      </c>
      <c r="Q48" s="592">
        <v>3725</v>
      </c>
      <c r="R48" s="592">
        <v>233</v>
      </c>
      <c r="S48" s="592">
        <v>200</v>
      </c>
    </row>
    <row r="49" spans="2:19" ht="13.5" customHeight="1">
      <c r="B49" s="596" t="s">
        <v>1108</v>
      </c>
      <c r="C49" s="593"/>
      <c r="D49" s="592">
        <f t="shared" si="8"/>
        <v>10318</v>
      </c>
      <c r="E49" s="592">
        <v>4</v>
      </c>
      <c r="F49" s="592">
        <v>0</v>
      </c>
      <c r="G49" s="592">
        <v>0</v>
      </c>
      <c r="H49" s="592">
        <v>0</v>
      </c>
      <c r="I49" s="592">
        <v>378</v>
      </c>
      <c r="J49" s="592">
        <v>1336</v>
      </c>
      <c r="K49" s="592"/>
      <c r="L49" s="592">
        <v>34</v>
      </c>
      <c r="M49" s="592">
        <v>424</v>
      </c>
      <c r="N49" s="592">
        <v>2966</v>
      </c>
      <c r="O49" s="592">
        <v>584</v>
      </c>
      <c r="P49" s="592">
        <v>199</v>
      </c>
      <c r="Q49" s="592">
        <v>3888</v>
      </c>
      <c r="R49" s="592">
        <v>243</v>
      </c>
      <c r="S49" s="592">
        <v>262</v>
      </c>
    </row>
    <row r="50" spans="2:19" ht="13.5" customHeight="1">
      <c r="B50" s="596" t="s">
        <v>1109</v>
      </c>
      <c r="C50" s="593"/>
      <c r="D50" s="592">
        <f t="shared" si="8"/>
        <v>12693</v>
      </c>
      <c r="E50" s="592">
        <v>8</v>
      </c>
      <c r="F50" s="592">
        <v>0</v>
      </c>
      <c r="G50" s="592">
        <v>0</v>
      </c>
      <c r="H50" s="592">
        <v>1</v>
      </c>
      <c r="I50" s="592">
        <v>525</v>
      </c>
      <c r="J50" s="592">
        <v>1986</v>
      </c>
      <c r="K50" s="592"/>
      <c r="L50" s="592">
        <v>37</v>
      </c>
      <c r="M50" s="592">
        <v>417</v>
      </c>
      <c r="N50" s="592">
        <v>3878</v>
      </c>
      <c r="O50" s="592">
        <v>599</v>
      </c>
      <c r="P50" s="592">
        <v>304</v>
      </c>
      <c r="Q50" s="592">
        <v>4396</v>
      </c>
      <c r="R50" s="592">
        <v>243</v>
      </c>
      <c r="S50" s="592">
        <v>299</v>
      </c>
    </row>
    <row r="51" spans="2:19" ht="13.5" customHeight="1">
      <c r="B51" s="596" t="s">
        <v>1110</v>
      </c>
      <c r="C51" s="593"/>
      <c r="D51" s="592">
        <f t="shared" si="8"/>
        <v>10381</v>
      </c>
      <c r="E51" s="592">
        <v>5</v>
      </c>
      <c r="F51" s="592">
        <v>1</v>
      </c>
      <c r="G51" s="592">
        <v>0</v>
      </c>
      <c r="H51" s="592">
        <v>2</v>
      </c>
      <c r="I51" s="592">
        <v>390</v>
      </c>
      <c r="J51" s="592">
        <v>1690</v>
      </c>
      <c r="K51" s="592"/>
      <c r="L51" s="592">
        <v>17</v>
      </c>
      <c r="M51" s="592">
        <v>338</v>
      </c>
      <c r="N51" s="592">
        <v>3116</v>
      </c>
      <c r="O51" s="592">
        <v>321</v>
      </c>
      <c r="P51" s="592">
        <v>292</v>
      </c>
      <c r="Q51" s="592">
        <v>3668</v>
      </c>
      <c r="R51" s="592">
        <v>240</v>
      </c>
      <c r="S51" s="592">
        <v>301</v>
      </c>
    </row>
    <row r="52" spans="2:19" ht="13.5" customHeight="1">
      <c r="B52" s="596" t="s">
        <v>1111</v>
      </c>
      <c r="C52" s="593"/>
      <c r="D52" s="592">
        <f t="shared" si="8"/>
        <v>6560</v>
      </c>
      <c r="E52" s="592">
        <v>7</v>
      </c>
      <c r="F52" s="592">
        <v>0</v>
      </c>
      <c r="G52" s="592">
        <v>0</v>
      </c>
      <c r="H52" s="592">
        <v>1</v>
      </c>
      <c r="I52" s="592">
        <v>272</v>
      </c>
      <c r="J52" s="592">
        <v>1067</v>
      </c>
      <c r="K52" s="592"/>
      <c r="L52" s="592">
        <v>4</v>
      </c>
      <c r="M52" s="592">
        <v>138</v>
      </c>
      <c r="N52" s="592">
        <v>1881</v>
      </c>
      <c r="O52" s="592">
        <v>126</v>
      </c>
      <c r="P52" s="592">
        <v>244</v>
      </c>
      <c r="Q52" s="592">
        <v>2470</v>
      </c>
      <c r="R52" s="592">
        <v>149</v>
      </c>
      <c r="S52" s="592">
        <v>201</v>
      </c>
    </row>
    <row r="53" spans="2:19" ht="13.5" customHeight="1">
      <c r="B53" s="596" t="s">
        <v>1112</v>
      </c>
      <c r="C53" s="593"/>
      <c r="D53" s="592">
        <f t="shared" si="8"/>
        <v>3657</v>
      </c>
      <c r="E53" s="592">
        <v>10</v>
      </c>
      <c r="F53" s="592">
        <v>0</v>
      </c>
      <c r="G53" s="592">
        <v>0</v>
      </c>
      <c r="H53" s="592">
        <v>1</v>
      </c>
      <c r="I53" s="592">
        <v>171</v>
      </c>
      <c r="J53" s="592">
        <v>603</v>
      </c>
      <c r="K53" s="592"/>
      <c r="L53" s="592">
        <v>0</v>
      </c>
      <c r="M53" s="592">
        <v>57</v>
      </c>
      <c r="N53" s="592">
        <v>1009</v>
      </c>
      <c r="O53" s="592">
        <v>80</v>
      </c>
      <c r="P53" s="592">
        <v>214</v>
      </c>
      <c r="Q53" s="592">
        <v>1334</v>
      </c>
      <c r="R53" s="592">
        <v>73</v>
      </c>
      <c r="S53" s="592">
        <v>105</v>
      </c>
    </row>
    <row r="54" spans="2:19" ht="13.5" customHeight="1">
      <c r="B54" s="596" t="s">
        <v>1113</v>
      </c>
      <c r="C54" s="593"/>
      <c r="D54" s="592">
        <f t="shared" si="8"/>
        <v>1697</v>
      </c>
      <c r="E54" s="592">
        <v>15</v>
      </c>
      <c r="F54" s="592">
        <v>0</v>
      </c>
      <c r="G54" s="592">
        <v>0</v>
      </c>
      <c r="H54" s="592">
        <v>0</v>
      </c>
      <c r="I54" s="592">
        <v>82</v>
      </c>
      <c r="J54" s="592">
        <v>245</v>
      </c>
      <c r="K54" s="592"/>
      <c r="L54" s="592">
        <v>0</v>
      </c>
      <c r="M54" s="592">
        <v>20</v>
      </c>
      <c r="N54" s="592">
        <v>487</v>
      </c>
      <c r="O54" s="592">
        <v>34</v>
      </c>
      <c r="P54" s="592">
        <v>185</v>
      </c>
      <c r="Q54" s="592">
        <v>556</v>
      </c>
      <c r="R54" s="592">
        <v>30</v>
      </c>
      <c r="S54" s="592">
        <v>43</v>
      </c>
    </row>
    <row r="55" spans="2:19" ht="13.5" customHeight="1">
      <c r="B55" s="596" t="s">
        <v>1114</v>
      </c>
      <c r="C55" s="593"/>
      <c r="D55" s="592">
        <f t="shared" si="8"/>
        <v>834</v>
      </c>
      <c r="E55" s="592">
        <v>6</v>
      </c>
      <c r="F55" s="592">
        <v>0</v>
      </c>
      <c r="G55" s="592">
        <v>0</v>
      </c>
      <c r="H55" s="592">
        <v>0</v>
      </c>
      <c r="I55" s="592">
        <v>34</v>
      </c>
      <c r="J55" s="592">
        <v>136</v>
      </c>
      <c r="K55" s="592"/>
      <c r="L55" s="592">
        <v>0</v>
      </c>
      <c r="M55" s="592">
        <v>13</v>
      </c>
      <c r="N55" s="592">
        <v>256</v>
      </c>
      <c r="O55" s="592">
        <v>14</v>
      </c>
      <c r="P55" s="592">
        <v>127</v>
      </c>
      <c r="Q55" s="592">
        <v>214</v>
      </c>
      <c r="R55" s="592">
        <v>6</v>
      </c>
      <c r="S55" s="592">
        <v>28</v>
      </c>
    </row>
    <row r="56" spans="2:19" ht="13.5" customHeight="1">
      <c r="B56" s="596" t="s">
        <v>1115</v>
      </c>
      <c r="C56" s="593"/>
      <c r="D56" s="592">
        <f t="shared" si="8"/>
        <v>325</v>
      </c>
      <c r="E56" s="592">
        <v>1</v>
      </c>
      <c r="F56" s="592">
        <v>0</v>
      </c>
      <c r="G56" s="592">
        <v>0</v>
      </c>
      <c r="H56" s="592">
        <v>0</v>
      </c>
      <c r="I56" s="592">
        <v>9</v>
      </c>
      <c r="J56" s="592">
        <v>57</v>
      </c>
      <c r="K56" s="592"/>
      <c r="L56" s="592">
        <v>0</v>
      </c>
      <c r="M56" s="592">
        <v>4</v>
      </c>
      <c r="N56" s="592">
        <v>100</v>
      </c>
      <c r="O56" s="592">
        <v>9</v>
      </c>
      <c r="P56" s="592">
        <v>68</v>
      </c>
      <c r="Q56" s="592">
        <v>66</v>
      </c>
      <c r="R56" s="592">
        <v>2</v>
      </c>
      <c r="S56" s="592">
        <v>9</v>
      </c>
    </row>
    <row r="57" spans="1:19" ht="13.5" customHeight="1">
      <c r="A57" s="597"/>
      <c r="B57" s="598" t="s">
        <v>70</v>
      </c>
      <c r="C57" s="599"/>
      <c r="D57" s="600">
        <f t="shared" si="8"/>
        <v>145</v>
      </c>
      <c r="E57" s="601">
        <v>0</v>
      </c>
      <c r="F57" s="601">
        <v>0</v>
      </c>
      <c r="G57" s="601">
        <v>0</v>
      </c>
      <c r="H57" s="601">
        <v>0</v>
      </c>
      <c r="I57" s="601">
        <v>5</v>
      </c>
      <c r="J57" s="601">
        <v>18</v>
      </c>
      <c r="K57" s="592"/>
      <c r="L57" s="601">
        <v>0</v>
      </c>
      <c r="M57" s="601">
        <v>1</v>
      </c>
      <c r="N57" s="601">
        <v>46</v>
      </c>
      <c r="O57" s="601">
        <v>2</v>
      </c>
      <c r="P57" s="601">
        <v>40</v>
      </c>
      <c r="Q57" s="601">
        <v>23</v>
      </c>
      <c r="R57" s="601">
        <v>0</v>
      </c>
      <c r="S57" s="601">
        <v>10</v>
      </c>
    </row>
    <row r="58" ht="13.5" customHeight="1">
      <c r="B58" s="602"/>
    </row>
  </sheetData>
  <mergeCells count="13">
    <mergeCell ref="A1:J1"/>
    <mergeCell ref="A2:C3"/>
    <mergeCell ref="A42:C42"/>
    <mergeCell ref="A4:C4"/>
    <mergeCell ref="A8:C8"/>
    <mergeCell ref="A25:C25"/>
    <mergeCell ref="A5:C5"/>
    <mergeCell ref="A6:C6"/>
    <mergeCell ref="L2:R2"/>
    <mergeCell ref="S2:S3"/>
    <mergeCell ref="H2:J2"/>
    <mergeCell ref="D2:D3"/>
    <mergeCell ref="E2:G2"/>
  </mergeCells>
  <printOptions/>
  <pageMargins left="0.7874015748031497" right="0.5905511811023623" top="0.5905511811023623" bottom="0.7874015748031497" header="0.5118110236220472" footer="0.5118110236220472"/>
  <pageSetup horizontalDpi="300" verticalDpi="300" orientation="portrait" paperSize="9" scale="99" r:id="rId1"/>
  <colBreaks count="1" manualBreakCount="1">
    <brk id="11" max="5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C58"/>
  <sheetViews>
    <sheetView workbookViewId="0" topLeftCell="A1">
      <selection activeCell="A1" sqref="A1:H1"/>
    </sheetView>
  </sheetViews>
  <sheetFormatPr defaultColWidth="9.00390625" defaultRowHeight="13.5" customHeight="1"/>
  <cols>
    <col min="1" max="1" width="1.75390625" style="614" customWidth="1"/>
    <col min="2" max="2" width="9.375" style="629" customWidth="1"/>
    <col min="3" max="3" width="2.375" style="629" customWidth="1"/>
    <col min="4" max="4" width="13.75390625" style="614" customWidth="1"/>
    <col min="5" max="5" width="14.125" style="614" customWidth="1"/>
    <col min="6" max="8" width="13.75390625" style="614" customWidth="1"/>
    <col min="9" max="9" width="1.4921875" style="613" customWidth="1"/>
    <col min="10" max="10" width="14.00390625" style="614" customWidth="1"/>
    <col min="11" max="12" width="14.125" style="614" customWidth="1"/>
    <col min="13" max="14" width="14.00390625" style="614" customWidth="1"/>
    <col min="15" max="15" width="14.125" style="614" customWidth="1"/>
    <col min="16" max="16384" width="8.00390625" style="614" customWidth="1"/>
  </cols>
  <sheetData>
    <row r="1" spans="1:15" s="604" customFormat="1" ht="21" customHeight="1" thickBot="1">
      <c r="A1" s="1046" t="s">
        <v>72</v>
      </c>
      <c r="B1" s="1046"/>
      <c r="C1" s="1046"/>
      <c r="D1" s="1046"/>
      <c r="E1" s="1046"/>
      <c r="F1" s="1046"/>
      <c r="G1" s="1046"/>
      <c r="H1" s="1046"/>
      <c r="I1" s="603"/>
      <c r="J1" s="1053" t="s">
        <v>49</v>
      </c>
      <c r="K1" s="1053"/>
      <c r="L1" s="1053"/>
      <c r="M1" s="1053"/>
      <c r="N1" s="1053"/>
      <c r="O1" s="1053"/>
    </row>
    <row r="2" spans="1:55" s="610" customFormat="1" ht="13.5" customHeight="1" thickTop="1">
      <c r="A2" s="1047" t="s">
        <v>73</v>
      </c>
      <c r="B2" s="1047"/>
      <c r="C2" s="1048"/>
      <c r="D2" s="1051" t="s">
        <v>710</v>
      </c>
      <c r="E2" s="1044" t="s">
        <v>74</v>
      </c>
      <c r="F2" s="1044" t="s">
        <v>75</v>
      </c>
      <c r="G2" s="1044" t="s">
        <v>76</v>
      </c>
      <c r="H2" s="1044" t="s">
        <v>77</v>
      </c>
      <c r="I2" s="605"/>
      <c r="J2" s="606" t="s">
        <v>78</v>
      </c>
      <c r="K2" s="1056" t="s">
        <v>79</v>
      </c>
      <c r="L2" s="1045" t="s">
        <v>80</v>
      </c>
      <c r="M2" s="1045" t="s">
        <v>81</v>
      </c>
      <c r="N2" s="607" t="s">
        <v>82</v>
      </c>
      <c r="O2" s="1054" t="s">
        <v>83</v>
      </c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</row>
    <row r="3" spans="1:55" s="610" customFormat="1" ht="13.5" customHeight="1">
      <c r="A3" s="1049"/>
      <c r="B3" s="1049"/>
      <c r="C3" s="1050"/>
      <c r="D3" s="1052"/>
      <c r="E3" s="1045"/>
      <c r="F3" s="1045"/>
      <c r="G3" s="1045"/>
      <c r="H3" s="1045"/>
      <c r="I3" s="605"/>
      <c r="J3" s="611" t="s">
        <v>84</v>
      </c>
      <c r="K3" s="1052"/>
      <c r="L3" s="1045"/>
      <c r="M3" s="1045"/>
      <c r="N3" s="612" t="s">
        <v>85</v>
      </c>
      <c r="O3" s="1055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</row>
    <row r="4" spans="1:55" s="616" customFormat="1" ht="13.5" customHeight="1">
      <c r="A4" s="1059" t="s">
        <v>86</v>
      </c>
      <c r="B4" s="1059"/>
      <c r="C4" s="1060"/>
      <c r="D4" s="615">
        <f>SUM(E4:O4)</f>
        <v>278591</v>
      </c>
      <c r="E4" s="615">
        <v>37878</v>
      </c>
      <c r="F4" s="615">
        <v>11751</v>
      </c>
      <c r="G4" s="615">
        <v>67804</v>
      </c>
      <c r="H4" s="615">
        <v>47358</v>
      </c>
      <c r="I4" s="615"/>
      <c r="J4" s="615">
        <v>24974</v>
      </c>
      <c r="K4" s="615">
        <v>2950</v>
      </c>
      <c r="L4" s="615">
        <v>410</v>
      </c>
      <c r="M4" s="615">
        <v>11660</v>
      </c>
      <c r="N4" s="615">
        <v>67911</v>
      </c>
      <c r="O4" s="615">
        <v>5895</v>
      </c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</row>
    <row r="5" spans="1:55" s="620" customFormat="1" ht="13.5" customHeight="1">
      <c r="A5" s="1061" t="s">
        <v>26</v>
      </c>
      <c r="B5" s="1061"/>
      <c r="C5" s="1062"/>
      <c r="D5" s="619">
        <f>SUM(E5:O5)</f>
        <v>167923</v>
      </c>
      <c r="E5" s="619">
        <v>21747</v>
      </c>
      <c r="F5" s="619">
        <v>10413</v>
      </c>
      <c r="G5" s="619">
        <v>24078</v>
      </c>
      <c r="H5" s="619">
        <v>31960</v>
      </c>
      <c r="I5" s="619"/>
      <c r="J5" s="619">
        <v>11117</v>
      </c>
      <c r="K5" s="619">
        <v>2727</v>
      </c>
      <c r="L5" s="619">
        <v>307</v>
      </c>
      <c r="M5" s="619">
        <v>10962</v>
      </c>
      <c r="N5" s="619">
        <v>51207</v>
      </c>
      <c r="O5" s="619">
        <v>3405</v>
      </c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4"/>
      <c r="AR5" s="614"/>
      <c r="AS5" s="614"/>
      <c r="AT5" s="614"/>
      <c r="AU5" s="614"/>
      <c r="AV5" s="614"/>
      <c r="AW5" s="614"/>
      <c r="AX5" s="614"/>
      <c r="AY5" s="614"/>
      <c r="AZ5" s="614"/>
      <c r="BA5" s="614"/>
      <c r="BB5" s="614"/>
      <c r="BC5" s="614"/>
    </row>
    <row r="6" spans="1:55" s="620" customFormat="1" ht="13.5" customHeight="1">
      <c r="A6" s="1061" t="s">
        <v>1017</v>
      </c>
      <c r="B6" s="1061"/>
      <c r="C6" s="1062"/>
      <c r="D6" s="619">
        <f>SUM(E6:O6)</f>
        <v>110668</v>
      </c>
      <c r="E6" s="619">
        <v>16131</v>
      </c>
      <c r="F6" s="619">
        <v>1338</v>
      </c>
      <c r="G6" s="619">
        <v>43726</v>
      </c>
      <c r="H6" s="619">
        <v>15398</v>
      </c>
      <c r="I6" s="619"/>
      <c r="J6" s="619">
        <v>13857</v>
      </c>
      <c r="K6" s="619">
        <v>223</v>
      </c>
      <c r="L6" s="619">
        <v>103</v>
      </c>
      <c r="M6" s="619">
        <v>698</v>
      </c>
      <c r="N6" s="619">
        <v>16704</v>
      </c>
      <c r="O6" s="619">
        <v>2490</v>
      </c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4"/>
      <c r="AG6" s="614"/>
      <c r="AH6" s="614"/>
      <c r="AI6" s="614"/>
      <c r="AJ6" s="614"/>
      <c r="AK6" s="614"/>
      <c r="AL6" s="614"/>
      <c r="AM6" s="614"/>
      <c r="AN6" s="614"/>
      <c r="AO6" s="614"/>
      <c r="AP6" s="614"/>
      <c r="AQ6" s="614"/>
      <c r="AR6" s="614"/>
      <c r="AS6" s="614"/>
      <c r="AT6" s="614"/>
      <c r="AU6" s="614"/>
      <c r="AV6" s="614"/>
      <c r="AW6" s="614"/>
      <c r="AX6" s="614"/>
      <c r="AY6" s="614"/>
      <c r="AZ6" s="614"/>
      <c r="BA6" s="614"/>
      <c r="BB6" s="614"/>
      <c r="BC6" s="614"/>
    </row>
    <row r="7" spans="2:55" s="610" customFormat="1" ht="13.5" customHeight="1">
      <c r="B7" s="617"/>
      <c r="C7" s="618"/>
      <c r="D7" s="617"/>
      <c r="E7" s="617"/>
      <c r="F7" s="617"/>
      <c r="G7" s="617"/>
      <c r="H7" s="617"/>
      <c r="I7" s="617"/>
      <c r="J7" s="613"/>
      <c r="K7" s="617"/>
      <c r="L7" s="617"/>
      <c r="M7" s="617"/>
      <c r="N7" s="613"/>
      <c r="O7" s="617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4"/>
      <c r="AG7" s="614"/>
      <c r="AH7" s="614"/>
      <c r="AI7" s="614"/>
      <c r="AJ7" s="614"/>
      <c r="AK7" s="614"/>
      <c r="AL7" s="614"/>
      <c r="AM7" s="614"/>
      <c r="AN7" s="614"/>
      <c r="AO7" s="614"/>
      <c r="AP7" s="614"/>
      <c r="AQ7" s="614"/>
      <c r="AR7" s="614"/>
      <c r="AS7" s="614"/>
      <c r="AT7" s="614"/>
      <c r="AU7" s="614"/>
      <c r="AV7" s="614"/>
      <c r="AW7" s="614"/>
      <c r="AX7" s="614"/>
      <c r="AY7" s="614"/>
      <c r="AZ7" s="614"/>
      <c r="BA7" s="614"/>
      <c r="BB7" s="614"/>
      <c r="BC7" s="614"/>
    </row>
    <row r="8" spans="1:55" s="609" customFormat="1" ht="13.5" customHeight="1">
      <c r="A8" s="1063" t="s">
        <v>68</v>
      </c>
      <c r="B8" s="1063"/>
      <c r="C8" s="1064"/>
      <c r="D8" s="615">
        <f>SUM(D9:D23)</f>
        <v>259822</v>
      </c>
      <c r="E8" s="615">
        <f>SUM(E9:E23)</f>
        <v>38599</v>
      </c>
      <c r="F8" s="615">
        <f>SUM(F9:F23)</f>
        <v>7493</v>
      </c>
      <c r="G8" s="615">
        <f>SUM(G9:G23)</f>
        <v>62674</v>
      </c>
      <c r="H8" s="615">
        <f>SUM(H9:H23)</f>
        <v>44580</v>
      </c>
      <c r="I8" s="615"/>
      <c r="J8" s="615">
        <f aca="true" t="shared" si="0" ref="J8:O8">SUM(J9:J23)</f>
        <v>25937</v>
      </c>
      <c r="K8" s="615">
        <f t="shared" si="0"/>
        <v>3058</v>
      </c>
      <c r="L8" s="615">
        <f t="shared" si="0"/>
        <v>362</v>
      </c>
      <c r="M8" s="615">
        <f t="shared" si="0"/>
        <v>10454</v>
      </c>
      <c r="N8" s="615">
        <f t="shared" si="0"/>
        <v>59666</v>
      </c>
      <c r="O8" s="615">
        <f t="shared" si="0"/>
        <v>6999</v>
      </c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614"/>
      <c r="AL8" s="614"/>
      <c r="AM8" s="614"/>
      <c r="AN8" s="614"/>
      <c r="AO8" s="614"/>
      <c r="AP8" s="614"/>
      <c r="AQ8" s="614"/>
      <c r="AR8" s="614"/>
      <c r="AS8" s="614"/>
      <c r="AT8" s="614"/>
      <c r="AU8" s="614"/>
      <c r="AV8" s="614"/>
      <c r="AW8" s="614"/>
      <c r="AX8" s="614"/>
      <c r="AY8" s="614"/>
      <c r="AZ8" s="614"/>
      <c r="BA8" s="614"/>
      <c r="BB8" s="614"/>
      <c r="BC8" s="614"/>
    </row>
    <row r="9" spans="2:15" ht="13.5" customHeight="1">
      <c r="B9" s="621" t="s">
        <v>69</v>
      </c>
      <c r="C9" s="622" t="s">
        <v>1102</v>
      </c>
      <c r="D9" s="619">
        <f aca="true" t="shared" si="1" ref="D9:D23">SUM(E9:H9,J9:O9)</f>
        <v>4281</v>
      </c>
      <c r="E9" s="619">
        <v>158</v>
      </c>
      <c r="F9" s="619">
        <v>0</v>
      </c>
      <c r="G9" s="619">
        <v>620</v>
      </c>
      <c r="H9" s="619">
        <v>848</v>
      </c>
      <c r="I9" s="619"/>
      <c r="J9" s="619">
        <v>986</v>
      </c>
      <c r="K9" s="619">
        <v>37</v>
      </c>
      <c r="L9" s="619">
        <v>1</v>
      </c>
      <c r="M9" s="619">
        <v>87</v>
      </c>
      <c r="N9" s="619">
        <v>1180</v>
      </c>
      <c r="O9" s="619">
        <v>364</v>
      </c>
    </row>
    <row r="10" spans="2:15" ht="13.5" customHeight="1">
      <c r="B10" s="621" t="s">
        <v>1103</v>
      </c>
      <c r="C10" s="622"/>
      <c r="D10" s="619">
        <f t="shared" si="1"/>
        <v>24088</v>
      </c>
      <c r="E10" s="619">
        <v>3790</v>
      </c>
      <c r="F10" s="619">
        <v>13</v>
      </c>
      <c r="G10" s="619">
        <v>5659</v>
      </c>
      <c r="H10" s="619">
        <v>4100</v>
      </c>
      <c r="I10" s="619"/>
      <c r="J10" s="619">
        <v>3918</v>
      </c>
      <c r="K10" s="619">
        <v>233</v>
      </c>
      <c r="L10" s="619">
        <v>22</v>
      </c>
      <c r="M10" s="619">
        <v>555</v>
      </c>
      <c r="N10" s="619">
        <v>4563</v>
      </c>
      <c r="O10" s="619">
        <v>1235</v>
      </c>
    </row>
    <row r="11" spans="2:15" ht="13.5" customHeight="1">
      <c r="B11" s="621" t="s">
        <v>1104</v>
      </c>
      <c r="C11" s="622"/>
      <c r="D11" s="619">
        <f t="shared" si="1"/>
        <v>35363</v>
      </c>
      <c r="E11" s="619">
        <v>6823</v>
      </c>
      <c r="F11" s="619">
        <v>91</v>
      </c>
      <c r="G11" s="619">
        <v>10610</v>
      </c>
      <c r="H11" s="619">
        <v>5973</v>
      </c>
      <c r="I11" s="619"/>
      <c r="J11" s="619">
        <v>2961</v>
      </c>
      <c r="K11" s="619">
        <v>411</v>
      </c>
      <c r="L11" s="619">
        <v>21</v>
      </c>
      <c r="M11" s="619">
        <v>805</v>
      </c>
      <c r="N11" s="619">
        <v>6605</v>
      </c>
      <c r="O11" s="619">
        <v>1063</v>
      </c>
    </row>
    <row r="12" spans="2:15" ht="13.5" customHeight="1">
      <c r="B12" s="621" t="s">
        <v>1105</v>
      </c>
      <c r="C12" s="622"/>
      <c r="D12" s="619">
        <f t="shared" si="1"/>
        <v>29586</v>
      </c>
      <c r="E12" s="619">
        <v>5762</v>
      </c>
      <c r="F12" s="619">
        <v>193</v>
      </c>
      <c r="G12" s="619">
        <v>8470</v>
      </c>
      <c r="H12" s="619">
        <v>5380</v>
      </c>
      <c r="I12" s="619"/>
      <c r="J12" s="619">
        <v>1964</v>
      </c>
      <c r="K12" s="619">
        <v>298</v>
      </c>
      <c r="L12" s="619">
        <v>18</v>
      </c>
      <c r="M12" s="619">
        <v>929</v>
      </c>
      <c r="N12" s="619">
        <v>5838</v>
      </c>
      <c r="O12" s="619">
        <v>734</v>
      </c>
    </row>
    <row r="13" spans="2:15" ht="13.5" customHeight="1">
      <c r="B13" s="621" t="s">
        <v>1106</v>
      </c>
      <c r="C13" s="622"/>
      <c r="D13" s="619">
        <f t="shared" si="1"/>
        <v>25962</v>
      </c>
      <c r="E13" s="619">
        <v>5249</v>
      </c>
      <c r="F13" s="619">
        <v>340</v>
      </c>
      <c r="G13" s="619">
        <v>7239</v>
      </c>
      <c r="H13" s="619">
        <v>4773</v>
      </c>
      <c r="I13" s="619"/>
      <c r="J13" s="619">
        <v>1769</v>
      </c>
      <c r="K13" s="619">
        <v>282</v>
      </c>
      <c r="L13" s="619">
        <v>17</v>
      </c>
      <c r="M13" s="619">
        <v>852</v>
      </c>
      <c r="N13" s="619">
        <v>4910</v>
      </c>
      <c r="O13" s="619">
        <v>531</v>
      </c>
    </row>
    <row r="14" spans="2:15" ht="13.5" customHeight="1">
      <c r="B14" s="621" t="s">
        <v>1107</v>
      </c>
      <c r="C14" s="622"/>
      <c r="D14" s="619">
        <f t="shared" si="1"/>
        <v>22980</v>
      </c>
      <c r="E14" s="619">
        <v>4378</v>
      </c>
      <c r="F14" s="619">
        <v>567</v>
      </c>
      <c r="G14" s="619">
        <v>6374</v>
      </c>
      <c r="H14" s="619">
        <v>3909</v>
      </c>
      <c r="I14" s="619"/>
      <c r="J14" s="619">
        <v>1728</v>
      </c>
      <c r="K14" s="619">
        <v>285</v>
      </c>
      <c r="L14" s="619">
        <v>22</v>
      </c>
      <c r="M14" s="619">
        <v>763</v>
      </c>
      <c r="N14" s="619">
        <v>4521</v>
      </c>
      <c r="O14" s="619">
        <v>433</v>
      </c>
    </row>
    <row r="15" spans="2:15" ht="13.5" customHeight="1">
      <c r="B15" s="621" t="s">
        <v>1108</v>
      </c>
      <c r="C15" s="622"/>
      <c r="D15" s="619">
        <f t="shared" si="1"/>
        <v>25497</v>
      </c>
      <c r="E15" s="619">
        <v>3833</v>
      </c>
      <c r="F15" s="619">
        <v>780</v>
      </c>
      <c r="G15" s="619">
        <v>6479</v>
      </c>
      <c r="H15" s="619">
        <v>4105</v>
      </c>
      <c r="I15" s="619"/>
      <c r="J15" s="619">
        <v>2207</v>
      </c>
      <c r="K15" s="619">
        <v>329</v>
      </c>
      <c r="L15" s="619">
        <v>23</v>
      </c>
      <c r="M15" s="619">
        <v>1208</v>
      </c>
      <c r="N15" s="619">
        <v>6012</v>
      </c>
      <c r="O15" s="619">
        <v>521</v>
      </c>
    </row>
    <row r="16" spans="2:15" ht="13.5" customHeight="1">
      <c r="B16" s="621" t="s">
        <v>1109</v>
      </c>
      <c r="C16" s="622"/>
      <c r="D16" s="619">
        <f t="shared" si="1"/>
        <v>31325</v>
      </c>
      <c r="E16" s="619">
        <v>3553</v>
      </c>
      <c r="F16" s="619">
        <v>1325</v>
      </c>
      <c r="G16" s="619">
        <v>7162</v>
      </c>
      <c r="H16" s="619">
        <v>5331</v>
      </c>
      <c r="I16" s="619"/>
      <c r="J16" s="619">
        <v>3203</v>
      </c>
      <c r="K16" s="619">
        <v>395</v>
      </c>
      <c r="L16" s="619">
        <v>40</v>
      </c>
      <c r="M16" s="619">
        <v>1861</v>
      </c>
      <c r="N16" s="619">
        <v>7821</v>
      </c>
      <c r="O16" s="619">
        <v>634</v>
      </c>
    </row>
    <row r="17" spans="2:15" ht="13.5" customHeight="1">
      <c r="B17" s="621" t="s">
        <v>1110</v>
      </c>
      <c r="C17" s="622"/>
      <c r="D17" s="619">
        <f t="shared" si="1"/>
        <v>25588</v>
      </c>
      <c r="E17" s="619">
        <v>2099</v>
      </c>
      <c r="F17" s="619">
        <v>1402</v>
      </c>
      <c r="G17" s="619">
        <v>5059</v>
      </c>
      <c r="H17" s="619">
        <v>4073</v>
      </c>
      <c r="I17" s="619"/>
      <c r="J17" s="619">
        <v>2894</v>
      </c>
      <c r="K17" s="619">
        <v>323</v>
      </c>
      <c r="L17" s="619">
        <v>38</v>
      </c>
      <c r="M17" s="619">
        <v>1655</v>
      </c>
      <c r="N17" s="619">
        <v>7457</v>
      </c>
      <c r="O17" s="619">
        <v>588</v>
      </c>
    </row>
    <row r="18" spans="2:15" ht="13.5" customHeight="1">
      <c r="B18" s="621" t="s">
        <v>1111</v>
      </c>
      <c r="C18" s="622"/>
      <c r="D18" s="619">
        <f t="shared" si="1"/>
        <v>16461</v>
      </c>
      <c r="E18" s="619">
        <v>1189</v>
      </c>
      <c r="F18" s="619">
        <v>1035</v>
      </c>
      <c r="G18" s="619">
        <v>2610</v>
      </c>
      <c r="H18" s="619">
        <v>2494</v>
      </c>
      <c r="I18" s="619"/>
      <c r="J18" s="619">
        <v>2152</v>
      </c>
      <c r="K18" s="619">
        <v>241</v>
      </c>
      <c r="L18" s="619">
        <v>38</v>
      </c>
      <c r="M18" s="619">
        <v>947</v>
      </c>
      <c r="N18" s="619">
        <v>5345</v>
      </c>
      <c r="O18" s="619">
        <v>410</v>
      </c>
    </row>
    <row r="19" spans="2:15" ht="13.5" customHeight="1">
      <c r="B19" s="621" t="s">
        <v>1112</v>
      </c>
      <c r="C19" s="622"/>
      <c r="D19" s="619">
        <f t="shared" si="1"/>
        <v>10286</v>
      </c>
      <c r="E19" s="619">
        <v>808</v>
      </c>
      <c r="F19" s="619">
        <v>825</v>
      </c>
      <c r="G19" s="619">
        <v>1368</v>
      </c>
      <c r="H19" s="619">
        <v>1667</v>
      </c>
      <c r="I19" s="619"/>
      <c r="J19" s="619">
        <v>1250</v>
      </c>
      <c r="K19" s="619">
        <v>154</v>
      </c>
      <c r="L19" s="619">
        <v>37</v>
      </c>
      <c r="M19" s="619">
        <v>551</v>
      </c>
      <c r="N19" s="619">
        <v>3379</v>
      </c>
      <c r="O19" s="619">
        <v>247</v>
      </c>
    </row>
    <row r="20" spans="2:15" ht="13.5" customHeight="1">
      <c r="B20" s="621" t="s">
        <v>1113</v>
      </c>
      <c r="C20" s="622"/>
      <c r="D20" s="619">
        <f t="shared" si="1"/>
        <v>4925</v>
      </c>
      <c r="E20" s="619">
        <v>585</v>
      </c>
      <c r="F20" s="619">
        <v>492</v>
      </c>
      <c r="G20" s="619">
        <v>630</v>
      </c>
      <c r="H20" s="619">
        <v>950</v>
      </c>
      <c r="I20" s="619"/>
      <c r="J20" s="619">
        <v>554</v>
      </c>
      <c r="K20" s="619">
        <v>54</v>
      </c>
      <c r="L20" s="619">
        <v>55</v>
      </c>
      <c r="M20" s="619">
        <v>190</v>
      </c>
      <c r="N20" s="619">
        <v>1288</v>
      </c>
      <c r="O20" s="619">
        <v>127</v>
      </c>
    </row>
    <row r="21" spans="2:15" ht="13.5" customHeight="1">
      <c r="B21" s="621" t="s">
        <v>1114</v>
      </c>
      <c r="C21" s="622"/>
      <c r="D21" s="619">
        <f t="shared" si="1"/>
        <v>2245</v>
      </c>
      <c r="E21" s="619">
        <v>258</v>
      </c>
      <c r="F21" s="619">
        <v>235</v>
      </c>
      <c r="G21" s="619">
        <v>279</v>
      </c>
      <c r="H21" s="619">
        <v>579</v>
      </c>
      <c r="I21" s="619"/>
      <c r="J21" s="619">
        <v>224</v>
      </c>
      <c r="K21" s="619">
        <v>14</v>
      </c>
      <c r="L21" s="619">
        <v>22</v>
      </c>
      <c r="M21" s="619">
        <v>45</v>
      </c>
      <c r="N21" s="619">
        <v>517</v>
      </c>
      <c r="O21" s="619">
        <v>72</v>
      </c>
    </row>
    <row r="22" spans="2:15" ht="13.5" customHeight="1">
      <c r="B22" s="621" t="s">
        <v>1115</v>
      </c>
      <c r="C22" s="622"/>
      <c r="D22" s="619">
        <f t="shared" si="1"/>
        <v>839</v>
      </c>
      <c r="E22" s="619">
        <v>79</v>
      </c>
      <c r="F22" s="619">
        <v>127</v>
      </c>
      <c r="G22" s="619">
        <v>87</v>
      </c>
      <c r="H22" s="619">
        <v>262</v>
      </c>
      <c r="I22" s="619"/>
      <c r="J22" s="619">
        <v>87</v>
      </c>
      <c r="K22" s="619">
        <v>2</v>
      </c>
      <c r="L22" s="619">
        <v>7</v>
      </c>
      <c r="M22" s="619">
        <v>5</v>
      </c>
      <c r="N22" s="619">
        <v>161</v>
      </c>
      <c r="O22" s="619">
        <v>22</v>
      </c>
    </row>
    <row r="23" spans="2:55" ht="13.5" customHeight="1">
      <c r="B23" s="621" t="s">
        <v>70</v>
      </c>
      <c r="C23" s="622"/>
      <c r="D23" s="619">
        <f t="shared" si="1"/>
        <v>396</v>
      </c>
      <c r="E23" s="619">
        <v>35</v>
      </c>
      <c r="F23" s="619">
        <v>68</v>
      </c>
      <c r="G23" s="619">
        <v>28</v>
      </c>
      <c r="H23" s="619">
        <v>136</v>
      </c>
      <c r="I23" s="619"/>
      <c r="J23" s="619">
        <v>40</v>
      </c>
      <c r="K23" s="619">
        <v>0</v>
      </c>
      <c r="L23" s="619">
        <v>1</v>
      </c>
      <c r="M23" s="619">
        <v>1</v>
      </c>
      <c r="N23" s="619">
        <v>69</v>
      </c>
      <c r="O23" s="619">
        <v>18</v>
      </c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09"/>
      <c r="AI23" s="609"/>
      <c r="AJ23" s="609"/>
      <c r="AK23" s="609"/>
      <c r="AL23" s="609"/>
      <c r="AM23" s="609"/>
      <c r="AN23" s="609"/>
      <c r="AO23" s="609"/>
      <c r="AP23" s="609"/>
      <c r="AQ23" s="609"/>
      <c r="AR23" s="609"/>
      <c r="AS23" s="609"/>
      <c r="AT23" s="609"/>
      <c r="AU23" s="609"/>
      <c r="AV23" s="609"/>
      <c r="AW23" s="609"/>
      <c r="AX23" s="609"/>
      <c r="AY23" s="609"/>
      <c r="AZ23" s="609"/>
      <c r="BA23" s="609"/>
      <c r="BB23" s="609"/>
      <c r="BC23" s="609"/>
    </row>
    <row r="24" spans="2:15" ht="13.5" customHeight="1">
      <c r="B24" s="623"/>
      <c r="C24" s="622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</row>
    <row r="25" spans="1:55" s="609" customFormat="1" ht="13.5" customHeight="1">
      <c r="A25" s="1057" t="s">
        <v>1025</v>
      </c>
      <c r="B25" s="1057"/>
      <c r="C25" s="1058"/>
      <c r="D25" s="615">
        <f aca="true" t="shared" si="2" ref="D25:D40">SUM(E25:H25,J25:O25)</f>
        <v>153291</v>
      </c>
      <c r="E25" s="615">
        <f>SUM(E26:E40)</f>
        <v>21928</v>
      </c>
      <c r="F25" s="615">
        <f>SUM(F26:F40)</f>
        <v>6448</v>
      </c>
      <c r="G25" s="615">
        <f>SUM(G26:G40)</f>
        <v>22234</v>
      </c>
      <c r="H25" s="615">
        <f>SUM(H26:H40)</f>
        <v>30266</v>
      </c>
      <c r="I25" s="615"/>
      <c r="J25" s="615">
        <f>SUM(J26:J40)</f>
        <v>11233</v>
      </c>
      <c r="K25" s="615">
        <f>SUM(K26:K40)</f>
        <v>2836</v>
      </c>
      <c r="L25" s="615">
        <f>SUM(L26:L40)</f>
        <v>293</v>
      </c>
      <c r="M25" s="615">
        <f>SUM(M26:M40)</f>
        <v>9933</v>
      </c>
      <c r="N25" s="615">
        <f>SUM(N26:N40)</f>
        <v>44306</v>
      </c>
      <c r="O25" s="615">
        <v>3814</v>
      </c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614"/>
      <c r="AJ25" s="614"/>
      <c r="AK25" s="614"/>
      <c r="AL25" s="614"/>
      <c r="AM25" s="614"/>
      <c r="AN25" s="614"/>
      <c r="AO25" s="614"/>
      <c r="AP25" s="614"/>
      <c r="AQ25" s="614"/>
      <c r="AR25" s="614"/>
      <c r="AS25" s="614"/>
      <c r="AT25" s="614"/>
      <c r="AU25" s="614"/>
      <c r="AV25" s="614"/>
      <c r="AW25" s="614"/>
      <c r="AX25" s="614"/>
      <c r="AY25" s="614"/>
      <c r="AZ25" s="614"/>
      <c r="BA25" s="614"/>
      <c r="BB25" s="614"/>
      <c r="BC25" s="614"/>
    </row>
    <row r="26" spans="2:15" ht="13.5" customHeight="1">
      <c r="B26" s="621" t="s">
        <v>71</v>
      </c>
      <c r="C26" s="622" t="s">
        <v>1102</v>
      </c>
      <c r="D26" s="619">
        <f t="shared" si="2"/>
        <v>2254</v>
      </c>
      <c r="E26" s="619">
        <v>54</v>
      </c>
      <c r="F26" s="619">
        <v>0</v>
      </c>
      <c r="G26" s="619">
        <v>154</v>
      </c>
      <c r="H26" s="619">
        <v>370</v>
      </c>
      <c r="I26" s="619"/>
      <c r="J26" s="619">
        <v>438</v>
      </c>
      <c r="K26" s="619">
        <v>32</v>
      </c>
      <c r="L26" s="619">
        <v>1</v>
      </c>
      <c r="M26" s="619">
        <v>43</v>
      </c>
      <c r="N26" s="619">
        <v>977</v>
      </c>
      <c r="O26" s="619">
        <v>185</v>
      </c>
    </row>
    <row r="27" spans="2:15" ht="13.5" customHeight="1">
      <c r="B27" s="621" t="s">
        <v>1103</v>
      </c>
      <c r="C27" s="622"/>
      <c r="D27" s="619">
        <f t="shared" si="2"/>
        <v>11805</v>
      </c>
      <c r="E27" s="619">
        <v>1405</v>
      </c>
      <c r="F27" s="619">
        <v>10</v>
      </c>
      <c r="G27" s="619">
        <v>1353</v>
      </c>
      <c r="H27" s="619">
        <v>2166</v>
      </c>
      <c r="I27" s="619"/>
      <c r="J27" s="619">
        <v>1855</v>
      </c>
      <c r="K27" s="619">
        <v>210</v>
      </c>
      <c r="L27" s="619">
        <v>19</v>
      </c>
      <c r="M27" s="619">
        <v>450</v>
      </c>
      <c r="N27" s="619">
        <v>3692</v>
      </c>
      <c r="O27" s="619">
        <v>645</v>
      </c>
    </row>
    <row r="28" spans="2:15" ht="13.5" customHeight="1">
      <c r="B28" s="621" t="s">
        <v>1104</v>
      </c>
      <c r="C28" s="622"/>
      <c r="D28" s="619">
        <f t="shared" si="2"/>
        <v>19602</v>
      </c>
      <c r="E28" s="619">
        <v>3527</v>
      </c>
      <c r="F28" s="619">
        <v>70</v>
      </c>
      <c r="G28" s="619">
        <v>3235</v>
      </c>
      <c r="H28" s="619">
        <v>4163</v>
      </c>
      <c r="I28" s="619"/>
      <c r="J28" s="619">
        <v>1510</v>
      </c>
      <c r="K28" s="619">
        <v>360</v>
      </c>
      <c r="L28" s="619">
        <v>18</v>
      </c>
      <c r="M28" s="619">
        <v>748</v>
      </c>
      <c r="N28" s="619">
        <v>5383</v>
      </c>
      <c r="O28" s="619">
        <v>588</v>
      </c>
    </row>
    <row r="29" spans="2:15" ht="13.5" customHeight="1">
      <c r="B29" s="621" t="s">
        <v>1105</v>
      </c>
      <c r="C29" s="622"/>
      <c r="D29" s="619">
        <f t="shared" si="2"/>
        <v>18281</v>
      </c>
      <c r="E29" s="619">
        <v>3442</v>
      </c>
      <c r="F29" s="619">
        <v>169</v>
      </c>
      <c r="G29" s="619">
        <v>3070</v>
      </c>
      <c r="H29" s="619">
        <v>4150</v>
      </c>
      <c r="I29" s="619"/>
      <c r="J29" s="619">
        <v>1033</v>
      </c>
      <c r="K29" s="619">
        <v>273</v>
      </c>
      <c r="L29" s="619">
        <v>15</v>
      </c>
      <c r="M29" s="619">
        <v>875</v>
      </c>
      <c r="N29" s="619">
        <v>4828</v>
      </c>
      <c r="O29" s="619">
        <v>426</v>
      </c>
    </row>
    <row r="30" spans="2:15" ht="13.5" customHeight="1">
      <c r="B30" s="621" t="s">
        <v>1106</v>
      </c>
      <c r="C30" s="622"/>
      <c r="D30" s="619">
        <f t="shared" si="2"/>
        <v>16430</v>
      </c>
      <c r="E30" s="619">
        <v>3329</v>
      </c>
      <c r="F30" s="619">
        <v>297</v>
      </c>
      <c r="G30" s="619">
        <v>2923</v>
      </c>
      <c r="H30" s="619">
        <v>3724</v>
      </c>
      <c r="I30" s="619"/>
      <c r="J30" s="619">
        <v>859</v>
      </c>
      <c r="K30" s="619">
        <v>263</v>
      </c>
      <c r="L30" s="619">
        <v>15</v>
      </c>
      <c r="M30" s="619">
        <v>810</v>
      </c>
      <c r="N30" s="619">
        <v>3904</v>
      </c>
      <c r="O30" s="619">
        <v>306</v>
      </c>
    </row>
    <row r="31" spans="2:15" ht="13.5" customHeight="1">
      <c r="B31" s="621" t="s">
        <v>1107</v>
      </c>
      <c r="C31" s="622"/>
      <c r="D31" s="619">
        <f t="shared" si="2"/>
        <v>13967</v>
      </c>
      <c r="E31" s="619">
        <v>2631</v>
      </c>
      <c r="F31" s="619">
        <v>497</v>
      </c>
      <c r="G31" s="619">
        <v>2557</v>
      </c>
      <c r="H31" s="619">
        <v>2922</v>
      </c>
      <c r="I31" s="619"/>
      <c r="J31" s="619">
        <v>751</v>
      </c>
      <c r="K31" s="619">
        <v>270</v>
      </c>
      <c r="L31" s="619">
        <v>18</v>
      </c>
      <c r="M31" s="619">
        <v>734</v>
      </c>
      <c r="N31" s="619">
        <v>3342</v>
      </c>
      <c r="O31" s="619">
        <v>245</v>
      </c>
    </row>
    <row r="32" spans="2:15" ht="13.5" customHeight="1">
      <c r="B32" s="621" t="s">
        <v>1108</v>
      </c>
      <c r="C32" s="622"/>
      <c r="D32" s="619">
        <f t="shared" si="2"/>
        <v>15179</v>
      </c>
      <c r="E32" s="619">
        <v>2204</v>
      </c>
      <c r="F32" s="619">
        <v>698</v>
      </c>
      <c r="G32" s="619">
        <v>2494</v>
      </c>
      <c r="H32" s="619">
        <v>2859</v>
      </c>
      <c r="I32" s="619"/>
      <c r="J32" s="619">
        <v>866</v>
      </c>
      <c r="K32" s="619">
        <v>317</v>
      </c>
      <c r="L32" s="619">
        <v>22</v>
      </c>
      <c r="M32" s="619">
        <v>1161</v>
      </c>
      <c r="N32" s="619">
        <v>4287</v>
      </c>
      <c r="O32" s="619">
        <v>271</v>
      </c>
    </row>
    <row r="33" spans="2:15" ht="13.5" customHeight="1">
      <c r="B33" s="621" t="s">
        <v>1109</v>
      </c>
      <c r="C33" s="622"/>
      <c r="D33" s="619">
        <f t="shared" si="2"/>
        <v>18632</v>
      </c>
      <c r="E33" s="619">
        <v>2124</v>
      </c>
      <c r="F33" s="619">
        <v>1162</v>
      </c>
      <c r="G33" s="619">
        <v>2671</v>
      </c>
      <c r="H33" s="619">
        <v>3549</v>
      </c>
      <c r="I33" s="619"/>
      <c r="J33" s="619">
        <v>1152</v>
      </c>
      <c r="K33" s="619">
        <v>370</v>
      </c>
      <c r="L33" s="619">
        <v>32</v>
      </c>
      <c r="M33" s="619">
        <v>1786</v>
      </c>
      <c r="N33" s="619">
        <v>5439</v>
      </c>
      <c r="O33" s="619">
        <v>347</v>
      </c>
    </row>
    <row r="34" spans="2:15" ht="13.5" customHeight="1">
      <c r="B34" s="621" t="s">
        <v>1110</v>
      </c>
      <c r="C34" s="622"/>
      <c r="D34" s="619">
        <f t="shared" si="2"/>
        <v>15207</v>
      </c>
      <c r="E34" s="619">
        <v>1220</v>
      </c>
      <c r="F34" s="619">
        <v>1234</v>
      </c>
      <c r="G34" s="619">
        <v>1854</v>
      </c>
      <c r="H34" s="619">
        <v>2645</v>
      </c>
      <c r="I34" s="619"/>
      <c r="J34" s="619">
        <v>941</v>
      </c>
      <c r="K34" s="619">
        <v>303</v>
      </c>
      <c r="L34" s="619">
        <v>32</v>
      </c>
      <c r="M34" s="619">
        <v>1610</v>
      </c>
      <c r="N34" s="619">
        <v>5073</v>
      </c>
      <c r="O34" s="619">
        <v>295</v>
      </c>
    </row>
    <row r="35" spans="2:15" ht="13.5" customHeight="1">
      <c r="B35" s="621" t="s">
        <v>1111</v>
      </c>
      <c r="C35" s="622"/>
      <c r="D35" s="619">
        <f t="shared" si="2"/>
        <v>9901</v>
      </c>
      <c r="E35" s="619">
        <v>734</v>
      </c>
      <c r="F35" s="619">
        <v>892</v>
      </c>
      <c r="G35" s="619">
        <v>961</v>
      </c>
      <c r="H35" s="619">
        <v>1548</v>
      </c>
      <c r="I35" s="619"/>
      <c r="J35" s="619">
        <v>795</v>
      </c>
      <c r="K35" s="619">
        <v>232</v>
      </c>
      <c r="L35" s="619">
        <v>30</v>
      </c>
      <c r="M35" s="619">
        <v>928</v>
      </c>
      <c r="N35" s="619">
        <v>3563</v>
      </c>
      <c r="O35" s="619">
        <v>218</v>
      </c>
    </row>
    <row r="36" spans="2:15" ht="13.5" customHeight="1">
      <c r="B36" s="621" t="s">
        <v>1112</v>
      </c>
      <c r="C36" s="622"/>
      <c r="D36" s="619">
        <f t="shared" si="2"/>
        <v>6629</v>
      </c>
      <c r="E36" s="619">
        <v>541</v>
      </c>
      <c r="F36" s="619">
        <v>690</v>
      </c>
      <c r="G36" s="619">
        <v>552</v>
      </c>
      <c r="H36" s="619">
        <v>1061</v>
      </c>
      <c r="I36" s="619"/>
      <c r="J36" s="619">
        <v>570</v>
      </c>
      <c r="K36" s="619">
        <v>146</v>
      </c>
      <c r="L36" s="619">
        <v>26</v>
      </c>
      <c r="M36" s="619">
        <v>547</v>
      </c>
      <c r="N36" s="619">
        <v>2354</v>
      </c>
      <c r="O36" s="619">
        <v>142</v>
      </c>
    </row>
    <row r="37" spans="2:15" ht="13.5" customHeight="1">
      <c r="B37" s="621" t="s">
        <v>1113</v>
      </c>
      <c r="C37" s="622"/>
      <c r="D37" s="619">
        <f t="shared" si="2"/>
        <v>3228</v>
      </c>
      <c r="E37" s="619">
        <v>438</v>
      </c>
      <c r="F37" s="619">
        <v>410</v>
      </c>
      <c r="G37" s="619">
        <v>257</v>
      </c>
      <c r="H37" s="619">
        <v>545</v>
      </c>
      <c r="I37" s="619"/>
      <c r="J37" s="619">
        <v>282</v>
      </c>
      <c r="K37" s="619">
        <v>48</v>
      </c>
      <c r="L37" s="619">
        <v>43</v>
      </c>
      <c r="M37" s="619">
        <v>190</v>
      </c>
      <c r="N37" s="619">
        <v>933</v>
      </c>
      <c r="O37" s="619">
        <v>82</v>
      </c>
    </row>
    <row r="38" spans="2:15" ht="13.5" customHeight="1">
      <c r="B38" s="621" t="s">
        <v>1114</v>
      </c>
      <c r="C38" s="622"/>
      <c r="D38" s="619">
        <f t="shared" si="2"/>
        <v>1411</v>
      </c>
      <c r="E38" s="619">
        <v>197</v>
      </c>
      <c r="F38" s="619">
        <v>177</v>
      </c>
      <c r="G38" s="619">
        <v>110</v>
      </c>
      <c r="H38" s="619">
        <v>333</v>
      </c>
      <c r="I38" s="619"/>
      <c r="J38" s="619">
        <v>117</v>
      </c>
      <c r="K38" s="619">
        <v>10</v>
      </c>
      <c r="L38" s="619">
        <v>15</v>
      </c>
      <c r="M38" s="619">
        <v>45</v>
      </c>
      <c r="N38" s="619">
        <v>364</v>
      </c>
      <c r="O38" s="619">
        <v>43</v>
      </c>
    </row>
    <row r="39" spans="2:15" ht="13.5" customHeight="1">
      <c r="B39" s="621" t="s">
        <v>1115</v>
      </c>
      <c r="C39" s="622"/>
      <c r="D39" s="619">
        <f t="shared" si="2"/>
        <v>514</v>
      </c>
      <c r="E39" s="619">
        <v>56</v>
      </c>
      <c r="F39" s="619">
        <v>91</v>
      </c>
      <c r="G39" s="619">
        <v>30</v>
      </c>
      <c r="H39" s="619">
        <v>151</v>
      </c>
      <c r="I39" s="619"/>
      <c r="J39" s="619">
        <v>47</v>
      </c>
      <c r="K39" s="619">
        <v>2</v>
      </c>
      <c r="L39" s="619">
        <v>6</v>
      </c>
      <c r="M39" s="619">
        <v>5</v>
      </c>
      <c r="N39" s="619">
        <v>113</v>
      </c>
      <c r="O39" s="619">
        <v>13</v>
      </c>
    </row>
    <row r="40" spans="2:55" ht="13.5" customHeight="1">
      <c r="B40" s="621" t="s">
        <v>70</v>
      </c>
      <c r="C40" s="622"/>
      <c r="D40" s="619">
        <f t="shared" si="2"/>
        <v>251</v>
      </c>
      <c r="E40" s="619">
        <v>26</v>
      </c>
      <c r="F40" s="619">
        <v>51</v>
      </c>
      <c r="G40" s="619">
        <v>13</v>
      </c>
      <c r="H40" s="619">
        <v>80</v>
      </c>
      <c r="I40" s="619"/>
      <c r="J40" s="619">
        <v>17</v>
      </c>
      <c r="K40" s="619">
        <v>0</v>
      </c>
      <c r="L40" s="619">
        <v>1</v>
      </c>
      <c r="M40" s="619">
        <v>1</v>
      </c>
      <c r="N40" s="619">
        <v>54</v>
      </c>
      <c r="O40" s="619">
        <v>8</v>
      </c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09"/>
      <c r="AO40" s="609"/>
      <c r="AP40" s="609"/>
      <c r="AQ40" s="609"/>
      <c r="AR40" s="609"/>
      <c r="AS40" s="609"/>
      <c r="AT40" s="609"/>
      <c r="AU40" s="609"/>
      <c r="AV40" s="609"/>
      <c r="AW40" s="609"/>
      <c r="AX40" s="609"/>
      <c r="AY40" s="609"/>
      <c r="AZ40" s="609"/>
      <c r="BA40" s="609"/>
      <c r="BB40" s="609"/>
      <c r="BC40" s="609"/>
    </row>
    <row r="41" spans="2:14" ht="13.5" customHeight="1">
      <c r="B41" s="623"/>
      <c r="C41" s="622"/>
      <c r="D41" s="619"/>
      <c r="E41" s="619"/>
      <c r="F41" s="619"/>
      <c r="G41" s="619"/>
      <c r="H41" s="619"/>
      <c r="I41" s="619"/>
      <c r="J41" s="619"/>
      <c r="K41" s="619"/>
      <c r="L41" s="619"/>
      <c r="M41" s="619"/>
      <c r="N41" s="619"/>
    </row>
    <row r="42" spans="1:55" s="609" customFormat="1" ht="13.5" customHeight="1">
      <c r="A42" s="1057" t="s">
        <v>1016</v>
      </c>
      <c r="B42" s="1057"/>
      <c r="C42" s="1058"/>
      <c r="D42" s="615">
        <f>SUM(D43:D57)</f>
        <v>106531</v>
      </c>
      <c r="E42" s="615">
        <f>SUM(E43:E57)</f>
        <v>16671</v>
      </c>
      <c r="F42" s="615">
        <f>SUM(F43:F57)</f>
        <v>1045</v>
      </c>
      <c r="G42" s="615">
        <f>SUM(G43:G57)</f>
        <v>40440</v>
      </c>
      <c r="H42" s="615">
        <f>SUM(H43:H57)</f>
        <v>14314</v>
      </c>
      <c r="I42" s="615"/>
      <c r="J42" s="615">
        <f aca="true" t="shared" si="3" ref="J42:O42">SUM(J43:J57)</f>
        <v>14704</v>
      </c>
      <c r="K42" s="615">
        <f t="shared" si="3"/>
        <v>222</v>
      </c>
      <c r="L42" s="615">
        <f t="shared" si="3"/>
        <v>69</v>
      </c>
      <c r="M42" s="615">
        <f t="shared" si="3"/>
        <v>521</v>
      </c>
      <c r="N42" s="615">
        <f t="shared" si="3"/>
        <v>15360</v>
      </c>
      <c r="O42" s="615">
        <f t="shared" si="3"/>
        <v>3185</v>
      </c>
      <c r="P42" s="614"/>
      <c r="Q42" s="614"/>
      <c r="R42" s="614"/>
      <c r="S42" s="614"/>
      <c r="T42" s="614"/>
      <c r="U42" s="614"/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614"/>
      <c r="AG42" s="614"/>
      <c r="AH42" s="614"/>
      <c r="AI42" s="614"/>
      <c r="AJ42" s="614"/>
      <c r="AK42" s="614"/>
      <c r="AL42" s="614"/>
      <c r="AM42" s="614"/>
      <c r="AN42" s="614"/>
      <c r="AO42" s="614"/>
      <c r="AP42" s="614"/>
      <c r="AQ42" s="614"/>
      <c r="AR42" s="614"/>
      <c r="AS42" s="614"/>
      <c r="AT42" s="614"/>
      <c r="AU42" s="614"/>
      <c r="AV42" s="614"/>
      <c r="AW42" s="614"/>
      <c r="AX42" s="614"/>
      <c r="AY42" s="614"/>
      <c r="AZ42" s="614"/>
      <c r="BA42" s="614"/>
      <c r="BB42" s="614"/>
      <c r="BC42" s="614"/>
    </row>
    <row r="43" spans="2:15" ht="13.5" customHeight="1">
      <c r="B43" s="621" t="s">
        <v>71</v>
      </c>
      <c r="C43" s="622" t="s">
        <v>1102</v>
      </c>
      <c r="D43" s="619">
        <f aca="true" t="shared" si="4" ref="D43:D57">SUM(E43:H43,J43:O43)</f>
        <v>2027</v>
      </c>
      <c r="E43" s="619">
        <v>104</v>
      </c>
      <c r="F43" s="619">
        <v>0</v>
      </c>
      <c r="G43" s="619">
        <v>466</v>
      </c>
      <c r="H43" s="619">
        <v>478</v>
      </c>
      <c r="I43" s="619"/>
      <c r="J43" s="619">
        <v>548</v>
      </c>
      <c r="K43" s="619">
        <v>5</v>
      </c>
      <c r="L43" s="619">
        <v>0</v>
      </c>
      <c r="M43" s="619">
        <v>44</v>
      </c>
      <c r="N43" s="619">
        <v>203</v>
      </c>
      <c r="O43" s="619">
        <v>179</v>
      </c>
    </row>
    <row r="44" spans="2:15" ht="13.5" customHeight="1">
      <c r="B44" s="621" t="s">
        <v>1103</v>
      </c>
      <c r="C44" s="622"/>
      <c r="D44" s="619">
        <f t="shared" si="4"/>
        <v>12283</v>
      </c>
      <c r="E44" s="619">
        <v>2385</v>
      </c>
      <c r="F44" s="619">
        <v>3</v>
      </c>
      <c r="G44" s="619">
        <v>4306</v>
      </c>
      <c r="H44" s="619">
        <v>1934</v>
      </c>
      <c r="I44" s="619"/>
      <c r="J44" s="619">
        <v>2063</v>
      </c>
      <c r="K44" s="619">
        <v>23</v>
      </c>
      <c r="L44" s="619">
        <v>3</v>
      </c>
      <c r="M44" s="619">
        <v>105</v>
      </c>
      <c r="N44" s="619">
        <v>871</v>
      </c>
      <c r="O44" s="619">
        <v>590</v>
      </c>
    </row>
    <row r="45" spans="2:15" ht="13.5" customHeight="1">
      <c r="B45" s="621" t="s">
        <v>1104</v>
      </c>
      <c r="C45" s="622"/>
      <c r="D45" s="619">
        <f t="shared" si="4"/>
        <v>15761</v>
      </c>
      <c r="E45" s="619">
        <v>3296</v>
      </c>
      <c r="F45" s="619">
        <v>21</v>
      </c>
      <c r="G45" s="619">
        <v>7375</v>
      </c>
      <c r="H45" s="619">
        <v>1810</v>
      </c>
      <c r="I45" s="619"/>
      <c r="J45" s="619">
        <v>1451</v>
      </c>
      <c r="K45" s="619">
        <v>51</v>
      </c>
      <c r="L45" s="619">
        <v>3</v>
      </c>
      <c r="M45" s="619">
        <v>57</v>
      </c>
      <c r="N45" s="619">
        <v>1222</v>
      </c>
      <c r="O45" s="619">
        <v>475</v>
      </c>
    </row>
    <row r="46" spans="2:15" ht="13.5" customHeight="1">
      <c r="B46" s="621" t="s">
        <v>1105</v>
      </c>
      <c r="C46" s="622"/>
      <c r="D46" s="619">
        <f t="shared" si="4"/>
        <v>11305</v>
      </c>
      <c r="E46" s="619">
        <v>2320</v>
      </c>
      <c r="F46" s="619">
        <v>24</v>
      </c>
      <c r="G46" s="619">
        <v>5400</v>
      </c>
      <c r="H46" s="619">
        <v>1230</v>
      </c>
      <c r="I46" s="619"/>
      <c r="J46" s="619">
        <v>931</v>
      </c>
      <c r="K46" s="619">
        <v>25</v>
      </c>
      <c r="L46" s="619">
        <v>3</v>
      </c>
      <c r="M46" s="619">
        <v>54</v>
      </c>
      <c r="N46" s="619">
        <v>1010</v>
      </c>
      <c r="O46" s="619">
        <v>308</v>
      </c>
    </row>
    <row r="47" spans="2:15" ht="13.5" customHeight="1">
      <c r="B47" s="621" t="s">
        <v>1106</v>
      </c>
      <c r="C47" s="622"/>
      <c r="D47" s="619">
        <f t="shared" si="4"/>
        <v>9532</v>
      </c>
      <c r="E47" s="619">
        <v>1920</v>
      </c>
      <c r="F47" s="619">
        <v>43</v>
      </c>
      <c r="G47" s="619">
        <v>4316</v>
      </c>
      <c r="H47" s="619">
        <v>1049</v>
      </c>
      <c r="I47" s="619"/>
      <c r="J47" s="619">
        <v>910</v>
      </c>
      <c r="K47" s="619">
        <v>19</v>
      </c>
      <c r="L47" s="619">
        <v>2</v>
      </c>
      <c r="M47" s="619">
        <v>42</v>
      </c>
      <c r="N47" s="619">
        <v>1006</v>
      </c>
      <c r="O47" s="619">
        <v>225</v>
      </c>
    </row>
    <row r="48" spans="2:15" ht="13.5" customHeight="1">
      <c r="B48" s="621" t="s">
        <v>1107</v>
      </c>
      <c r="C48" s="622"/>
      <c r="D48" s="619">
        <f t="shared" si="4"/>
        <v>9013</v>
      </c>
      <c r="E48" s="619">
        <v>1747</v>
      </c>
      <c r="F48" s="619">
        <v>70</v>
      </c>
      <c r="G48" s="619">
        <v>3817</v>
      </c>
      <c r="H48" s="619">
        <v>987</v>
      </c>
      <c r="I48" s="619"/>
      <c r="J48" s="619">
        <v>977</v>
      </c>
      <c r="K48" s="619">
        <v>15</v>
      </c>
      <c r="L48" s="619">
        <v>4</v>
      </c>
      <c r="M48" s="619">
        <v>29</v>
      </c>
      <c r="N48" s="619">
        <v>1179</v>
      </c>
      <c r="O48" s="619">
        <v>188</v>
      </c>
    </row>
    <row r="49" spans="2:15" ht="13.5" customHeight="1">
      <c r="B49" s="621" t="s">
        <v>1108</v>
      </c>
      <c r="C49" s="622"/>
      <c r="D49" s="619">
        <f t="shared" si="4"/>
        <v>10318</v>
      </c>
      <c r="E49" s="619">
        <v>1629</v>
      </c>
      <c r="F49" s="619">
        <v>82</v>
      </c>
      <c r="G49" s="619">
        <v>3985</v>
      </c>
      <c r="H49" s="619">
        <v>1246</v>
      </c>
      <c r="I49" s="619"/>
      <c r="J49" s="619">
        <v>1341</v>
      </c>
      <c r="K49" s="619">
        <v>12</v>
      </c>
      <c r="L49" s="619">
        <v>1</v>
      </c>
      <c r="M49" s="619">
        <v>47</v>
      </c>
      <c r="N49" s="619">
        <v>1725</v>
      </c>
      <c r="O49" s="619">
        <v>250</v>
      </c>
    </row>
    <row r="50" spans="2:15" ht="13.5" customHeight="1">
      <c r="B50" s="621" t="s">
        <v>1109</v>
      </c>
      <c r="C50" s="622"/>
      <c r="D50" s="619">
        <f t="shared" si="4"/>
        <v>12693</v>
      </c>
      <c r="E50" s="619">
        <v>1429</v>
      </c>
      <c r="F50" s="619">
        <v>163</v>
      </c>
      <c r="G50" s="619">
        <v>4491</v>
      </c>
      <c r="H50" s="619">
        <v>1782</v>
      </c>
      <c r="I50" s="619"/>
      <c r="J50" s="619">
        <v>2051</v>
      </c>
      <c r="K50" s="619">
        <v>25</v>
      </c>
      <c r="L50" s="619">
        <v>8</v>
      </c>
      <c r="M50" s="619">
        <v>75</v>
      </c>
      <c r="N50" s="619">
        <v>2382</v>
      </c>
      <c r="O50" s="619">
        <v>287</v>
      </c>
    </row>
    <row r="51" spans="2:15" ht="13.5" customHeight="1">
      <c r="B51" s="621" t="s">
        <v>1110</v>
      </c>
      <c r="C51" s="622"/>
      <c r="D51" s="619">
        <f t="shared" si="4"/>
        <v>10381</v>
      </c>
      <c r="E51" s="619">
        <v>879</v>
      </c>
      <c r="F51" s="619">
        <v>168</v>
      </c>
      <c r="G51" s="619">
        <v>3205</v>
      </c>
      <c r="H51" s="619">
        <v>1428</v>
      </c>
      <c r="I51" s="619"/>
      <c r="J51" s="619">
        <v>1953</v>
      </c>
      <c r="K51" s="619">
        <v>20</v>
      </c>
      <c r="L51" s="619">
        <v>6</v>
      </c>
      <c r="M51" s="619">
        <v>45</v>
      </c>
      <c r="N51" s="619">
        <v>2384</v>
      </c>
      <c r="O51" s="619">
        <v>293</v>
      </c>
    </row>
    <row r="52" spans="2:15" ht="13.5" customHeight="1">
      <c r="B52" s="621" t="s">
        <v>1111</v>
      </c>
      <c r="C52" s="622"/>
      <c r="D52" s="619">
        <f t="shared" si="4"/>
        <v>6560</v>
      </c>
      <c r="E52" s="619">
        <v>455</v>
      </c>
      <c r="F52" s="619">
        <v>143</v>
      </c>
      <c r="G52" s="619">
        <v>1649</v>
      </c>
      <c r="H52" s="619">
        <v>946</v>
      </c>
      <c r="I52" s="619"/>
      <c r="J52" s="619">
        <v>1357</v>
      </c>
      <c r="K52" s="619">
        <v>9</v>
      </c>
      <c r="L52" s="619">
        <v>8</v>
      </c>
      <c r="M52" s="619">
        <v>19</v>
      </c>
      <c r="N52" s="619">
        <v>1782</v>
      </c>
      <c r="O52" s="619">
        <v>192</v>
      </c>
    </row>
    <row r="53" spans="2:15" ht="13.5" customHeight="1">
      <c r="B53" s="621" t="s">
        <v>1112</v>
      </c>
      <c r="C53" s="622"/>
      <c r="D53" s="619">
        <f t="shared" si="4"/>
        <v>3657</v>
      </c>
      <c r="E53" s="619">
        <v>267</v>
      </c>
      <c r="F53" s="619">
        <v>135</v>
      </c>
      <c r="G53" s="619">
        <v>816</v>
      </c>
      <c r="H53" s="619">
        <v>606</v>
      </c>
      <c r="I53" s="619"/>
      <c r="J53" s="619">
        <v>680</v>
      </c>
      <c r="K53" s="619">
        <v>8</v>
      </c>
      <c r="L53" s="619">
        <v>11</v>
      </c>
      <c r="M53" s="619">
        <v>4</v>
      </c>
      <c r="N53" s="619">
        <v>1025</v>
      </c>
      <c r="O53" s="619">
        <v>105</v>
      </c>
    </row>
    <row r="54" spans="2:15" ht="13.5" customHeight="1">
      <c r="B54" s="621" t="s">
        <v>1113</v>
      </c>
      <c r="C54" s="622"/>
      <c r="D54" s="619">
        <f t="shared" si="4"/>
        <v>1697</v>
      </c>
      <c r="E54" s="619">
        <v>147</v>
      </c>
      <c r="F54" s="619">
        <v>82</v>
      </c>
      <c r="G54" s="619">
        <v>373</v>
      </c>
      <c r="H54" s="619">
        <v>405</v>
      </c>
      <c r="I54" s="619"/>
      <c r="J54" s="619">
        <v>272</v>
      </c>
      <c r="K54" s="619">
        <v>6</v>
      </c>
      <c r="L54" s="619">
        <v>12</v>
      </c>
      <c r="M54" s="619">
        <v>0</v>
      </c>
      <c r="N54" s="619">
        <v>355</v>
      </c>
      <c r="O54" s="619">
        <v>45</v>
      </c>
    </row>
    <row r="55" spans="2:15" ht="13.5" customHeight="1">
      <c r="B55" s="621" t="s">
        <v>1114</v>
      </c>
      <c r="C55" s="622"/>
      <c r="D55" s="619">
        <f t="shared" si="4"/>
        <v>834</v>
      </c>
      <c r="E55" s="619">
        <v>61</v>
      </c>
      <c r="F55" s="619">
        <v>58</v>
      </c>
      <c r="G55" s="619">
        <v>169</v>
      </c>
      <c r="H55" s="619">
        <v>246</v>
      </c>
      <c r="I55" s="619"/>
      <c r="J55" s="619">
        <v>107</v>
      </c>
      <c r="K55" s="619">
        <v>4</v>
      </c>
      <c r="L55" s="619">
        <v>7</v>
      </c>
      <c r="M55" s="619">
        <v>0</v>
      </c>
      <c r="N55" s="619">
        <v>153</v>
      </c>
      <c r="O55" s="619">
        <v>29</v>
      </c>
    </row>
    <row r="56" spans="2:15" ht="13.5" customHeight="1">
      <c r="B56" s="621" t="s">
        <v>1115</v>
      </c>
      <c r="C56" s="622"/>
      <c r="D56" s="619">
        <f t="shared" si="4"/>
        <v>325</v>
      </c>
      <c r="E56" s="619">
        <v>23</v>
      </c>
      <c r="F56" s="619">
        <v>36</v>
      </c>
      <c r="G56" s="619">
        <v>57</v>
      </c>
      <c r="H56" s="619">
        <v>111</v>
      </c>
      <c r="I56" s="619"/>
      <c r="J56" s="619">
        <v>40</v>
      </c>
      <c r="K56" s="619">
        <v>0</v>
      </c>
      <c r="L56" s="619">
        <v>1</v>
      </c>
      <c r="M56" s="619">
        <v>0</v>
      </c>
      <c r="N56" s="619">
        <v>48</v>
      </c>
      <c r="O56" s="619">
        <v>9</v>
      </c>
    </row>
    <row r="57" spans="1:15" ht="13.5" customHeight="1">
      <c r="A57" s="624"/>
      <c r="B57" s="625" t="s">
        <v>70</v>
      </c>
      <c r="C57" s="626"/>
      <c r="D57" s="627">
        <f t="shared" si="4"/>
        <v>145</v>
      </c>
      <c r="E57" s="628">
        <v>9</v>
      </c>
      <c r="F57" s="628">
        <v>17</v>
      </c>
      <c r="G57" s="628">
        <v>15</v>
      </c>
      <c r="H57" s="628">
        <v>56</v>
      </c>
      <c r="I57" s="628"/>
      <c r="J57" s="628">
        <v>23</v>
      </c>
      <c r="K57" s="628">
        <v>0</v>
      </c>
      <c r="L57" s="628">
        <v>0</v>
      </c>
      <c r="M57" s="628">
        <v>0</v>
      </c>
      <c r="N57" s="628">
        <v>15</v>
      </c>
      <c r="O57" s="628">
        <v>10</v>
      </c>
    </row>
    <row r="58" spans="3:9" ht="13.5" customHeight="1">
      <c r="C58" s="614"/>
      <c r="H58" s="613"/>
      <c r="I58" s="614"/>
    </row>
  </sheetData>
  <mergeCells count="18">
    <mergeCell ref="A25:C25"/>
    <mergeCell ref="A42:C42"/>
    <mergeCell ref="A4:C4"/>
    <mergeCell ref="A5:C5"/>
    <mergeCell ref="A6:C6"/>
    <mergeCell ref="A8:C8"/>
    <mergeCell ref="J1:O1"/>
    <mergeCell ref="O2:O3"/>
    <mergeCell ref="K2:K3"/>
    <mergeCell ref="L2:L3"/>
    <mergeCell ref="M2:M3"/>
    <mergeCell ref="F2:F3"/>
    <mergeCell ref="A1:H1"/>
    <mergeCell ref="A2:C3"/>
    <mergeCell ref="G2:G3"/>
    <mergeCell ref="H2:H3"/>
    <mergeCell ref="E2:E3"/>
    <mergeCell ref="D2:D3"/>
  </mergeCells>
  <printOptions/>
  <pageMargins left="0.5905511811023623" right="0.5905511811023623" top="0.5905511811023623" bottom="0.7874015748031497" header="0" footer="0"/>
  <pageSetup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X22"/>
  <sheetViews>
    <sheetView workbookViewId="0" topLeftCell="A1">
      <selection activeCell="A1" sqref="A1:K1"/>
    </sheetView>
  </sheetViews>
  <sheetFormatPr defaultColWidth="9.00390625" defaultRowHeight="13.5"/>
  <cols>
    <col min="1" max="3" width="2.125" style="633" customWidth="1"/>
    <col min="4" max="4" width="2.375" style="633" customWidth="1"/>
    <col min="5" max="5" width="23.625" style="633" customWidth="1"/>
    <col min="6" max="11" width="9.00390625" style="633" customWidth="1"/>
    <col min="12" max="13" width="8.625" style="633" customWidth="1"/>
    <col min="14" max="19" width="9.00390625" style="633" customWidth="1"/>
    <col min="20" max="21" width="8.625" style="633" customWidth="1"/>
    <col min="22" max="16384" width="9.00390625" style="633" customWidth="1"/>
  </cols>
  <sheetData>
    <row r="1" spans="1:21" s="632" customFormat="1" ht="21" customHeight="1" thickBot="1">
      <c r="A1" s="1077" t="s">
        <v>99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630" t="s">
        <v>100</v>
      </c>
      <c r="M1" s="631"/>
      <c r="N1" s="630"/>
      <c r="O1" s="630"/>
      <c r="P1" s="630"/>
      <c r="Q1" s="630"/>
      <c r="R1" s="630"/>
      <c r="S1" s="630"/>
      <c r="T1" s="630"/>
      <c r="U1" s="630"/>
    </row>
    <row r="2" spans="1:21" ht="13.5" customHeight="1" thickTop="1">
      <c r="A2" s="1065" t="s">
        <v>101</v>
      </c>
      <c r="B2" s="1066"/>
      <c r="C2" s="1066"/>
      <c r="D2" s="1066"/>
      <c r="E2" s="1066"/>
      <c r="F2" s="1075" t="s">
        <v>102</v>
      </c>
      <c r="G2" s="1076"/>
      <c r="H2" s="1076"/>
      <c r="I2" s="1076"/>
      <c r="J2" s="1076"/>
      <c r="K2" s="1076"/>
      <c r="L2" s="1076"/>
      <c r="M2" s="1065"/>
      <c r="N2" s="1066" t="s">
        <v>103</v>
      </c>
      <c r="O2" s="1066"/>
      <c r="P2" s="1066"/>
      <c r="Q2" s="1066"/>
      <c r="R2" s="1066"/>
      <c r="S2" s="1066"/>
      <c r="T2" s="1066"/>
      <c r="U2" s="1075"/>
    </row>
    <row r="3" spans="1:21" ht="13.5" customHeight="1">
      <c r="A3" s="1067"/>
      <c r="B3" s="1068"/>
      <c r="C3" s="1068"/>
      <c r="D3" s="1068"/>
      <c r="E3" s="1068"/>
      <c r="F3" s="1068" t="s">
        <v>104</v>
      </c>
      <c r="G3" s="1068" t="s">
        <v>105</v>
      </c>
      <c r="H3" s="1068"/>
      <c r="I3" s="1068"/>
      <c r="J3" s="1068"/>
      <c r="K3" s="1068"/>
      <c r="L3" s="1067" t="s">
        <v>87</v>
      </c>
      <c r="M3" s="1068" t="s">
        <v>88</v>
      </c>
      <c r="N3" s="1068" t="s">
        <v>104</v>
      </c>
      <c r="O3" s="1068" t="s">
        <v>105</v>
      </c>
      <c r="P3" s="1068"/>
      <c r="Q3" s="1068"/>
      <c r="R3" s="1068"/>
      <c r="S3" s="1068"/>
      <c r="T3" s="1068" t="s">
        <v>87</v>
      </c>
      <c r="U3" s="1078" t="s">
        <v>88</v>
      </c>
    </row>
    <row r="4" spans="1:21" ht="22.5">
      <c r="A4" s="1067"/>
      <c r="B4" s="1068"/>
      <c r="C4" s="1068"/>
      <c r="D4" s="1068"/>
      <c r="E4" s="1068"/>
      <c r="F4" s="1068"/>
      <c r="G4" s="634" t="s">
        <v>106</v>
      </c>
      <c r="H4" s="635" t="s">
        <v>107</v>
      </c>
      <c r="I4" s="635" t="s">
        <v>108</v>
      </c>
      <c r="J4" s="635" t="s">
        <v>109</v>
      </c>
      <c r="K4" s="636" t="s">
        <v>110</v>
      </c>
      <c r="L4" s="1067"/>
      <c r="M4" s="1068"/>
      <c r="N4" s="1068"/>
      <c r="O4" s="634" t="s">
        <v>106</v>
      </c>
      <c r="P4" s="635" t="s">
        <v>111</v>
      </c>
      <c r="Q4" s="635" t="s">
        <v>108</v>
      </c>
      <c r="R4" s="635" t="s">
        <v>109</v>
      </c>
      <c r="S4" s="635" t="s">
        <v>110</v>
      </c>
      <c r="T4" s="1068"/>
      <c r="U4" s="1078"/>
    </row>
    <row r="5" spans="1:21" s="638" customFormat="1" ht="13.5" customHeight="1">
      <c r="A5" s="1073" t="s">
        <v>112</v>
      </c>
      <c r="B5" s="1073"/>
      <c r="C5" s="1073"/>
      <c r="D5" s="1073"/>
      <c r="E5" s="1074"/>
      <c r="F5" s="637">
        <v>454691</v>
      </c>
      <c r="G5" s="637">
        <v>415498</v>
      </c>
      <c r="H5" s="637">
        <v>57943</v>
      </c>
      <c r="I5" s="637">
        <v>163972</v>
      </c>
      <c r="J5" s="637">
        <v>57199</v>
      </c>
      <c r="K5" s="637">
        <v>82478</v>
      </c>
      <c r="L5" s="637">
        <v>38710</v>
      </c>
      <c r="M5" s="637">
        <v>483</v>
      </c>
      <c r="N5" s="637">
        <v>222489</v>
      </c>
      <c r="O5" s="637">
        <v>215751</v>
      </c>
      <c r="P5" s="637">
        <v>19999</v>
      </c>
      <c r="Q5" s="637">
        <v>85449</v>
      </c>
      <c r="R5" s="637">
        <v>35924</v>
      </c>
      <c r="S5" s="637">
        <v>61816</v>
      </c>
      <c r="T5" s="637">
        <v>6657</v>
      </c>
      <c r="U5" s="637">
        <v>81</v>
      </c>
    </row>
    <row r="6" spans="1:21" ht="13.5" customHeight="1">
      <c r="A6" s="639"/>
      <c r="B6" s="1069" t="s">
        <v>113</v>
      </c>
      <c r="C6" s="1069"/>
      <c r="D6" s="1069"/>
      <c r="E6" s="1070"/>
      <c r="F6" s="641">
        <v>273632</v>
      </c>
      <c r="G6" s="641">
        <v>266750</v>
      </c>
      <c r="H6" s="641">
        <v>29188</v>
      </c>
      <c r="I6" s="641">
        <v>108674</v>
      </c>
      <c r="J6" s="641">
        <v>41973</v>
      </c>
      <c r="K6" s="641">
        <v>70809</v>
      </c>
      <c r="L6" s="641">
        <v>6772</v>
      </c>
      <c r="M6" s="641">
        <v>110</v>
      </c>
      <c r="N6" s="641">
        <v>222489</v>
      </c>
      <c r="O6" s="641">
        <v>215751</v>
      </c>
      <c r="P6" s="641">
        <v>19999</v>
      </c>
      <c r="Q6" s="641">
        <v>85449</v>
      </c>
      <c r="R6" s="641">
        <v>35924</v>
      </c>
      <c r="S6" s="641">
        <v>61816</v>
      </c>
      <c r="T6" s="641">
        <v>6657</v>
      </c>
      <c r="U6" s="641">
        <v>81</v>
      </c>
    </row>
    <row r="7" spans="1:24" ht="13.5" customHeight="1">
      <c r="A7" s="642"/>
      <c r="B7" s="642"/>
      <c r="C7" s="1069" t="s">
        <v>17</v>
      </c>
      <c r="D7" s="1069"/>
      <c r="E7" s="1070"/>
      <c r="F7" s="641">
        <v>259822</v>
      </c>
      <c r="G7" s="641">
        <v>252946</v>
      </c>
      <c r="H7" s="641">
        <v>26887</v>
      </c>
      <c r="I7" s="641">
        <v>102198</v>
      </c>
      <c r="J7" s="641">
        <v>39995</v>
      </c>
      <c r="K7" s="641">
        <v>68409</v>
      </c>
      <c r="L7" s="641">
        <v>6772</v>
      </c>
      <c r="M7" s="641">
        <v>104</v>
      </c>
      <c r="N7" s="641">
        <v>222489</v>
      </c>
      <c r="O7" s="641">
        <v>215751</v>
      </c>
      <c r="P7" s="641">
        <v>19999</v>
      </c>
      <c r="Q7" s="641">
        <v>85449</v>
      </c>
      <c r="R7" s="641">
        <v>35924</v>
      </c>
      <c r="S7" s="641">
        <v>61816</v>
      </c>
      <c r="T7" s="641">
        <v>6657</v>
      </c>
      <c r="U7" s="643">
        <v>81</v>
      </c>
      <c r="V7" s="641"/>
      <c r="W7" s="641"/>
      <c r="X7" s="641"/>
    </row>
    <row r="8" spans="1:24" ht="13.5" customHeight="1">
      <c r="A8" s="642"/>
      <c r="B8" s="642"/>
      <c r="C8" s="642"/>
      <c r="D8" s="237" t="s">
        <v>114</v>
      </c>
      <c r="E8" s="640" t="s">
        <v>115</v>
      </c>
      <c r="F8" s="641">
        <v>38599</v>
      </c>
      <c r="G8" s="641">
        <v>37782</v>
      </c>
      <c r="H8" s="641">
        <v>705</v>
      </c>
      <c r="I8" s="641">
        <v>6567</v>
      </c>
      <c r="J8" s="641">
        <v>10046</v>
      </c>
      <c r="K8" s="641">
        <v>19254</v>
      </c>
      <c r="L8" s="641">
        <v>812</v>
      </c>
      <c r="M8" s="641">
        <v>5</v>
      </c>
      <c r="N8" s="641">
        <v>32825</v>
      </c>
      <c r="O8" s="641">
        <v>32036</v>
      </c>
      <c r="P8" s="641">
        <v>561</v>
      </c>
      <c r="Q8" s="641">
        <v>5234</v>
      </c>
      <c r="R8" s="641">
        <v>8983</v>
      </c>
      <c r="S8" s="641">
        <v>16269</v>
      </c>
      <c r="T8" s="641">
        <v>784</v>
      </c>
      <c r="U8" s="643">
        <v>5</v>
      </c>
      <c r="V8" s="641"/>
      <c r="W8" s="641"/>
      <c r="X8" s="641"/>
    </row>
    <row r="9" spans="1:24" ht="13.5" customHeight="1">
      <c r="A9" s="642"/>
      <c r="B9" s="642"/>
      <c r="C9" s="642"/>
      <c r="D9" s="237" t="s">
        <v>116</v>
      </c>
      <c r="E9" s="640" t="s">
        <v>89</v>
      </c>
      <c r="F9" s="641">
        <v>7493</v>
      </c>
      <c r="G9" s="641">
        <v>7491</v>
      </c>
      <c r="H9" s="641">
        <v>514</v>
      </c>
      <c r="I9" s="641">
        <v>2509</v>
      </c>
      <c r="J9" s="641">
        <v>569</v>
      </c>
      <c r="K9" s="641">
        <v>3506</v>
      </c>
      <c r="L9" s="641">
        <v>2</v>
      </c>
      <c r="M9" s="641" t="s">
        <v>90</v>
      </c>
      <c r="N9" s="641">
        <v>6794</v>
      </c>
      <c r="O9" s="641">
        <v>6792</v>
      </c>
      <c r="P9" s="641">
        <v>427</v>
      </c>
      <c r="Q9" s="641">
        <v>2217</v>
      </c>
      <c r="R9" s="641">
        <v>506</v>
      </c>
      <c r="S9" s="641">
        <v>3297</v>
      </c>
      <c r="T9" s="641">
        <v>2</v>
      </c>
      <c r="U9" s="643" t="s">
        <v>90</v>
      </c>
      <c r="V9" s="642"/>
      <c r="W9" s="642"/>
      <c r="X9" s="642"/>
    </row>
    <row r="10" spans="1:21" ht="13.5" customHeight="1">
      <c r="A10" s="642"/>
      <c r="B10" s="642"/>
      <c r="C10" s="642"/>
      <c r="D10" s="237" t="s">
        <v>117</v>
      </c>
      <c r="E10" s="640" t="s">
        <v>91</v>
      </c>
      <c r="F10" s="641">
        <v>62674</v>
      </c>
      <c r="G10" s="641">
        <v>61645</v>
      </c>
      <c r="H10" s="641">
        <v>2234</v>
      </c>
      <c r="I10" s="641">
        <v>25146</v>
      </c>
      <c r="J10" s="641">
        <v>12807</v>
      </c>
      <c r="K10" s="641">
        <v>18631</v>
      </c>
      <c r="L10" s="641">
        <v>1013</v>
      </c>
      <c r="M10" s="641">
        <v>16</v>
      </c>
      <c r="N10" s="641">
        <v>59931</v>
      </c>
      <c r="O10" s="641">
        <v>58908</v>
      </c>
      <c r="P10" s="641">
        <v>1943</v>
      </c>
      <c r="Q10" s="641">
        <v>23707</v>
      </c>
      <c r="R10" s="641">
        <v>12290</v>
      </c>
      <c r="S10" s="641">
        <v>18322</v>
      </c>
      <c r="T10" s="641">
        <v>1008</v>
      </c>
      <c r="U10" s="643">
        <v>15</v>
      </c>
    </row>
    <row r="11" spans="1:21" ht="13.5" customHeight="1">
      <c r="A11" s="642"/>
      <c r="B11" s="642"/>
      <c r="C11" s="642"/>
      <c r="D11" s="237" t="s">
        <v>118</v>
      </c>
      <c r="E11" s="640" t="s">
        <v>92</v>
      </c>
      <c r="F11" s="641">
        <v>44580</v>
      </c>
      <c r="G11" s="641">
        <v>43277</v>
      </c>
      <c r="H11" s="641">
        <v>3023</v>
      </c>
      <c r="I11" s="641">
        <v>17145</v>
      </c>
      <c r="J11" s="641">
        <v>5262</v>
      </c>
      <c r="K11" s="641">
        <v>15312</v>
      </c>
      <c r="L11" s="641">
        <v>1288</v>
      </c>
      <c r="M11" s="641">
        <v>15</v>
      </c>
      <c r="N11" s="641">
        <v>36236</v>
      </c>
      <c r="O11" s="641">
        <v>34958</v>
      </c>
      <c r="P11" s="641">
        <v>1695</v>
      </c>
      <c r="Q11" s="641">
        <v>13066</v>
      </c>
      <c r="R11" s="641">
        <v>4490</v>
      </c>
      <c r="S11" s="641">
        <v>13839</v>
      </c>
      <c r="T11" s="641">
        <v>1267</v>
      </c>
      <c r="U11" s="643">
        <v>11</v>
      </c>
    </row>
    <row r="12" spans="1:23" ht="13.5" customHeight="1">
      <c r="A12" s="642"/>
      <c r="B12" s="642"/>
      <c r="C12" s="642"/>
      <c r="D12" s="237" t="s">
        <v>119</v>
      </c>
      <c r="E12" s="640" t="s">
        <v>93</v>
      </c>
      <c r="F12" s="641">
        <v>25937</v>
      </c>
      <c r="G12" s="641">
        <v>24100</v>
      </c>
      <c r="H12" s="641">
        <v>4026</v>
      </c>
      <c r="I12" s="641">
        <v>11944</v>
      </c>
      <c r="J12" s="641">
        <v>4011</v>
      </c>
      <c r="K12" s="641">
        <v>2243</v>
      </c>
      <c r="L12" s="641">
        <v>1823</v>
      </c>
      <c r="M12" s="641">
        <v>14</v>
      </c>
      <c r="N12" s="641">
        <v>20091</v>
      </c>
      <c r="O12" s="641">
        <v>18287</v>
      </c>
      <c r="P12" s="641">
        <v>2650</v>
      </c>
      <c r="Q12" s="641">
        <v>9100</v>
      </c>
      <c r="R12" s="641">
        <v>3337</v>
      </c>
      <c r="S12" s="641">
        <v>1819</v>
      </c>
      <c r="T12" s="641">
        <v>1793</v>
      </c>
      <c r="U12" s="643">
        <v>11</v>
      </c>
      <c r="V12" s="641"/>
      <c r="W12" s="237"/>
    </row>
    <row r="13" spans="1:23" ht="13.5" customHeight="1">
      <c r="A13" s="642"/>
      <c r="B13" s="642"/>
      <c r="C13" s="642"/>
      <c r="D13" s="237" t="s">
        <v>120</v>
      </c>
      <c r="E13" s="640" t="s">
        <v>94</v>
      </c>
      <c r="F13" s="641">
        <v>3058</v>
      </c>
      <c r="G13" s="641">
        <v>3012</v>
      </c>
      <c r="H13" s="641">
        <v>281</v>
      </c>
      <c r="I13" s="641">
        <v>1518</v>
      </c>
      <c r="J13" s="641">
        <v>167</v>
      </c>
      <c r="K13" s="641">
        <v>876</v>
      </c>
      <c r="L13" s="641">
        <v>46</v>
      </c>
      <c r="M13" s="641" t="s">
        <v>90</v>
      </c>
      <c r="N13" s="641">
        <v>3041</v>
      </c>
      <c r="O13" s="641">
        <v>2995</v>
      </c>
      <c r="P13" s="641">
        <v>277</v>
      </c>
      <c r="Q13" s="641">
        <v>1512</v>
      </c>
      <c r="R13" s="641">
        <v>165</v>
      </c>
      <c r="S13" s="641">
        <v>873</v>
      </c>
      <c r="T13" s="641">
        <v>46</v>
      </c>
      <c r="U13" s="643" t="s">
        <v>90</v>
      </c>
      <c r="V13" s="644"/>
      <c r="W13" s="645"/>
    </row>
    <row r="14" spans="1:23" ht="13.5" customHeight="1">
      <c r="A14" s="642"/>
      <c r="B14" s="642"/>
      <c r="C14" s="642"/>
      <c r="D14" s="237" t="s">
        <v>121</v>
      </c>
      <c r="E14" s="640" t="s">
        <v>95</v>
      </c>
      <c r="F14" s="641">
        <v>362</v>
      </c>
      <c r="G14" s="641">
        <v>360</v>
      </c>
      <c r="H14" s="641">
        <v>116</v>
      </c>
      <c r="I14" s="641">
        <v>142</v>
      </c>
      <c r="J14" s="641">
        <v>24</v>
      </c>
      <c r="K14" s="641">
        <v>54</v>
      </c>
      <c r="L14" s="641">
        <v>2</v>
      </c>
      <c r="M14" s="641" t="s">
        <v>90</v>
      </c>
      <c r="N14" s="641">
        <v>176</v>
      </c>
      <c r="O14" s="641">
        <v>174</v>
      </c>
      <c r="P14" s="641">
        <v>39</v>
      </c>
      <c r="Q14" s="641">
        <v>81</v>
      </c>
      <c r="R14" s="641">
        <v>13</v>
      </c>
      <c r="S14" s="641">
        <v>31</v>
      </c>
      <c r="T14" s="641">
        <v>2</v>
      </c>
      <c r="U14" s="643" t="s">
        <v>90</v>
      </c>
      <c r="V14" s="644"/>
      <c r="W14" s="645"/>
    </row>
    <row r="15" spans="1:23" ht="13.5" customHeight="1">
      <c r="A15" s="642"/>
      <c r="B15" s="642"/>
      <c r="C15" s="642"/>
      <c r="D15" s="237" t="s">
        <v>122</v>
      </c>
      <c r="E15" s="640" t="s">
        <v>96</v>
      </c>
      <c r="F15" s="641">
        <v>10454</v>
      </c>
      <c r="G15" s="641">
        <v>10417</v>
      </c>
      <c r="H15" s="641">
        <v>2132</v>
      </c>
      <c r="I15" s="641">
        <v>5983</v>
      </c>
      <c r="J15" s="641">
        <v>581</v>
      </c>
      <c r="K15" s="641">
        <v>819</v>
      </c>
      <c r="L15" s="641">
        <v>33</v>
      </c>
      <c r="M15" s="641">
        <v>4</v>
      </c>
      <c r="N15" s="641">
        <v>8539</v>
      </c>
      <c r="O15" s="641">
        <v>8505</v>
      </c>
      <c r="P15" s="641">
        <v>1634</v>
      </c>
      <c r="Q15" s="641">
        <v>4965</v>
      </c>
      <c r="R15" s="641">
        <v>525</v>
      </c>
      <c r="S15" s="641">
        <v>701</v>
      </c>
      <c r="T15" s="641">
        <v>32</v>
      </c>
      <c r="U15" s="643">
        <v>2</v>
      </c>
      <c r="V15" s="644"/>
      <c r="W15" s="645"/>
    </row>
    <row r="16" spans="1:23" ht="13.5" customHeight="1">
      <c r="A16" s="642"/>
      <c r="B16" s="642"/>
      <c r="C16" s="642"/>
      <c r="D16" s="237" t="s">
        <v>123</v>
      </c>
      <c r="E16" s="640" t="s">
        <v>97</v>
      </c>
      <c r="F16" s="641">
        <v>59666</v>
      </c>
      <c r="G16" s="641">
        <v>58599</v>
      </c>
      <c r="H16" s="641">
        <v>13107</v>
      </c>
      <c r="I16" s="641">
        <v>28774</v>
      </c>
      <c r="J16" s="641">
        <v>5703</v>
      </c>
      <c r="K16" s="641">
        <v>6644</v>
      </c>
      <c r="L16" s="641">
        <v>1030</v>
      </c>
      <c r="M16" s="641">
        <v>37</v>
      </c>
      <c r="N16" s="641">
        <v>48593</v>
      </c>
      <c r="O16" s="641">
        <v>47561</v>
      </c>
      <c r="P16" s="641">
        <v>10173</v>
      </c>
      <c r="Q16" s="641">
        <v>23370</v>
      </c>
      <c r="R16" s="641">
        <v>4856</v>
      </c>
      <c r="S16" s="641">
        <v>5700</v>
      </c>
      <c r="T16" s="641">
        <v>1005</v>
      </c>
      <c r="U16" s="643">
        <v>27</v>
      </c>
      <c r="V16" s="643"/>
      <c r="W16" s="646"/>
    </row>
    <row r="17" spans="1:23" ht="13.5" customHeight="1">
      <c r="A17" s="642"/>
      <c r="B17" s="642"/>
      <c r="C17" s="642"/>
      <c r="D17" s="237" t="s">
        <v>124</v>
      </c>
      <c r="E17" s="640" t="s">
        <v>98</v>
      </c>
      <c r="F17" s="641">
        <v>6999</v>
      </c>
      <c r="G17" s="641">
        <v>6263</v>
      </c>
      <c r="H17" s="641">
        <v>749</v>
      </c>
      <c r="I17" s="641">
        <v>2470</v>
      </c>
      <c r="J17" s="641">
        <v>825</v>
      </c>
      <c r="K17" s="641">
        <v>1070</v>
      </c>
      <c r="L17" s="641">
        <v>723</v>
      </c>
      <c r="M17" s="641">
        <v>13</v>
      </c>
      <c r="N17" s="641">
        <v>6263</v>
      </c>
      <c r="O17" s="641">
        <v>5535</v>
      </c>
      <c r="P17" s="641">
        <v>600</v>
      </c>
      <c r="Q17" s="641">
        <v>2197</v>
      </c>
      <c r="R17" s="641">
        <v>759</v>
      </c>
      <c r="S17" s="641">
        <v>965</v>
      </c>
      <c r="T17" s="641">
        <v>718</v>
      </c>
      <c r="U17" s="641">
        <v>10</v>
      </c>
      <c r="V17" s="641"/>
      <c r="W17" s="646"/>
    </row>
    <row r="18" spans="1:21" ht="13.5" customHeight="1">
      <c r="A18" s="639"/>
      <c r="B18" s="639"/>
      <c r="C18" s="1069" t="s">
        <v>125</v>
      </c>
      <c r="D18" s="1069"/>
      <c r="E18" s="1070"/>
      <c r="F18" s="641">
        <v>13810</v>
      </c>
      <c r="G18" s="641">
        <v>13804</v>
      </c>
      <c r="H18" s="641">
        <v>2301</v>
      </c>
      <c r="I18" s="641">
        <v>6476</v>
      </c>
      <c r="J18" s="641">
        <v>1978</v>
      </c>
      <c r="K18" s="641">
        <v>2400</v>
      </c>
      <c r="L18" s="641" t="s">
        <v>90</v>
      </c>
      <c r="M18" s="641">
        <v>6</v>
      </c>
      <c r="N18" s="643">
        <v>0</v>
      </c>
      <c r="O18" s="643">
        <v>0</v>
      </c>
      <c r="P18" s="643">
        <v>0</v>
      </c>
      <c r="Q18" s="643">
        <v>0</v>
      </c>
      <c r="R18" s="643">
        <v>0</v>
      </c>
      <c r="S18" s="643">
        <v>0</v>
      </c>
      <c r="T18" s="643">
        <v>0</v>
      </c>
      <c r="U18" s="643">
        <v>0</v>
      </c>
    </row>
    <row r="19" spans="1:21" ht="13.5" customHeight="1">
      <c r="A19" s="647"/>
      <c r="B19" s="1071" t="s">
        <v>126</v>
      </c>
      <c r="C19" s="1071"/>
      <c r="D19" s="1071"/>
      <c r="E19" s="1072"/>
      <c r="F19" s="649">
        <v>148656</v>
      </c>
      <c r="G19" s="650">
        <v>116371</v>
      </c>
      <c r="H19" s="650">
        <v>27702</v>
      </c>
      <c r="I19" s="650">
        <v>51511</v>
      </c>
      <c r="J19" s="650">
        <v>14997</v>
      </c>
      <c r="K19" s="650">
        <v>11335</v>
      </c>
      <c r="L19" s="650">
        <v>31938</v>
      </c>
      <c r="M19" s="650">
        <v>347</v>
      </c>
      <c r="N19" s="650">
        <v>0</v>
      </c>
      <c r="O19" s="650">
        <v>0</v>
      </c>
      <c r="P19" s="650">
        <v>0</v>
      </c>
      <c r="Q19" s="650">
        <v>0</v>
      </c>
      <c r="R19" s="650">
        <v>0</v>
      </c>
      <c r="S19" s="650">
        <v>0</v>
      </c>
      <c r="T19" s="650">
        <v>0</v>
      </c>
      <c r="U19" s="650">
        <v>0</v>
      </c>
    </row>
    <row r="20" spans="1:20" ht="13.5" customHeight="1">
      <c r="A20" s="651" t="s">
        <v>127</v>
      </c>
      <c r="S20" s="643"/>
      <c r="T20" s="646"/>
    </row>
    <row r="21" spans="1:20" ht="13.5" customHeight="1">
      <c r="A21" s="651" t="s">
        <v>128</v>
      </c>
      <c r="S21" s="643"/>
      <c r="T21" s="646"/>
    </row>
    <row r="22" spans="1:20" ht="13.5" customHeight="1">
      <c r="A22" s="651" t="s">
        <v>129</v>
      </c>
      <c r="S22" s="643"/>
      <c r="T22" s="646"/>
    </row>
  </sheetData>
  <mergeCells count="18">
    <mergeCell ref="L2:M2"/>
    <mergeCell ref="A1:K1"/>
    <mergeCell ref="O3:S3"/>
    <mergeCell ref="N3:N4"/>
    <mergeCell ref="N2:U2"/>
    <mergeCell ref="T3:T4"/>
    <mergeCell ref="U3:U4"/>
    <mergeCell ref="F3:F4"/>
    <mergeCell ref="L3:L4"/>
    <mergeCell ref="M3:M4"/>
    <mergeCell ref="A2:E4"/>
    <mergeCell ref="G3:K3"/>
    <mergeCell ref="C18:E18"/>
    <mergeCell ref="B19:E19"/>
    <mergeCell ref="A5:E5"/>
    <mergeCell ref="B6:E6"/>
    <mergeCell ref="C7:E7"/>
    <mergeCell ref="F2:K2"/>
  </mergeCells>
  <printOptions/>
  <pageMargins left="0.7874015748031497" right="0.5905511811023623" top="0.5905511811023623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O30"/>
  <sheetViews>
    <sheetView workbookViewId="0" topLeftCell="A1">
      <selection activeCell="A1" sqref="A1:I1"/>
    </sheetView>
  </sheetViews>
  <sheetFormatPr defaultColWidth="9.00390625" defaultRowHeight="13.5"/>
  <cols>
    <col min="1" max="1" width="2.25390625" style="510" customWidth="1"/>
    <col min="2" max="2" width="22.625" style="510" customWidth="1"/>
    <col min="3" max="9" width="9.00390625" style="510" customWidth="1"/>
    <col min="10" max="10" width="1.625" style="516" customWidth="1"/>
    <col min="11" max="18" width="9.00390625" style="510" customWidth="1"/>
    <col min="19" max="19" width="11.125" style="510" bestFit="1" customWidth="1"/>
    <col min="20" max="16384" width="9.00390625" style="510" customWidth="1"/>
  </cols>
  <sheetData>
    <row r="1" spans="1:11" ht="21" customHeight="1" thickBot="1">
      <c r="A1" s="1092" t="s">
        <v>153</v>
      </c>
      <c r="B1" s="1092"/>
      <c r="C1" s="1092"/>
      <c r="D1" s="1092"/>
      <c r="E1" s="1092"/>
      <c r="F1" s="1092"/>
      <c r="G1" s="1092"/>
      <c r="H1" s="1092"/>
      <c r="I1" s="1092"/>
      <c r="K1" s="652" t="s">
        <v>154</v>
      </c>
    </row>
    <row r="2" spans="1:41" ht="13.5" customHeight="1" thickTop="1">
      <c r="A2" s="1085" t="s">
        <v>155</v>
      </c>
      <c r="B2" s="1079"/>
      <c r="C2" s="1085" t="s">
        <v>156</v>
      </c>
      <c r="D2" s="1088" t="s">
        <v>157</v>
      </c>
      <c r="E2" s="1088" t="s">
        <v>158</v>
      </c>
      <c r="F2" s="1088"/>
      <c r="G2" s="1088"/>
      <c r="H2" s="1088"/>
      <c r="I2" s="653" t="s">
        <v>159</v>
      </c>
      <c r="J2" s="654"/>
      <c r="K2" s="1093" t="s">
        <v>160</v>
      </c>
      <c r="L2" s="1094"/>
      <c r="M2" s="1088" t="s">
        <v>161</v>
      </c>
      <c r="N2" s="1088"/>
      <c r="O2" s="1088"/>
      <c r="P2" s="1088"/>
      <c r="Q2" s="1088"/>
      <c r="R2" s="1079" t="s">
        <v>130</v>
      </c>
      <c r="S2" s="1082" t="s">
        <v>131</v>
      </c>
      <c r="T2" s="237"/>
      <c r="U2" s="237"/>
      <c r="V2" s="237"/>
      <c r="W2" s="237"/>
      <c r="X2" s="237"/>
      <c r="Y2" s="237"/>
      <c r="Z2" s="237"/>
      <c r="AA2" s="237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</row>
    <row r="3" spans="1:41" ht="13.5" customHeight="1">
      <c r="A3" s="1086"/>
      <c r="B3" s="1080"/>
      <c r="C3" s="1086"/>
      <c r="D3" s="1089"/>
      <c r="E3" s="1091" t="s">
        <v>162</v>
      </c>
      <c r="F3" s="656" t="s">
        <v>163</v>
      </c>
      <c r="G3" s="657" t="s">
        <v>164</v>
      </c>
      <c r="H3" s="658" t="s">
        <v>165</v>
      </c>
      <c r="I3" s="1091" t="s">
        <v>162</v>
      </c>
      <c r="J3" s="654"/>
      <c r="K3" s="659" t="s">
        <v>166</v>
      </c>
      <c r="L3" s="656" t="s">
        <v>167</v>
      </c>
      <c r="M3" s="1091" t="s">
        <v>162</v>
      </c>
      <c r="N3" s="656" t="s">
        <v>168</v>
      </c>
      <c r="O3" s="656" t="s">
        <v>169</v>
      </c>
      <c r="P3" s="660" t="s">
        <v>170</v>
      </c>
      <c r="Q3" s="656" t="s">
        <v>171</v>
      </c>
      <c r="R3" s="1080"/>
      <c r="S3" s="1083"/>
      <c r="T3" s="237"/>
      <c r="U3" s="237"/>
      <c r="V3" s="237"/>
      <c r="W3" s="237"/>
      <c r="X3" s="237"/>
      <c r="Y3" s="237"/>
      <c r="Z3" s="237"/>
      <c r="AA3" s="237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</row>
    <row r="4" spans="1:41" ht="13.5" customHeight="1">
      <c r="A4" s="1087"/>
      <c r="B4" s="1081"/>
      <c r="C4" s="1087"/>
      <c r="D4" s="1090"/>
      <c r="E4" s="1090"/>
      <c r="F4" s="230" t="s">
        <v>172</v>
      </c>
      <c r="G4" s="507" t="s">
        <v>172</v>
      </c>
      <c r="H4" s="230" t="s">
        <v>172</v>
      </c>
      <c r="I4" s="1090"/>
      <c r="J4" s="654"/>
      <c r="K4" s="661" t="s">
        <v>172</v>
      </c>
      <c r="L4" s="230" t="s">
        <v>172</v>
      </c>
      <c r="M4" s="1090"/>
      <c r="N4" s="230" t="s">
        <v>172</v>
      </c>
      <c r="O4" s="230" t="s">
        <v>172</v>
      </c>
      <c r="P4" s="230" t="s">
        <v>172</v>
      </c>
      <c r="Q4" s="230" t="s">
        <v>173</v>
      </c>
      <c r="R4" s="1081"/>
      <c r="S4" s="1084"/>
      <c r="T4" s="237"/>
      <c r="U4" s="237"/>
      <c r="V4" s="237"/>
      <c r="W4" s="237"/>
      <c r="X4" s="237"/>
      <c r="Y4" s="237"/>
      <c r="Z4" s="237"/>
      <c r="AA4" s="237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5"/>
    </row>
    <row r="5" spans="1:41" s="508" customFormat="1" ht="15" customHeight="1">
      <c r="A5" s="1073" t="s">
        <v>132</v>
      </c>
      <c r="B5" s="1074"/>
      <c r="C5" s="637">
        <v>259822</v>
      </c>
      <c r="D5" s="637">
        <v>3624</v>
      </c>
      <c r="E5" s="637">
        <v>13828</v>
      </c>
      <c r="F5" s="637">
        <v>1550</v>
      </c>
      <c r="G5" s="637">
        <v>5328</v>
      </c>
      <c r="H5" s="637">
        <v>6950</v>
      </c>
      <c r="I5" s="637">
        <v>42588</v>
      </c>
      <c r="J5" s="637"/>
      <c r="K5" s="637">
        <v>27411</v>
      </c>
      <c r="L5" s="637">
        <v>15177</v>
      </c>
      <c r="M5" s="637">
        <v>198467</v>
      </c>
      <c r="N5" s="637">
        <v>19442</v>
      </c>
      <c r="O5" s="637">
        <v>102169</v>
      </c>
      <c r="P5" s="637">
        <v>41336</v>
      </c>
      <c r="Q5" s="637">
        <v>35520</v>
      </c>
      <c r="R5" s="662">
        <v>42.4</v>
      </c>
      <c r="S5" s="637">
        <v>10808654</v>
      </c>
      <c r="T5" s="233"/>
      <c r="U5" s="233"/>
      <c r="V5" s="233"/>
      <c r="W5" s="233"/>
      <c r="X5" s="233"/>
      <c r="Y5" s="233"/>
      <c r="Z5" s="233"/>
      <c r="AA5" s="23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3"/>
      <c r="AO5" s="663"/>
    </row>
    <row r="6" spans="1:41" s="508" customFormat="1" ht="15" customHeight="1">
      <c r="A6" s="511"/>
      <c r="B6" s="664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62"/>
      <c r="S6" s="637"/>
      <c r="T6" s="233"/>
      <c r="U6" s="233"/>
      <c r="V6" s="233"/>
      <c r="W6" s="233"/>
      <c r="X6" s="233"/>
      <c r="Y6" s="233"/>
      <c r="Z6" s="233"/>
      <c r="AA6" s="23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</row>
    <row r="7" spans="1:41" s="508" customFormat="1" ht="15" customHeight="1">
      <c r="A7" s="511"/>
      <c r="B7" s="664" t="s">
        <v>1025</v>
      </c>
      <c r="C7" s="637">
        <v>153291</v>
      </c>
      <c r="D7" s="637">
        <v>2091</v>
      </c>
      <c r="E7" s="637">
        <v>4402</v>
      </c>
      <c r="F7" s="637">
        <v>421</v>
      </c>
      <c r="G7" s="637">
        <v>1855</v>
      </c>
      <c r="H7" s="637">
        <v>2126</v>
      </c>
      <c r="I7" s="637">
        <v>13652</v>
      </c>
      <c r="J7" s="637"/>
      <c r="K7" s="637">
        <v>7587</v>
      </c>
      <c r="L7" s="637">
        <v>6065</v>
      </c>
      <c r="M7" s="637">
        <v>132327</v>
      </c>
      <c r="N7" s="637">
        <v>7932</v>
      </c>
      <c r="O7" s="637">
        <v>63887</v>
      </c>
      <c r="P7" s="637">
        <v>31121</v>
      </c>
      <c r="Q7" s="637">
        <v>29387</v>
      </c>
      <c r="R7" s="662">
        <v>46.9</v>
      </c>
      <c r="S7" s="637">
        <v>7047290</v>
      </c>
      <c r="T7" s="233"/>
      <c r="U7" s="233"/>
      <c r="V7" s="233"/>
      <c r="W7" s="233"/>
      <c r="X7" s="233"/>
      <c r="Y7" s="233"/>
      <c r="Z7" s="233"/>
      <c r="AA7" s="23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663"/>
      <c r="AN7" s="663"/>
      <c r="AO7" s="663"/>
    </row>
    <row r="8" spans="1:41" s="508" customFormat="1" ht="15" customHeight="1">
      <c r="A8" s="654" t="s">
        <v>133</v>
      </c>
      <c r="B8" s="640" t="s">
        <v>134</v>
      </c>
      <c r="C8" s="641">
        <v>21928</v>
      </c>
      <c r="D8" s="641">
        <v>302</v>
      </c>
      <c r="E8" s="641">
        <v>662</v>
      </c>
      <c r="F8" s="641">
        <v>111</v>
      </c>
      <c r="G8" s="641">
        <v>273</v>
      </c>
      <c r="H8" s="641">
        <v>278</v>
      </c>
      <c r="I8" s="641">
        <v>1654</v>
      </c>
      <c r="J8" s="641"/>
      <c r="K8" s="641">
        <v>876</v>
      </c>
      <c r="L8" s="641">
        <v>778</v>
      </c>
      <c r="M8" s="641">
        <v>19277</v>
      </c>
      <c r="N8" s="641">
        <v>1179</v>
      </c>
      <c r="O8" s="641">
        <v>8772</v>
      </c>
      <c r="P8" s="641">
        <v>4807</v>
      </c>
      <c r="Q8" s="641">
        <v>4519</v>
      </c>
      <c r="R8" s="665">
        <v>47.5</v>
      </c>
      <c r="S8" s="641">
        <v>1026447</v>
      </c>
      <c r="T8" s="233"/>
      <c r="U8" s="233"/>
      <c r="V8" s="233"/>
      <c r="W8" s="233"/>
      <c r="X8" s="233"/>
      <c r="Y8" s="233"/>
      <c r="Z8" s="233"/>
      <c r="AA8" s="23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663"/>
      <c r="AN8" s="663"/>
      <c r="AO8" s="663"/>
    </row>
    <row r="9" spans="1:41" s="508" customFormat="1" ht="15" customHeight="1">
      <c r="A9" s="654" t="s">
        <v>135</v>
      </c>
      <c r="B9" s="640" t="s">
        <v>136</v>
      </c>
      <c r="C9" s="641">
        <v>6448</v>
      </c>
      <c r="D9" s="641">
        <v>85</v>
      </c>
      <c r="E9" s="641">
        <v>176</v>
      </c>
      <c r="F9" s="641">
        <v>20</v>
      </c>
      <c r="G9" s="641">
        <v>79</v>
      </c>
      <c r="H9" s="641">
        <v>77</v>
      </c>
      <c r="I9" s="641">
        <v>441</v>
      </c>
      <c r="J9" s="641"/>
      <c r="K9" s="641">
        <v>229</v>
      </c>
      <c r="L9" s="641">
        <v>212</v>
      </c>
      <c r="M9" s="641">
        <v>5731</v>
      </c>
      <c r="N9" s="641">
        <v>371</v>
      </c>
      <c r="O9" s="641">
        <v>3027</v>
      </c>
      <c r="P9" s="641">
        <v>1247</v>
      </c>
      <c r="Q9" s="641">
        <v>1086</v>
      </c>
      <c r="R9" s="665">
        <v>46.2</v>
      </c>
      <c r="S9" s="641">
        <v>293263</v>
      </c>
      <c r="T9" s="233"/>
      <c r="U9" s="233"/>
      <c r="V9" s="233"/>
      <c r="W9" s="233"/>
      <c r="X9" s="233"/>
      <c r="Y9" s="233"/>
      <c r="Z9" s="233"/>
      <c r="AA9" s="23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  <c r="AO9" s="663"/>
    </row>
    <row r="10" spans="1:41" s="508" customFormat="1" ht="15" customHeight="1">
      <c r="A10" s="654" t="s">
        <v>137</v>
      </c>
      <c r="B10" s="640" t="s">
        <v>138</v>
      </c>
      <c r="C10" s="641">
        <v>22234</v>
      </c>
      <c r="D10" s="641">
        <v>178</v>
      </c>
      <c r="E10" s="641">
        <v>406</v>
      </c>
      <c r="F10" s="641">
        <v>27</v>
      </c>
      <c r="G10" s="641">
        <v>190</v>
      </c>
      <c r="H10" s="641">
        <v>189</v>
      </c>
      <c r="I10" s="641">
        <v>1640</v>
      </c>
      <c r="J10" s="641"/>
      <c r="K10" s="641">
        <v>874</v>
      </c>
      <c r="L10" s="641">
        <v>766</v>
      </c>
      <c r="M10" s="641">
        <v>19964</v>
      </c>
      <c r="N10" s="641">
        <v>1535</v>
      </c>
      <c r="O10" s="641">
        <v>10952</v>
      </c>
      <c r="P10" s="641">
        <v>4400</v>
      </c>
      <c r="Q10" s="641">
        <v>3077</v>
      </c>
      <c r="R10" s="665">
        <v>45.3</v>
      </c>
      <c r="S10" s="641">
        <v>998038</v>
      </c>
      <c r="T10" s="233"/>
      <c r="U10" s="233"/>
      <c r="V10" s="233"/>
      <c r="W10" s="233"/>
      <c r="X10" s="233"/>
      <c r="Y10" s="233"/>
      <c r="Z10" s="233"/>
      <c r="AA10" s="233"/>
      <c r="AB10" s="663"/>
      <c r="AC10" s="663"/>
      <c r="AD10" s="663"/>
      <c r="AE10" s="663"/>
      <c r="AF10" s="663"/>
      <c r="AG10" s="663"/>
      <c r="AH10" s="663"/>
      <c r="AI10" s="663"/>
      <c r="AJ10" s="663"/>
      <c r="AK10" s="663"/>
      <c r="AL10" s="663"/>
      <c r="AM10" s="663"/>
      <c r="AN10" s="663"/>
      <c r="AO10" s="663"/>
    </row>
    <row r="11" spans="1:41" s="508" customFormat="1" ht="15" customHeight="1">
      <c r="A11" s="654" t="s">
        <v>139</v>
      </c>
      <c r="B11" s="640" t="s">
        <v>140</v>
      </c>
      <c r="C11" s="641">
        <v>30266</v>
      </c>
      <c r="D11" s="641">
        <v>257</v>
      </c>
      <c r="E11" s="641">
        <v>859</v>
      </c>
      <c r="F11" s="641">
        <v>97</v>
      </c>
      <c r="G11" s="641">
        <v>316</v>
      </c>
      <c r="H11" s="641">
        <v>446</v>
      </c>
      <c r="I11" s="641">
        <v>1888</v>
      </c>
      <c r="J11" s="641"/>
      <c r="K11" s="641">
        <v>1083</v>
      </c>
      <c r="L11" s="641">
        <v>805</v>
      </c>
      <c r="M11" s="641">
        <v>27183</v>
      </c>
      <c r="N11" s="641">
        <v>1135</v>
      </c>
      <c r="O11" s="641">
        <v>11329</v>
      </c>
      <c r="P11" s="641">
        <v>7164</v>
      </c>
      <c r="Q11" s="641">
        <v>7555</v>
      </c>
      <c r="R11" s="665">
        <v>49.1</v>
      </c>
      <c r="S11" s="641">
        <v>1469360</v>
      </c>
      <c r="T11" s="233"/>
      <c r="U11" s="233"/>
      <c r="V11" s="233"/>
      <c r="W11" s="233"/>
      <c r="X11" s="233"/>
      <c r="Y11" s="233"/>
      <c r="Z11" s="233"/>
      <c r="AA11" s="23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  <c r="AM11" s="663"/>
      <c r="AN11" s="663"/>
      <c r="AO11" s="663"/>
    </row>
    <row r="12" spans="1:41" s="508" customFormat="1" ht="15" customHeight="1">
      <c r="A12" s="654" t="s">
        <v>141</v>
      </c>
      <c r="B12" s="640" t="s">
        <v>142</v>
      </c>
      <c r="C12" s="641">
        <v>11233</v>
      </c>
      <c r="D12" s="641">
        <v>110</v>
      </c>
      <c r="E12" s="641">
        <v>623</v>
      </c>
      <c r="F12" s="641">
        <v>44</v>
      </c>
      <c r="G12" s="641">
        <v>227</v>
      </c>
      <c r="H12" s="641">
        <v>352</v>
      </c>
      <c r="I12" s="641">
        <v>1644</v>
      </c>
      <c r="J12" s="641"/>
      <c r="K12" s="641">
        <v>1123</v>
      </c>
      <c r="L12" s="641">
        <v>521</v>
      </c>
      <c r="M12" s="641">
        <v>8808</v>
      </c>
      <c r="N12" s="641">
        <v>530</v>
      </c>
      <c r="O12" s="641">
        <v>3155</v>
      </c>
      <c r="P12" s="641">
        <v>1805</v>
      </c>
      <c r="Q12" s="641">
        <v>3318</v>
      </c>
      <c r="R12" s="665">
        <v>47.5</v>
      </c>
      <c r="S12" s="641">
        <v>526504</v>
      </c>
      <c r="T12" s="233"/>
      <c r="U12" s="233"/>
      <c r="V12" s="233"/>
      <c r="W12" s="233"/>
      <c r="X12" s="233"/>
      <c r="Y12" s="233"/>
      <c r="Z12" s="233"/>
      <c r="AA12" s="233"/>
      <c r="AB12" s="663"/>
      <c r="AC12" s="663"/>
      <c r="AD12" s="663"/>
      <c r="AE12" s="663"/>
      <c r="AF12" s="663"/>
      <c r="AG12" s="663"/>
      <c r="AH12" s="663"/>
      <c r="AI12" s="663"/>
      <c r="AJ12" s="663"/>
      <c r="AK12" s="663"/>
      <c r="AL12" s="663"/>
      <c r="AM12" s="663"/>
      <c r="AN12" s="663"/>
      <c r="AO12" s="663"/>
    </row>
    <row r="13" spans="1:41" s="508" customFormat="1" ht="15" customHeight="1">
      <c r="A13" s="654" t="s">
        <v>143</v>
      </c>
      <c r="B13" s="640" t="s">
        <v>144</v>
      </c>
      <c r="C13" s="641">
        <v>2836</v>
      </c>
      <c r="D13" s="641">
        <v>43</v>
      </c>
      <c r="E13" s="641">
        <v>58</v>
      </c>
      <c r="F13" s="641">
        <v>4</v>
      </c>
      <c r="G13" s="641">
        <v>26</v>
      </c>
      <c r="H13" s="641">
        <v>28</v>
      </c>
      <c r="I13" s="641">
        <v>353</v>
      </c>
      <c r="J13" s="641"/>
      <c r="K13" s="641">
        <v>178</v>
      </c>
      <c r="L13" s="641">
        <v>175</v>
      </c>
      <c r="M13" s="641">
        <v>2371</v>
      </c>
      <c r="N13" s="641">
        <v>104</v>
      </c>
      <c r="O13" s="641">
        <v>1389</v>
      </c>
      <c r="P13" s="641">
        <v>475</v>
      </c>
      <c r="Q13" s="641">
        <v>403</v>
      </c>
      <c r="R13" s="665">
        <v>45.2</v>
      </c>
      <c r="S13" s="641">
        <v>125851</v>
      </c>
      <c r="T13" s="233"/>
      <c r="U13" s="233"/>
      <c r="V13" s="233"/>
      <c r="W13" s="233"/>
      <c r="X13" s="233"/>
      <c r="Y13" s="233"/>
      <c r="Z13" s="233"/>
      <c r="AA13" s="233"/>
      <c r="AB13" s="663"/>
      <c r="AC13" s="663"/>
      <c r="AD13" s="663"/>
      <c r="AE13" s="663"/>
      <c r="AF13" s="663"/>
      <c r="AG13" s="663"/>
      <c r="AH13" s="663"/>
      <c r="AI13" s="663"/>
      <c r="AJ13" s="663"/>
      <c r="AK13" s="663"/>
      <c r="AL13" s="663"/>
      <c r="AM13" s="663"/>
      <c r="AN13" s="663"/>
      <c r="AO13" s="663"/>
    </row>
    <row r="14" spans="1:41" s="508" customFormat="1" ht="15" customHeight="1">
      <c r="A14" s="654" t="s">
        <v>145</v>
      </c>
      <c r="B14" s="640" t="s">
        <v>146</v>
      </c>
      <c r="C14" s="641">
        <v>293</v>
      </c>
      <c r="D14" s="641">
        <v>11</v>
      </c>
      <c r="E14" s="641">
        <v>9</v>
      </c>
      <c r="F14" s="641" t="s">
        <v>90</v>
      </c>
      <c r="G14" s="641">
        <v>4</v>
      </c>
      <c r="H14" s="641">
        <v>5</v>
      </c>
      <c r="I14" s="641">
        <v>61</v>
      </c>
      <c r="J14" s="641"/>
      <c r="K14" s="641">
        <v>41</v>
      </c>
      <c r="L14" s="641">
        <v>20</v>
      </c>
      <c r="M14" s="641">
        <v>211</v>
      </c>
      <c r="N14" s="641">
        <v>26</v>
      </c>
      <c r="O14" s="641">
        <v>110</v>
      </c>
      <c r="P14" s="641">
        <v>49</v>
      </c>
      <c r="Q14" s="641">
        <v>26</v>
      </c>
      <c r="R14" s="665">
        <v>41.5</v>
      </c>
      <c r="S14" s="641">
        <v>11650</v>
      </c>
      <c r="T14" s="233"/>
      <c r="U14" s="233"/>
      <c r="V14" s="233"/>
      <c r="W14" s="233"/>
      <c r="X14" s="233"/>
      <c r="Y14" s="233"/>
      <c r="Z14" s="233"/>
      <c r="AA14" s="23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3"/>
    </row>
    <row r="15" spans="1:41" s="508" customFormat="1" ht="15" customHeight="1">
      <c r="A15" s="654" t="s">
        <v>147</v>
      </c>
      <c r="B15" s="640" t="s">
        <v>148</v>
      </c>
      <c r="C15" s="641">
        <v>9933</v>
      </c>
      <c r="D15" s="641">
        <v>172</v>
      </c>
      <c r="E15" s="641">
        <v>119</v>
      </c>
      <c r="F15" s="641">
        <v>7</v>
      </c>
      <c r="G15" s="641">
        <v>52</v>
      </c>
      <c r="H15" s="641">
        <v>60</v>
      </c>
      <c r="I15" s="641">
        <v>1007</v>
      </c>
      <c r="J15" s="641"/>
      <c r="K15" s="641">
        <v>452</v>
      </c>
      <c r="L15" s="641">
        <v>555</v>
      </c>
      <c r="M15" s="641">
        <v>8583</v>
      </c>
      <c r="N15" s="641">
        <v>553</v>
      </c>
      <c r="O15" s="641">
        <v>4250</v>
      </c>
      <c r="P15" s="641">
        <v>1783</v>
      </c>
      <c r="Q15" s="641">
        <v>1997</v>
      </c>
      <c r="R15" s="665">
        <v>47.5</v>
      </c>
      <c r="S15" s="641">
        <v>460774</v>
      </c>
      <c r="T15" s="233"/>
      <c r="U15" s="233"/>
      <c r="V15" s="233"/>
      <c r="W15" s="233"/>
      <c r="X15" s="233"/>
      <c r="Y15" s="233"/>
      <c r="Z15" s="233"/>
      <c r="AA15" s="23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663"/>
      <c r="AN15" s="663"/>
      <c r="AO15" s="663"/>
    </row>
    <row r="16" spans="1:41" s="508" customFormat="1" ht="15" customHeight="1">
      <c r="A16" s="654" t="s">
        <v>149</v>
      </c>
      <c r="B16" s="640" t="s">
        <v>150</v>
      </c>
      <c r="C16" s="641">
        <v>44306</v>
      </c>
      <c r="D16" s="641">
        <v>779</v>
      </c>
      <c r="E16" s="641">
        <v>1232</v>
      </c>
      <c r="F16" s="641">
        <v>80</v>
      </c>
      <c r="G16" s="641">
        <v>588</v>
      </c>
      <c r="H16" s="641">
        <v>564</v>
      </c>
      <c r="I16" s="641">
        <v>4338</v>
      </c>
      <c r="J16" s="641"/>
      <c r="K16" s="641">
        <v>2332</v>
      </c>
      <c r="L16" s="641">
        <v>2006</v>
      </c>
      <c r="M16" s="641">
        <v>37802</v>
      </c>
      <c r="N16" s="641">
        <v>2335</v>
      </c>
      <c r="O16" s="641">
        <v>19578</v>
      </c>
      <c r="P16" s="641">
        <v>8880</v>
      </c>
      <c r="Q16" s="641">
        <v>7009</v>
      </c>
      <c r="R16" s="665">
        <v>46.1</v>
      </c>
      <c r="S16" s="641">
        <v>2001584</v>
      </c>
      <c r="T16" s="233"/>
      <c r="U16" s="233"/>
      <c r="V16" s="233"/>
      <c r="W16" s="233"/>
      <c r="X16" s="233"/>
      <c r="Y16" s="233"/>
      <c r="Z16" s="233"/>
      <c r="AA16" s="233"/>
      <c r="AB16" s="663"/>
      <c r="AC16" s="663"/>
      <c r="AD16" s="663"/>
      <c r="AE16" s="663"/>
      <c r="AF16" s="663"/>
      <c r="AG16" s="663"/>
      <c r="AH16" s="663"/>
      <c r="AI16" s="663"/>
      <c r="AJ16" s="663"/>
      <c r="AK16" s="663"/>
      <c r="AL16" s="663"/>
      <c r="AM16" s="663"/>
      <c r="AN16" s="663"/>
      <c r="AO16" s="663"/>
    </row>
    <row r="17" spans="1:41" s="508" customFormat="1" ht="15" customHeight="1">
      <c r="A17" s="654" t="s">
        <v>151</v>
      </c>
      <c r="B17" s="640" t="s">
        <v>152</v>
      </c>
      <c r="C17" s="641">
        <v>3814</v>
      </c>
      <c r="D17" s="641">
        <v>154</v>
      </c>
      <c r="E17" s="641">
        <v>258</v>
      </c>
      <c r="F17" s="641">
        <v>31</v>
      </c>
      <c r="G17" s="641">
        <v>100</v>
      </c>
      <c r="H17" s="641">
        <v>127</v>
      </c>
      <c r="I17" s="641">
        <v>626</v>
      </c>
      <c r="J17" s="641"/>
      <c r="K17" s="641">
        <v>399</v>
      </c>
      <c r="L17" s="641">
        <v>227</v>
      </c>
      <c r="M17" s="641">
        <v>2397</v>
      </c>
      <c r="N17" s="641">
        <v>164</v>
      </c>
      <c r="O17" s="641">
        <v>1325</v>
      </c>
      <c r="P17" s="641">
        <v>511</v>
      </c>
      <c r="Q17" s="641">
        <v>397</v>
      </c>
      <c r="R17" s="665">
        <v>40.8</v>
      </c>
      <c r="S17" s="641">
        <v>133819</v>
      </c>
      <c r="T17" s="233"/>
      <c r="U17" s="233"/>
      <c r="V17" s="233"/>
      <c r="W17" s="233"/>
      <c r="X17" s="233"/>
      <c r="Y17" s="233"/>
      <c r="Z17" s="233"/>
      <c r="AA17" s="233"/>
      <c r="AB17" s="663"/>
      <c r="AC17" s="663"/>
      <c r="AD17" s="663"/>
      <c r="AE17" s="663"/>
      <c r="AF17" s="663"/>
      <c r="AG17" s="663"/>
      <c r="AH17" s="663"/>
      <c r="AI17" s="663"/>
      <c r="AJ17" s="663"/>
      <c r="AK17" s="663"/>
      <c r="AL17" s="663"/>
      <c r="AM17" s="663"/>
      <c r="AN17" s="663"/>
      <c r="AO17" s="663"/>
    </row>
    <row r="18" spans="1:41" s="508" customFormat="1" ht="15" customHeight="1">
      <c r="A18" s="654"/>
      <c r="B18" s="640"/>
      <c r="C18" s="637"/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62"/>
      <c r="S18" s="637"/>
      <c r="T18" s="233"/>
      <c r="U18" s="233"/>
      <c r="V18" s="233"/>
      <c r="W18" s="233"/>
      <c r="X18" s="233"/>
      <c r="Y18" s="233"/>
      <c r="Z18" s="233"/>
      <c r="AA18" s="233"/>
      <c r="AB18" s="663"/>
      <c r="AC18" s="663"/>
      <c r="AD18" s="663"/>
      <c r="AE18" s="663"/>
      <c r="AF18" s="663"/>
      <c r="AG18" s="663"/>
      <c r="AH18" s="663"/>
      <c r="AI18" s="663"/>
      <c r="AJ18" s="663"/>
      <c r="AK18" s="663"/>
      <c r="AL18" s="663"/>
      <c r="AM18" s="663"/>
      <c r="AN18" s="663"/>
      <c r="AO18" s="663"/>
    </row>
    <row r="19" spans="1:41" s="508" customFormat="1" ht="15" customHeight="1">
      <c r="A19" s="511"/>
      <c r="B19" s="664" t="s">
        <v>1016</v>
      </c>
      <c r="C19" s="637">
        <v>106531</v>
      </c>
      <c r="D19" s="637">
        <v>1533</v>
      </c>
      <c r="E19" s="637">
        <v>9426</v>
      </c>
      <c r="F19" s="637">
        <v>1129</v>
      </c>
      <c r="G19" s="637">
        <v>3473</v>
      </c>
      <c r="H19" s="637">
        <v>4824</v>
      </c>
      <c r="I19" s="637">
        <v>28936</v>
      </c>
      <c r="J19" s="637"/>
      <c r="K19" s="637">
        <v>19824</v>
      </c>
      <c r="L19" s="637">
        <v>9112</v>
      </c>
      <c r="M19" s="637">
        <v>66140</v>
      </c>
      <c r="N19" s="637">
        <v>11510</v>
      </c>
      <c r="O19" s="637">
        <v>38282</v>
      </c>
      <c r="P19" s="637">
        <v>10215</v>
      </c>
      <c r="Q19" s="637">
        <v>6133</v>
      </c>
      <c r="R19" s="666">
        <v>36</v>
      </c>
      <c r="S19" s="637">
        <v>3761364</v>
      </c>
      <c r="T19" s="233"/>
      <c r="U19" s="233"/>
      <c r="V19" s="233"/>
      <c r="W19" s="233"/>
      <c r="X19" s="233"/>
      <c r="Y19" s="233"/>
      <c r="Z19" s="233"/>
      <c r="AA19" s="233"/>
      <c r="AB19" s="663"/>
      <c r="AC19" s="663"/>
      <c r="AD19" s="663"/>
      <c r="AE19" s="663"/>
      <c r="AF19" s="663"/>
      <c r="AG19" s="663"/>
      <c r="AH19" s="663"/>
      <c r="AI19" s="663"/>
      <c r="AJ19" s="663"/>
      <c r="AK19" s="663"/>
      <c r="AL19" s="663"/>
      <c r="AM19" s="663"/>
      <c r="AN19" s="663"/>
      <c r="AO19" s="663"/>
    </row>
    <row r="20" spans="1:25" ht="15" customHeight="1">
      <c r="A20" s="654" t="s">
        <v>133</v>
      </c>
      <c r="B20" s="640" t="s">
        <v>134</v>
      </c>
      <c r="C20" s="237">
        <v>16671</v>
      </c>
      <c r="D20" s="237">
        <v>399</v>
      </c>
      <c r="E20" s="237">
        <v>1406</v>
      </c>
      <c r="F20" s="237">
        <v>230</v>
      </c>
      <c r="G20" s="237">
        <v>568</v>
      </c>
      <c r="H20" s="237">
        <v>608</v>
      </c>
      <c r="I20" s="237">
        <v>2882</v>
      </c>
      <c r="J20" s="237"/>
      <c r="K20" s="237">
        <v>1730</v>
      </c>
      <c r="L20" s="655">
        <v>1152</v>
      </c>
      <c r="M20" s="655">
        <v>11955</v>
      </c>
      <c r="N20" s="655">
        <v>1362</v>
      </c>
      <c r="O20" s="655">
        <v>7306</v>
      </c>
      <c r="P20" s="655">
        <v>2181</v>
      </c>
      <c r="Q20" s="655">
        <v>1106</v>
      </c>
      <c r="R20" s="667">
        <v>38.9</v>
      </c>
      <c r="S20" s="655">
        <v>631707</v>
      </c>
      <c r="T20" s="655"/>
      <c r="U20" s="655"/>
      <c r="V20" s="655"/>
      <c r="W20" s="655"/>
      <c r="X20" s="655"/>
      <c r="Y20" s="655"/>
    </row>
    <row r="21" spans="1:25" ht="15" customHeight="1">
      <c r="A21" s="654" t="s">
        <v>135</v>
      </c>
      <c r="B21" s="640" t="s">
        <v>136</v>
      </c>
      <c r="C21" s="237">
        <v>1045</v>
      </c>
      <c r="D21" s="237">
        <v>25</v>
      </c>
      <c r="E21" s="237">
        <v>141</v>
      </c>
      <c r="F21" s="237">
        <v>18</v>
      </c>
      <c r="G21" s="237">
        <v>44</v>
      </c>
      <c r="H21" s="237">
        <v>79</v>
      </c>
      <c r="I21" s="237">
        <v>220</v>
      </c>
      <c r="J21" s="237"/>
      <c r="K21" s="237">
        <v>140</v>
      </c>
      <c r="L21" s="655">
        <v>80</v>
      </c>
      <c r="M21" s="655">
        <v>654</v>
      </c>
      <c r="N21" s="655">
        <v>67</v>
      </c>
      <c r="O21" s="655">
        <v>391</v>
      </c>
      <c r="P21" s="655">
        <v>115</v>
      </c>
      <c r="Q21" s="655">
        <v>81</v>
      </c>
      <c r="R21" s="667">
        <v>36.2</v>
      </c>
      <c r="S21" s="655">
        <v>36736</v>
      </c>
      <c r="T21" s="655"/>
      <c r="U21" s="655"/>
      <c r="V21" s="655"/>
      <c r="W21" s="655"/>
      <c r="X21" s="655"/>
      <c r="Y21" s="655"/>
    </row>
    <row r="22" spans="1:25" ht="15" customHeight="1">
      <c r="A22" s="654" t="s">
        <v>137</v>
      </c>
      <c r="B22" s="640" t="s">
        <v>138</v>
      </c>
      <c r="C22" s="237">
        <v>40440</v>
      </c>
      <c r="D22" s="237">
        <v>489</v>
      </c>
      <c r="E22" s="237">
        <v>2729</v>
      </c>
      <c r="F22" s="237">
        <v>294</v>
      </c>
      <c r="G22" s="237">
        <v>1021</v>
      </c>
      <c r="H22" s="237">
        <v>1414</v>
      </c>
      <c r="I22" s="237">
        <v>9819</v>
      </c>
      <c r="J22" s="237"/>
      <c r="K22" s="237">
        <v>6691</v>
      </c>
      <c r="L22" s="655">
        <v>3128</v>
      </c>
      <c r="M22" s="655">
        <v>27325</v>
      </c>
      <c r="N22" s="655">
        <v>5720</v>
      </c>
      <c r="O22" s="655">
        <v>16908</v>
      </c>
      <c r="P22" s="655">
        <v>3433</v>
      </c>
      <c r="Q22" s="655">
        <v>1264</v>
      </c>
      <c r="R22" s="667">
        <v>36.1</v>
      </c>
      <c r="S22" s="655">
        <v>1437928</v>
      </c>
      <c r="T22" s="655"/>
      <c r="U22" s="655"/>
      <c r="V22" s="655"/>
      <c r="W22" s="655"/>
      <c r="X22" s="655"/>
      <c r="Y22" s="655"/>
    </row>
    <row r="23" spans="1:25" ht="15" customHeight="1">
      <c r="A23" s="654" t="s">
        <v>139</v>
      </c>
      <c r="B23" s="640" t="s">
        <v>140</v>
      </c>
      <c r="C23" s="237">
        <v>14314</v>
      </c>
      <c r="D23" s="237">
        <v>176</v>
      </c>
      <c r="E23" s="237">
        <v>1251</v>
      </c>
      <c r="F23" s="237">
        <v>155</v>
      </c>
      <c r="G23" s="237">
        <v>465</v>
      </c>
      <c r="H23" s="237">
        <v>631</v>
      </c>
      <c r="I23" s="237">
        <v>3710</v>
      </c>
      <c r="J23" s="237"/>
      <c r="K23" s="237">
        <v>2411</v>
      </c>
      <c r="L23" s="655">
        <v>1299</v>
      </c>
      <c r="M23" s="655">
        <v>9139</v>
      </c>
      <c r="N23" s="655">
        <v>1282</v>
      </c>
      <c r="O23" s="655">
        <v>4743</v>
      </c>
      <c r="P23" s="655">
        <v>1710</v>
      </c>
      <c r="Q23" s="655">
        <v>1404</v>
      </c>
      <c r="R23" s="667">
        <v>37.9</v>
      </c>
      <c r="S23" s="655">
        <v>534556</v>
      </c>
      <c r="T23" s="655"/>
      <c r="U23" s="655"/>
      <c r="V23" s="655"/>
      <c r="W23" s="655"/>
      <c r="X23" s="655"/>
      <c r="Y23" s="655"/>
    </row>
    <row r="24" spans="1:25" ht="15" customHeight="1">
      <c r="A24" s="654" t="s">
        <v>141</v>
      </c>
      <c r="B24" s="640" t="s">
        <v>142</v>
      </c>
      <c r="C24" s="237">
        <v>14704</v>
      </c>
      <c r="D24" s="237">
        <v>165</v>
      </c>
      <c r="E24" s="237">
        <v>1776</v>
      </c>
      <c r="F24" s="237">
        <v>184</v>
      </c>
      <c r="G24" s="237">
        <v>618</v>
      </c>
      <c r="H24" s="237">
        <v>974</v>
      </c>
      <c r="I24" s="237">
        <v>5350</v>
      </c>
      <c r="J24" s="237"/>
      <c r="K24" s="237">
        <v>3871</v>
      </c>
      <c r="L24" s="655">
        <v>1479</v>
      </c>
      <c r="M24" s="655">
        <v>7356</v>
      </c>
      <c r="N24" s="655">
        <v>1072</v>
      </c>
      <c r="O24" s="655">
        <v>3552</v>
      </c>
      <c r="P24" s="655">
        <v>1316</v>
      </c>
      <c r="Q24" s="655">
        <v>1416</v>
      </c>
      <c r="R24" s="667">
        <v>34.5</v>
      </c>
      <c r="S24" s="655">
        <v>500347</v>
      </c>
      <c r="T24" s="655"/>
      <c r="U24" s="655"/>
      <c r="V24" s="655"/>
      <c r="W24" s="655"/>
      <c r="X24" s="655"/>
      <c r="Y24" s="655"/>
    </row>
    <row r="25" spans="1:25" ht="15" customHeight="1">
      <c r="A25" s="654" t="s">
        <v>143</v>
      </c>
      <c r="B25" s="640" t="s">
        <v>144</v>
      </c>
      <c r="C25" s="237">
        <v>222</v>
      </c>
      <c r="D25" s="237">
        <v>6</v>
      </c>
      <c r="E25" s="237">
        <v>20</v>
      </c>
      <c r="F25" s="237">
        <v>2</v>
      </c>
      <c r="G25" s="237">
        <v>9</v>
      </c>
      <c r="H25" s="237">
        <v>9</v>
      </c>
      <c r="I25" s="237">
        <v>41</v>
      </c>
      <c r="J25" s="237"/>
      <c r="K25" s="237">
        <v>32</v>
      </c>
      <c r="L25" s="655">
        <v>9</v>
      </c>
      <c r="M25" s="655">
        <v>151</v>
      </c>
      <c r="N25" s="655">
        <v>8</v>
      </c>
      <c r="O25" s="655">
        <v>115</v>
      </c>
      <c r="P25" s="655">
        <v>16</v>
      </c>
      <c r="Q25" s="655">
        <v>12</v>
      </c>
      <c r="R25" s="667">
        <v>36.8</v>
      </c>
      <c r="S25" s="655">
        <v>7807</v>
      </c>
      <c r="T25" s="655"/>
      <c r="U25" s="655"/>
      <c r="V25" s="655"/>
      <c r="W25" s="655"/>
      <c r="X25" s="655"/>
      <c r="Y25" s="655"/>
    </row>
    <row r="26" spans="1:25" ht="15" customHeight="1">
      <c r="A26" s="654" t="s">
        <v>145</v>
      </c>
      <c r="B26" s="640" t="s">
        <v>146</v>
      </c>
      <c r="C26" s="237">
        <v>69</v>
      </c>
      <c r="D26" s="237">
        <v>1</v>
      </c>
      <c r="E26" s="237">
        <v>11</v>
      </c>
      <c r="F26" s="237">
        <v>0</v>
      </c>
      <c r="G26" s="237">
        <v>1</v>
      </c>
      <c r="H26" s="237">
        <v>10</v>
      </c>
      <c r="I26" s="237">
        <v>29</v>
      </c>
      <c r="J26" s="237"/>
      <c r="K26" s="237">
        <v>20</v>
      </c>
      <c r="L26" s="655">
        <v>9</v>
      </c>
      <c r="M26" s="655">
        <v>27</v>
      </c>
      <c r="N26" s="655">
        <v>10</v>
      </c>
      <c r="O26" s="655">
        <v>10</v>
      </c>
      <c r="P26" s="655">
        <v>4</v>
      </c>
      <c r="Q26" s="655">
        <v>3</v>
      </c>
      <c r="R26" s="668">
        <v>29</v>
      </c>
      <c r="S26" s="655">
        <v>1946</v>
      </c>
      <c r="T26" s="655"/>
      <c r="U26" s="655"/>
      <c r="V26" s="655"/>
      <c r="W26" s="655"/>
      <c r="X26" s="655"/>
      <c r="Y26" s="655"/>
    </row>
    <row r="27" spans="1:25" ht="15" customHeight="1">
      <c r="A27" s="654" t="s">
        <v>147</v>
      </c>
      <c r="B27" s="640" t="s">
        <v>148</v>
      </c>
      <c r="C27" s="237">
        <v>521</v>
      </c>
      <c r="D27" s="237">
        <v>5</v>
      </c>
      <c r="E27" s="237">
        <v>25</v>
      </c>
      <c r="F27" s="237">
        <v>2</v>
      </c>
      <c r="G27" s="237">
        <v>8</v>
      </c>
      <c r="H27" s="237">
        <v>15</v>
      </c>
      <c r="I27" s="237">
        <v>107</v>
      </c>
      <c r="J27" s="237"/>
      <c r="K27" s="237">
        <v>74</v>
      </c>
      <c r="L27" s="655">
        <v>33</v>
      </c>
      <c r="M27" s="655">
        <v>381</v>
      </c>
      <c r="N27" s="655">
        <v>44</v>
      </c>
      <c r="O27" s="655">
        <v>226</v>
      </c>
      <c r="P27" s="655">
        <v>53</v>
      </c>
      <c r="Q27" s="655">
        <v>58</v>
      </c>
      <c r="R27" s="667">
        <v>40.6</v>
      </c>
      <c r="S27" s="655">
        <v>20809</v>
      </c>
      <c r="T27" s="655"/>
      <c r="U27" s="655"/>
      <c r="V27" s="655"/>
      <c r="W27" s="655"/>
      <c r="X27" s="655"/>
      <c r="Y27" s="655"/>
    </row>
    <row r="28" spans="1:25" ht="15" customHeight="1">
      <c r="A28" s="654" t="s">
        <v>149</v>
      </c>
      <c r="B28" s="640" t="s">
        <v>150</v>
      </c>
      <c r="C28" s="237">
        <v>15360</v>
      </c>
      <c r="D28" s="237">
        <v>167</v>
      </c>
      <c r="E28" s="237">
        <v>1631</v>
      </c>
      <c r="F28" s="237">
        <v>181</v>
      </c>
      <c r="G28" s="237">
        <v>582</v>
      </c>
      <c r="H28" s="237">
        <v>868</v>
      </c>
      <c r="I28" s="237">
        <v>5773</v>
      </c>
      <c r="J28" s="237"/>
      <c r="K28" s="237">
        <v>4155</v>
      </c>
      <c r="L28" s="655">
        <v>1618</v>
      </c>
      <c r="M28" s="655">
        <v>7731</v>
      </c>
      <c r="N28" s="655">
        <v>1687</v>
      </c>
      <c r="O28" s="655">
        <v>4183</v>
      </c>
      <c r="P28" s="655">
        <v>1172</v>
      </c>
      <c r="Q28" s="655">
        <v>689</v>
      </c>
      <c r="R28" s="668">
        <v>33</v>
      </c>
      <c r="S28" s="655">
        <v>498775</v>
      </c>
      <c r="T28" s="655"/>
      <c r="U28" s="655"/>
      <c r="V28" s="655"/>
      <c r="W28" s="655"/>
      <c r="X28" s="655"/>
      <c r="Y28" s="655"/>
    </row>
    <row r="29" spans="1:25" ht="15" customHeight="1">
      <c r="A29" s="669" t="s">
        <v>151</v>
      </c>
      <c r="B29" s="648" t="s">
        <v>152</v>
      </c>
      <c r="C29" s="242">
        <v>3185</v>
      </c>
      <c r="D29" s="242">
        <v>100</v>
      </c>
      <c r="E29" s="242">
        <v>436</v>
      </c>
      <c r="F29" s="242">
        <v>63</v>
      </c>
      <c r="G29" s="242">
        <v>157</v>
      </c>
      <c r="H29" s="242">
        <v>216</v>
      </c>
      <c r="I29" s="242">
        <v>1005</v>
      </c>
      <c r="J29" s="237"/>
      <c r="K29" s="242">
        <v>700</v>
      </c>
      <c r="L29" s="670">
        <v>305</v>
      </c>
      <c r="M29" s="670">
        <v>1421</v>
      </c>
      <c r="N29" s="670">
        <v>258</v>
      </c>
      <c r="O29" s="670">
        <v>848</v>
      </c>
      <c r="P29" s="670">
        <v>215</v>
      </c>
      <c r="Q29" s="670">
        <v>100</v>
      </c>
      <c r="R29" s="671">
        <v>31.7</v>
      </c>
      <c r="S29" s="670">
        <v>90753</v>
      </c>
      <c r="T29" s="655"/>
      <c r="U29" s="655"/>
      <c r="V29" s="655"/>
      <c r="W29" s="655"/>
      <c r="X29" s="655"/>
      <c r="Y29" s="655"/>
    </row>
    <row r="30" ht="15" customHeight="1">
      <c r="A30" s="510" t="s">
        <v>174</v>
      </c>
    </row>
  </sheetData>
  <mergeCells count="13">
    <mergeCell ref="A1:I1"/>
    <mergeCell ref="K2:L2"/>
    <mergeCell ref="E3:E4"/>
    <mergeCell ref="A5:B5"/>
    <mergeCell ref="R2:R4"/>
    <mergeCell ref="S2:S4"/>
    <mergeCell ref="A2:B4"/>
    <mergeCell ref="C2:C4"/>
    <mergeCell ref="D2:D4"/>
    <mergeCell ref="M3:M4"/>
    <mergeCell ref="I3:I4"/>
    <mergeCell ref="E2:H2"/>
    <mergeCell ref="M2:Q2"/>
  </mergeCells>
  <printOptions/>
  <pageMargins left="0.7874015748031497" right="0.5905511811023623" top="0.5905511811023623" bottom="0.7874015748031497" header="0.1968503937007874" footer="0.196850393700787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61"/>
  <sheetViews>
    <sheetView workbookViewId="0" topLeftCell="A1">
      <selection activeCell="A1" sqref="A1:I1"/>
    </sheetView>
  </sheetViews>
  <sheetFormatPr defaultColWidth="9.00390625" defaultRowHeight="13.5" customHeight="1"/>
  <cols>
    <col min="1" max="1" width="2.00390625" style="677" customWidth="1"/>
    <col min="2" max="2" width="9.375" style="699" customWidth="1"/>
    <col min="3" max="3" width="2.375" style="676" customWidth="1"/>
    <col min="4" max="9" width="11.125" style="676" customWidth="1"/>
    <col min="10" max="10" width="1.4921875" style="700" customWidth="1"/>
    <col min="11" max="16" width="10.25390625" style="676" customWidth="1"/>
    <col min="17" max="17" width="10.625" style="676" customWidth="1"/>
    <col min="18" max="18" width="8.00390625" style="676" customWidth="1"/>
    <col min="19" max="16384" width="8.00390625" style="677" customWidth="1"/>
  </cols>
  <sheetData>
    <row r="1" spans="1:18" s="674" customFormat="1" ht="21" customHeight="1" thickBot="1">
      <c r="A1" s="1108" t="s">
        <v>175</v>
      </c>
      <c r="B1" s="1108"/>
      <c r="C1" s="1108"/>
      <c r="D1" s="1108"/>
      <c r="E1" s="1108"/>
      <c r="F1" s="1108"/>
      <c r="G1" s="1108"/>
      <c r="H1" s="1108"/>
      <c r="I1" s="1108"/>
      <c r="J1" s="672"/>
      <c r="K1" s="1107" t="s">
        <v>176</v>
      </c>
      <c r="L1" s="1107"/>
      <c r="M1" s="1107"/>
      <c r="N1" s="1107"/>
      <c r="O1" s="1107"/>
      <c r="P1" s="1107"/>
      <c r="Q1" s="1107"/>
      <c r="R1" s="673"/>
    </row>
    <row r="2" spans="1:17" ht="13.5" customHeight="1" thickTop="1">
      <c r="A2" s="1109" t="s">
        <v>73</v>
      </c>
      <c r="B2" s="1109"/>
      <c r="C2" s="1110"/>
      <c r="D2" s="1101" t="s">
        <v>710</v>
      </c>
      <c r="E2" s="1103" t="s">
        <v>177</v>
      </c>
      <c r="F2" s="1103" t="s">
        <v>178</v>
      </c>
      <c r="G2" s="1103" t="s">
        <v>179</v>
      </c>
      <c r="H2" s="1103" t="s">
        <v>180</v>
      </c>
      <c r="I2" s="1103" t="s">
        <v>181</v>
      </c>
      <c r="J2" s="675"/>
      <c r="K2" s="1105" t="s">
        <v>182</v>
      </c>
      <c r="L2" s="1099" t="s">
        <v>183</v>
      </c>
      <c r="M2" s="1100"/>
      <c r="N2" s="1100"/>
      <c r="O2" s="1100"/>
      <c r="P2" s="1100"/>
      <c r="Q2" s="1100"/>
    </row>
    <row r="3" spans="1:19" s="684" customFormat="1" ht="21.75" customHeight="1">
      <c r="A3" s="1111"/>
      <c r="B3" s="1111"/>
      <c r="C3" s="1112"/>
      <c r="D3" s="1102"/>
      <c r="E3" s="1104"/>
      <c r="F3" s="1104"/>
      <c r="G3" s="1104"/>
      <c r="H3" s="1104"/>
      <c r="I3" s="1104"/>
      <c r="J3" s="679"/>
      <c r="K3" s="1106"/>
      <c r="L3" s="680" t="s">
        <v>710</v>
      </c>
      <c r="M3" s="681" t="s">
        <v>178</v>
      </c>
      <c r="N3" s="681" t="s">
        <v>184</v>
      </c>
      <c r="O3" s="681" t="s">
        <v>185</v>
      </c>
      <c r="P3" s="681" t="s">
        <v>186</v>
      </c>
      <c r="Q3" s="682" t="s">
        <v>187</v>
      </c>
      <c r="R3" s="683"/>
      <c r="S3" s="683"/>
    </row>
    <row r="4" spans="1:17" s="685" customFormat="1" ht="12.75" customHeight="1">
      <c r="A4" s="1095" t="s">
        <v>86</v>
      </c>
      <c r="B4" s="1095"/>
      <c r="C4" s="1096"/>
      <c r="D4" s="685">
        <v>509578</v>
      </c>
      <c r="E4" s="685">
        <v>146251</v>
      </c>
      <c r="F4" s="685">
        <v>28413</v>
      </c>
      <c r="G4" s="685">
        <v>142641</v>
      </c>
      <c r="H4" s="685">
        <v>155345</v>
      </c>
      <c r="I4" s="685">
        <v>4830</v>
      </c>
      <c r="K4" s="685">
        <v>22209</v>
      </c>
      <c r="L4" s="685">
        <f>SUM(M4:Q4)</f>
        <v>278591</v>
      </c>
      <c r="M4" s="685">
        <v>28413</v>
      </c>
      <c r="N4" s="685">
        <v>97788</v>
      </c>
      <c r="O4" s="685">
        <v>131121</v>
      </c>
      <c r="P4" s="685">
        <v>3170</v>
      </c>
      <c r="Q4" s="685">
        <v>18099</v>
      </c>
    </row>
    <row r="5" spans="1:17" s="686" customFormat="1" ht="12.75" customHeight="1">
      <c r="A5" s="1097" t="s">
        <v>188</v>
      </c>
      <c r="B5" s="1097"/>
      <c r="C5" s="1098"/>
      <c r="D5" s="686">
        <v>255934</v>
      </c>
      <c r="E5" s="686">
        <v>41526</v>
      </c>
      <c r="F5" s="686">
        <v>15940</v>
      </c>
      <c r="G5" s="686">
        <v>77128</v>
      </c>
      <c r="H5" s="686">
        <v>93948</v>
      </c>
      <c r="I5" s="686">
        <v>3332</v>
      </c>
      <c r="K5" s="686">
        <v>16518</v>
      </c>
      <c r="L5" s="686">
        <f>SUM(M5:Q5)</f>
        <v>167923</v>
      </c>
      <c r="M5" s="686">
        <v>15940</v>
      </c>
      <c r="N5" s="686">
        <v>53688</v>
      </c>
      <c r="O5" s="686">
        <v>81548</v>
      </c>
      <c r="P5" s="686">
        <v>2490</v>
      </c>
      <c r="Q5" s="686">
        <v>14257</v>
      </c>
    </row>
    <row r="6" spans="1:17" s="686" customFormat="1" ht="12.75" customHeight="1">
      <c r="A6" s="1097" t="s">
        <v>1017</v>
      </c>
      <c r="B6" s="1097"/>
      <c r="C6" s="1098"/>
      <c r="D6" s="686">
        <v>253644</v>
      </c>
      <c r="E6" s="686">
        <v>104725</v>
      </c>
      <c r="F6" s="686">
        <v>12473</v>
      </c>
      <c r="G6" s="686">
        <v>65513</v>
      </c>
      <c r="H6" s="686">
        <v>61397</v>
      </c>
      <c r="I6" s="686">
        <v>1498</v>
      </c>
      <c r="K6" s="686">
        <v>5691</v>
      </c>
      <c r="L6" s="686">
        <f>SUM(M6:Q6)</f>
        <v>110668</v>
      </c>
      <c r="M6" s="686">
        <v>12473</v>
      </c>
      <c r="N6" s="686">
        <v>44100</v>
      </c>
      <c r="O6" s="686">
        <v>49573</v>
      </c>
      <c r="P6" s="686">
        <v>680</v>
      </c>
      <c r="Q6" s="686">
        <v>3842</v>
      </c>
    </row>
    <row r="7" spans="2:19" s="684" customFormat="1" ht="9" customHeight="1">
      <c r="B7" s="687"/>
      <c r="C7" s="688"/>
      <c r="D7" s="687"/>
      <c r="E7" s="679"/>
      <c r="F7" s="679"/>
      <c r="G7" s="679"/>
      <c r="H7" s="679"/>
      <c r="I7" s="679"/>
      <c r="J7" s="679"/>
      <c r="K7" s="679"/>
      <c r="L7" s="689"/>
      <c r="M7" s="689"/>
      <c r="N7" s="689"/>
      <c r="O7" s="689"/>
      <c r="P7" s="689"/>
      <c r="Q7" s="689"/>
      <c r="R7" s="683"/>
      <c r="S7" s="683"/>
    </row>
    <row r="8" spans="1:19" s="691" customFormat="1" ht="12.75" customHeight="1">
      <c r="A8" s="1113" t="s">
        <v>724</v>
      </c>
      <c r="B8" s="1113"/>
      <c r="C8" s="1114"/>
      <c r="D8" s="685">
        <f aca="true" t="shared" si="0" ref="D8:I8">SUM(D9:D24)</f>
        <v>512459</v>
      </c>
      <c r="E8" s="685">
        <f t="shared" si="0"/>
        <v>155503</v>
      </c>
      <c r="F8" s="685">
        <f t="shared" si="0"/>
        <v>28470</v>
      </c>
      <c r="G8" s="685">
        <f t="shared" si="0"/>
        <v>130163</v>
      </c>
      <c r="H8" s="685">
        <f t="shared" si="0"/>
        <v>140565</v>
      </c>
      <c r="I8" s="685">
        <f t="shared" si="0"/>
        <v>4639</v>
      </c>
      <c r="J8" s="685"/>
      <c r="K8" s="685">
        <f aca="true" t="shared" si="1" ref="K8:Q8">SUM(K9:K24)</f>
        <v>20716</v>
      </c>
      <c r="L8" s="685">
        <f t="shared" si="1"/>
        <v>259822</v>
      </c>
      <c r="M8" s="685">
        <f t="shared" si="1"/>
        <v>28470</v>
      </c>
      <c r="N8" s="685">
        <f t="shared" si="1"/>
        <v>89808</v>
      </c>
      <c r="O8" s="685">
        <f t="shared" si="1"/>
        <v>121113</v>
      </c>
      <c r="P8" s="685">
        <f t="shared" si="1"/>
        <v>3245</v>
      </c>
      <c r="Q8" s="685">
        <f t="shared" si="1"/>
        <v>17186</v>
      </c>
      <c r="R8" s="690"/>
      <c r="S8" s="690"/>
    </row>
    <row r="9" spans="2:19" ht="12.75" customHeight="1">
      <c r="B9" s="692" t="s">
        <v>189</v>
      </c>
      <c r="C9" s="693"/>
      <c r="D9" s="686">
        <f aca="true" t="shared" si="2" ref="D9:I18">SUM(D27,D45)</f>
        <v>57768</v>
      </c>
      <c r="E9" s="686">
        <f t="shared" si="2"/>
        <v>26059</v>
      </c>
      <c r="F9" s="686">
        <f t="shared" si="2"/>
        <v>0</v>
      </c>
      <c r="G9" s="686">
        <f t="shared" si="2"/>
        <v>29312</v>
      </c>
      <c r="H9" s="686">
        <f t="shared" si="2"/>
        <v>2205</v>
      </c>
      <c r="I9" s="686">
        <f t="shared" si="2"/>
        <v>102</v>
      </c>
      <c r="J9" s="686"/>
      <c r="K9" s="686">
        <f aca="true" t="shared" si="3" ref="K9:Q9">SUM(K27,K45)</f>
        <v>90</v>
      </c>
      <c r="L9" s="686">
        <f t="shared" si="3"/>
        <v>0</v>
      </c>
      <c r="M9" s="686">
        <f t="shared" si="3"/>
        <v>0</v>
      </c>
      <c r="N9" s="686">
        <f t="shared" si="3"/>
        <v>0</v>
      </c>
      <c r="O9" s="686">
        <f t="shared" si="3"/>
        <v>0</v>
      </c>
      <c r="P9" s="686">
        <f t="shared" si="3"/>
        <v>0</v>
      </c>
      <c r="Q9" s="686">
        <f t="shared" si="3"/>
        <v>0</v>
      </c>
      <c r="S9" s="676"/>
    </row>
    <row r="10" spans="2:19" ht="12.75" customHeight="1">
      <c r="B10" s="692" t="s">
        <v>190</v>
      </c>
      <c r="C10" s="694" t="s">
        <v>719</v>
      </c>
      <c r="D10" s="686">
        <f t="shared" si="2"/>
        <v>26678</v>
      </c>
      <c r="E10" s="686">
        <f t="shared" si="2"/>
        <v>1167</v>
      </c>
      <c r="F10" s="686">
        <f t="shared" si="2"/>
        <v>81</v>
      </c>
      <c r="G10" s="686">
        <f t="shared" si="2"/>
        <v>10083</v>
      </c>
      <c r="H10" s="686">
        <f t="shared" si="2"/>
        <v>12322</v>
      </c>
      <c r="I10" s="686">
        <f t="shared" si="2"/>
        <v>584</v>
      </c>
      <c r="J10" s="686"/>
      <c r="K10" s="686">
        <f aca="true" t="shared" si="4" ref="K10:O24">SUM(K28,K46)</f>
        <v>1864</v>
      </c>
      <c r="L10" s="686">
        <f t="shared" si="4"/>
        <v>4281</v>
      </c>
      <c r="M10" s="686">
        <f t="shared" si="4"/>
        <v>81</v>
      </c>
      <c r="N10" s="686">
        <f t="shared" si="4"/>
        <v>2384</v>
      </c>
      <c r="O10" s="686">
        <f t="shared" si="4"/>
        <v>1550</v>
      </c>
      <c r="P10" s="686">
        <v>48</v>
      </c>
      <c r="Q10" s="686">
        <f aca="true" t="shared" si="5" ref="Q10:Q24">SUM(Q28,Q46)</f>
        <v>218</v>
      </c>
      <c r="S10" s="676"/>
    </row>
    <row r="11" spans="2:19" ht="12.75" customHeight="1">
      <c r="B11" s="692" t="s">
        <v>191</v>
      </c>
      <c r="C11" s="693"/>
      <c r="D11" s="686">
        <f t="shared" si="2"/>
        <v>43498</v>
      </c>
      <c r="E11" s="686">
        <f t="shared" si="2"/>
        <v>4212</v>
      </c>
      <c r="F11" s="686">
        <f t="shared" si="2"/>
        <v>417</v>
      </c>
      <c r="G11" s="686">
        <f t="shared" si="2"/>
        <v>11258</v>
      </c>
      <c r="H11" s="686">
        <f t="shared" si="2"/>
        <v>18838</v>
      </c>
      <c r="I11" s="686">
        <f t="shared" si="2"/>
        <v>987</v>
      </c>
      <c r="J11" s="686"/>
      <c r="K11" s="686">
        <f t="shared" si="4"/>
        <v>3133</v>
      </c>
      <c r="L11" s="686">
        <f t="shared" si="4"/>
        <v>24088</v>
      </c>
      <c r="M11" s="686">
        <f t="shared" si="4"/>
        <v>417</v>
      </c>
      <c r="N11" s="686">
        <f t="shared" si="4"/>
        <v>8493</v>
      </c>
      <c r="O11" s="686">
        <f t="shared" si="4"/>
        <v>13421</v>
      </c>
      <c r="P11" s="686">
        <v>302</v>
      </c>
      <c r="Q11" s="686">
        <f t="shared" si="5"/>
        <v>1455</v>
      </c>
      <c r="S11" s="676"/>
    </row>
    <row r="12" spans="2:19" ht="12.75" customHeight="1">
      <c r="B12" s="692" t="s">
        <v>192</v>
      </c>
      <c r="C12" s="693"/>
      <c r="D12" s="686">
        <f t="shared" si="2"/>
        <v>48693</v>
      </c>
      <c r="E12" s="686">
        <f t="shared" si="2"/>
        <v>7613</v>
      </c>
      <c r="F12" s="686">
        <f t="shared" si="2"/>
        <v>1014</v>
      </c>
      <c r="G12" s="686">
        <f t="shared" si="2"/>
        <v>10776</v>
      </c>
      <c r="H12" s="686">
        <f t="shared" si="2"/>
        <v>21795</v>
      </c>
      <c r="I12" s="686">
        <f t="shared" si="2"/>
        <v>562</v>
      </c>
      <c r="J12" s="686"/>
      <c r="K12" s="686">
        <f t="shared" si="4"/>
        <v>2441</v>
      </c>
      <c r="L12" s="686">
        <f t="shared" si="4"/>
        <v>35363</v>
      </c>
      <c r="M12" s="686">
        <f t="shared" si="4"/>
        <v>1014</v>
      </c>
      <c r="N12" s="686">
        <f t="shared" si="4"/>
        <v>10390</v>
      </c>
      <c r="O12" s="686">
        <f t="shared" si="4"/>
        <v>21110</v>
      </c>
      <c r="P12" s="686">
        <v>507</v>
      </c>
      <c r="Q12" s="686">
        <f t="shared" si="5"/>
        <v>2342</v>
      </c>
      <c r="S12" s="676"/>
    </row>
    <row r="13" spans="2:19" ht="12.75" customHeight="1">
      <c r="B13" s="692" t="s">
        <v>193</v>
      </c>
      <c r="C13" s="693"/>
      <c r="D13" s="686">
        <f t="shared" si="2"/>
        <v>42043</v>
      </c>
      <c r="E13" s="686">
        <f t="shared" si="2"/>
        <v>9137</v>
      </c>
      <c r="F13" s="686">
        <f t="shared" si="2"/>
        <v>1508</v>
      </c>
      <c r="G13" s="686">
        <f t="shared" si="2"/>
        <v>8581</v>
      </c>
      <c r="H13" s="686">
        <f t="shared" si="2"/>
        <v>17343</v>
      </c>
      <c r="I13" s="686">
        <f t="shared" si="2"/>
        <v>446</v>
      </c>
      <c r="J13" s="686"/>
      <c r="K13" s="686">
        <f t="shared" si="4"/>
        <v>2025</v>
      </c>
      <c r="L13" s="686">
        <f t="shared" si="4"/>
        <v>29586</v>
      </c>
      <c r="M13" s="686">
        <f t="shared" si="4"/>
        <v>1508</v>
      </c>
      <c r="N13" s="686">
        <f t="shared" si="4"/>
        <v>8483</v>
      </c>
      <c r="O13" s="686">
        <f t="shared" si="4"/>
        <v>17145</v>
      </c>
      <c r="P13" s="686">
        <v>437</v>
      </c>
      <c r="Q13" s="686">
        <f t="shared" si="5"/>
        <v>2013</v>
      </c>
      <c r="S13" s="676"/>
    </row>
    <row r="14" spans="2:19" ht="12.75" customHeight="1">
      <c r="B14" s="692" t="s">
        <v>194</v>
      </c>
      <c r="C14" s="693"/>
      <c r="D14" s="686">
        <f t="shared" si="2"/>
        <v>36175</v>
      </c>
      <c r="E14" s="686">
        <f t="shared" si="2"/>
        <v>7983</v>
      </c>
      <c r="F14" s="686">
        <f t="shared" si="2"/>
        <v>1843</v>
      </c>
      <c r="G14" s="686">
        <f t="shared" si="2"/>
        <v>8017</v>
      </c>
      <c r="H14" s="686">
        <f t="shared" si="2"/>
        <v>14022</v>
      </c>
      <c r="I14" s="686">
        <f t="shared" si="2"/>
        <v>387</v>
      </c>
      <c r="J14" s="686"/>
      <c r="K14" s="686">
        <f t="shared" si="4"/>
        <v>1807</v>
      </c>
      <c r="L14" s="686">
        <f t="shared" si="4"/>
        <v>25962</v>
      </c>
      <c r="M14" s="686">
        <f t="shared" si="4"/>
        <v>1843</v>
      </c>
      <c r="N14" s="686">
        <f t="shared" si="4"/>
        <v>7987</v>
      </c>
      <c r="O14" s="686">
        <f t="shared" si="4"/>
        <v>13943</v>
      </c>
      <c r="P14" s="686">
        <v>384</v>
      </c>
      <c r="Q14" s="686">
        <f t="shared" si="5"/>
        <v>1805</v>
      </c>
      <c r="S14" s="676"/>
    </row>
    <row r="15" spans="2:19" ht="12.75" customHeight="1">
      <c r="B15" s="692" t="s">
        <v>195</v>
      </c>
      <c r="C15" s="693"/>
      <c r="D15" s="686">
        <f t="shared" si="2"/>
        <v>30586</v>
      </c>
      <c r="E15" s="686">
        <f t="shared" si="2"/>
        <v>5970</v>
      </c>
      <c r="F15" s="686">
        <f t="shared" si="2"/>
        <v>1953</v>
      </c>
      <c r="G15" s="686">
        <f t="shared" si="2"/>
        <v>7844</v>
      </c>
      <c r="H15" s="686">
        <f t="shared" si="2"/>
        <v>11165</v>
      </c>
      <c r="I15" s="686">
        <f t="shared" si="2"/>
        <v>369</v>
      </c>
      <c r="J15" s="686"/>
      <c r="K15" s="686">
        <f t="shared" si="4"/>
        <v>1697</v>
      </c>
      <c r="L15" s="686">
        <f t="shared" si="4"/>
        <v>22980</v>
      </c>
      <c r="M15" s="686">
        <f t="shared" si="4"/>
        <v>1953</v>
      </c>
      <c r="N15" s="686">
        <f t="shared" si="4"/>
        <v>7824</v>
      </c>
      <c r="O15" s="686">
        <f t="shared" si="4"/>
        <v>11139</v>
      </c>
      <c r="P15" s="686">
        <v>368</v>
      </c>
      <c r="Q15" s="686">
        <f t="shared" si="5"/>
        <v>1696</v>
      </c>
      <c r="S15" s="676"/>
    </row>
    <row r="16" spans="2:19" ht="12.75" customHeight="1">
      <c r="B16" s="692" t="s">
        <v>196</v>
      </c>
      <c r="C16" s="693"/>
      <c r="D16" s="686">
        <f t="shared" si="2"/>
        <v>33588</v>
      </c>
      <c r="E16" s="686">
        <f t="shared" si="2"/>
        <v>6396</v>
      </c>
      <c r="F16" s="686">
        <f t="shared" si="2"/>
        <v>2467</v>
      </c>
      <c r="G16" s="686">
        <f t="shared" si="2"/>
        <v>9644</v>
      </c>
      <c r="H16" s="686">
        <f t="shared" si="2"/>
        <v>11172</v>
      </c>
      <c r="I16" s="686">
        <f t="shared" si="2"/>
        <v>356</v>
      </c>
      <c r="J16" s="686"/>
      <c r="K16" s="686">
        <f t="shared" si="4"/>
        <v>1888</v>
      </c>
      <c r="L16" s="686">
        <f t="shared" si="4"/>
        <v>25497</v>
      </c>
      <c r="M16" s="686">
        <f t="shared" si="4"/>
        <v>2467</v>
      </c>
      <c r="N16" s="686">
        <f t="shared" si="4"/>
        <v>9635</v>
      </c>
      <c r="O16" s="686">
        <f t="shared" si="4"/>
        <v>11151</v>
      </c>
      <c r="P16" s="686">
        <v>356</v>
      </c>
      <c r="Q16" s="686">
        <f t="shared" si="5"/>
        <v>1888</v>
      </c>
      <c r="S16" s="676"/>
    </row>
    <row r="17" spans="2:19" ht="12.75" customHeight="1">
      <c r="B17" s="692" t="s">
        <v>197</v>
      </c>
      <c r="C17" s="693"/>
      <c r="D17" s="686">
        <f t="shared" si="2"/>
        <v>42026</v>
      </c>
      <c r="E17" s="686">
        <f t="shared" si="2"/>
        <v>8513</v>
      </c>
      <c r="F17" s="686">
        <f t="shared" si="2"/>
        <v>3841</v>
      </c>
      <c r="G17" s="686">
        <f t="shared" si="2"/>
        <v>12189</v>
      </c>
      <c r="H17" s="686">
        <f t="shared" si="2"/>
        <v>12670</v>
      </c>
      <c r="I17" s="686">
        <f t="shared" si="2"/>
        <v>381</v>
      </c>
      <c r="J17" s="686"/>
      <c r="K17" s="686">
        <f t="shared" si="4"/>
        <v>2273</v>
      </c>
      <c r="L17" s="686">
        <f t="shared" si="4"/>
        <v>31325</v>
      </c>
      <c r="M17" s="686">
        <f t="shared" si="4"/>
        <v>3841</v>
      </c>
      <c r="N17" s="686">
        <f t="shared" si="4"/>
        <v>12179</v>
      </c>
      <c r="O17" s="686">
        <f t="shared" si="4"/>
        <v>12654</v>
      </c>
      <c r="P17" s="686">
        <v>379</v>
      </c>
      <c r="Q17" s="686">
        <f t="shared" si="5"/>
        <v>2272</v>
      </c>
      <c r="S17" s="676"/>
    </row>
    <row r="18" spans="2:19" ht="12.75" customHeight="1">
      <c r="B18" s="692" t="s">
        <v>198</v>
      </c>
      <c r="C18" s="693"/>
      <c r="D18" s="686">
        <f t="shared" si="2"/>
        <v>36187</v>
      </c>
      <c r="E18" s="686">
        <f t="shared" si="2"/>
        <v>8793</v>
      </c>
      <c r="F18" s="686">
        <f t="shared" si="2"/>
        <v>4063</v>
      </c>
      <c r="G18" s="686">
        <f t="shared" si="2"/>
        <v>9902</v>
      </c>
      <c r="H18" s="686">
        <f t="shared" si="2"/>
        <v>9560</v>
      </c>
      <c r="I18" s="686">
        <f t="shared" si="2"/>
        <v>252</v>
      </c>
      <c r="J18" s="686"/>
      <c r="K18" s="686">
        <f t="shared" si="4"/>
        <v>1834</v>
      </c>
      <c r="L18" s="686">
        <f t="shared" si="4"/>
        <v>25588</v>
      </c>
      <c r="M18" s="686">
        <f t="shared" si="4"/>
        <v>4063</v>
      </c>
      <c r="N18" s="686">
        <f t="shared" si="4"/>
        <v>9892</v>
      </c>
      <c r="O18" s="686">
        <f t="shared" si="4"/>
        <v>9547</v>
      </c>
      <c r="P18" s="686">
        <v>252</v>
      </c>
      <c r="Q18" s="686">
        <f t="shared" si="5"/>
        <v>1834</v>
      </c>
      <c r="S18" s="676"/>
    </row>
    <row r="19" spans="2:19" ht="12.75" customHeight="1">
      <c r="B19" s="692" t="s">
        <v>199</v>
      </c>
      <c r="C19" s="693"/>
      <c r="D19" s="686">
        <f aca="true" t="shared" si="6" ref="D19:I24">SUM(D37,D55)</f>
        <v>31542</v>
      </c>
      <c r="E19" s="686">
        <f t="shared" si="6"/>
        <v>13069</v>
      </c>
      <c r="F19" s="686">
        <f t="shared" si="6"/>
        <v>3879</v>
      </c>
      <c r="G19" s="686">
        <f t="shared" si="6"/>
        <v>6253</v>
      </c>
      <c r="H19" s="686">
        <f t="shared" si="6"/>
        <v>5318</v>
      </c>
      <c r="I19" s="686">
        <f t="shared" si="6"/>
        <v>110</v>
      </c>
      <c r="J19" s="686"/>
      <c r="K19" s="686">
        <f t="shared" si="4"/>
        <v>919</v>
      </c>
      <c r="L19" s="686">
        <f t="shared" si="4"/>
        <v>16461</v>
      </c>
      <c r="M19" s="686">
        <f t="shared" si="4"/>
        <v>3879</v>
      </c>
      <c r="N19" s="686">
        <f t="shared" si="4"/>
        <v>6245</v>
      </c>
      <c r="O19" s="686">
        <f t="shared" si="4"/>
        <v>5310</v>
      </c>
      <c r="P19" s="686">
        <v>109</v>
      </c>
      <c r="Q19" s="686">
        <f t="shared" si="5"/>
        <v>918</v>
      </c>
      <c r="S19" s="676"/>
    </row>
    <row r="20" spans="2:19" ht="12.75" customHeight="1">
      <c r="B20" s="692" t="s">
        <v>200</v>
      </c>
      <c r="C20" s="693"/>
      <c r="D20" s="686">
        <f t="shared" si="6"/>
        <v>28808</v>
      </c>
      <c r="E20" s="686">
        <f t="shared" si="6"/>
        <v>16202</v>
      </c>
      <c r="F20" s="686">
        <f t="shared" si="6"/>
        <v>3331</v>
      </c>
      <c r="G20" s="686">
        <f t="shared" si="6"/>
        <v>3667</v>
      </c>
      <c r="H20" s="686">
        <f t="shared" si="6"/>
        <v>2718</v>
      </c>
      <c r="I20" s="686">
        <f t="shared" si="6"/>
        <v>76</v>
      </c>
      <c r="J20" s="686"/>
      <c r="K20" s="686">
        <f t="shared" si="4"/>
        <v>506</v>
      </c>
      <c r="L20" s="686">
        <f t="shared" si="4"/>
        <v>10286</v>
      </c>
      <c r="M20" s="686">
        <f t="shared" si="4"/>
        <v>3331</v>
      </c>
      <c r="N20" s="686">
        <f t="shared" si="4"/>
        <v>3662</v>
      </c>
      <c r="O20" s="686">
        <f t="shared" si="4"/>
        <v>2711</v>
      </c>
      <c r="P20" s="686">
        <v>76</v>
      </c>
      <c r="Q20" s="686">
        <f t="shared" si="5"/>
        <v>506</v>
      </c>
      <c r="S20" s="676"/>
    </row>
    <row r="21" spans="2:19" ht="12.75" customHeight="1">
      <c r="B21" s="692" t="s">
        <v>201</v>
      </c>
      <c r="C21" s="693"/>
      <c r="D21" s="686">
        <f t="shared" si="6"/>
        <v>22359</v>
      </c>
      <c r="E21" s="686">
        <f t="shared" si="6"/>
        <v>15287</v>
      </c>
      <c r="F21" s="686">
        <f t="shared" si="6"/>
        <v>2088</v>
      </c>
      <c r="G21" s="686">
        <f t="shared" si="6"/>
        <v>1637</v>
      </c>
      <c r="H21" s="686">
        <f t="shared" si="6"/>
        <v>1023</v>
      </c>
      <c r="I21" s="686">
        <f t="shared" si="6"/>
        <v>20</v>
      </c>
      <c r="J21" s="686"/>
      <c r="K21" s="686">
        <f t="shared" si="4"/>
        <v>159</v>
      </c>
      <c r="L21" s="686">
        <f t="shared" si="4"/>
        <v>4925</v>
      </c>
      <c r="M21" s="686">
        <f t="shared" si="4"/>
        <v>2088</v>
      </c>
      <c r="N21" s="686">
        <f t="shared" si="4"/>
        <v>1637</v>
      </c>
      <c r="O21" s="686">
        <f t="shared" si="4"/>
        <v>1021</v>
      </c>
      <c r="P21" s="686">
        <v>20</v>
      </c>
      <c r="Q21" s="686">
        <f t="shared" si="5"/>
        <v>159</v>
      </c>
      <c r="S21" s="676"/>
    </row>
    <row r="22" spans="2:19" ht="12.75" customHeight="1">
      <c r="B22" s="692" t="s">
        <v>202</v>
      </c>
      <c r="C22" s="693"/>
      <c r="D22" s="686">
        <f t="shared" si="6"/>
        <v>15325</v>
      </c>
      <c r="E22" s="686">
        <f t="shared" si="6"/>
        <v>11287</v>
      </c>
      <c r="F22" s="686">
        <f t="shared" si="6"/>
        <v>1217</v>
      </c>
      <c r="G22" s="686">
        <f t="shared" si="6"/>
        <v>666</v>
      </c>
      <c r="H22" s="686">
        <f t="shared" si="6"/>
        <v>300</v>
      </c>
      <c r="I22" s="686">
        <f t="shared" si="6"/>
        <v>7</v>
      </c>
      <c r="J22" s="686"/>
      <c r="K22" s="686">
        <f t="shared" si="4"/>
        <v>57</v>
      </c>
      <c r="L22" s="686">
        <f t="shared" si="4"/>
        <v>2245</v>
      </c>
      <c r="M22" s="686">
        <f t="shared" si="4"/>
        <v>1217</v>
      </c>
      <c r="N22" s="686">
        <f t="shared" si="4"/>
        <v>665</v>
      </c>
      <c r="O22" s="686">
        <f t="shared" si="4"/>
        <v>299</v>
      </c>
      <c r="P22" s="686">
        <v>7</v>
      </c>
      <c r="Q22" s="686">
        <f t="shared" si="5"/>
        <v>57</v>
      </c>
      <c r="S22" s="676"/>
    </row>
    <row r="23" spans="2:19" ht="12.75" customHeight="1">
      <c r="B23" s="692" t="s">
        <v>203</v>
      </c>
      <c r="C23" s="693"/>
      <c r="D23" s="686">
        <f t="shared" si="6"/>
        <v>9318</v>
      </c>
      <c r="E23" s="686">
        <f t="shared" si="6"/>
        <v>7334</v>
      </c>
      <c r="F23" s="686">
        <f t="shared" si="6"/>
        <v>524</v>
      </c>
      <c r="G23" s="686">
        <f t="shared" si="6"/>
        <v>217</v>
      </c>
      <c r="H23" s="686">
        <f t="shared" si="6"/>
        <v>85</v>
      </c>
      <c r="I23" s="686">
        <f t="shared" si="6"/>
        <v>0</v>
      </c>
      <c r="J23" s="686"/>
      <c r="K23" s="686">
        <f t="shared" si="4"/>
        <v>17</v>
      </c>
      <c r="L23" s="686">
        <f t="shared" si="4"/>
        <v>839</v>
      </c>
      <c r="M23" s="686">
        <f t="shared" si="4"/>
        <v>524</v>
      </c>
      <c r="N23" s="686">
        <f t="shared" si="4"/>
        <v>215</v>
      </c>
      <c r="O23" s="686">
        <f t="shared" si="4"/>
        <v>83</v>
      </c>
      <c r="P23" s="686">
        <v>0</v>
      </c>
      <c r="Q23" s="686">
        <f t="shared" si="5"/>
        <v>17</v>
      </c>
      <c r="S23" s="676"/>
    </row>
    <row r="24" spans="2:19" ht="12.75" customHeight="1">
      <c r="B24" s="692" t="s">
        <v>204</v>
      </c>
      <c r="C24" s="693"/>
      <c r="D24" s="686">
        <f t="shared" si="6"/>
        <v>7865</v>
      </c>
      <c r="E24" s="686">
        <f t="shared" si="6"/>
        <v>6481</v>
      </c>
      <c r="F24" s="686">
        <f t="shared" si="6"/>
        <v>244</v>
      </c>
      <c r="G24" s="686">
        <f t="shared" si="6"/>
        <v>117</v>
      </c>
      <c r="H24" s="686">
        <f t="shared" si="6"/>
        <v>29</v>
      </c>
      <c r="I24" s="686">
        <f t="shared" si="6"/>
        <v>0</v>
      </c>
      <c r="J24" s="686"/>
      <c r="K24" s="686">
        <f t="shared" si="4"/>
        <v>6</v>
      </c>
      <c r="L24" s="686">
        <f t="shared" si="4"/>
        <v>396</v>
      </c>
      <c r="M24" s="686">
        <f t="shared" si="4"/>
        <v>244</v>
      </c>
      <c r="N24" s="686">
        <f t="shared" si="4"/>
        <v>117</v>
      </c>
      <c r="O24" s="686">
        <f t="shared" si="4"/>
        <v>29</v>
      </c>
      <c r="P24" s="686">
        <f>SUM(P41,P60)</f>
        <v>0</v>
      </c>
      <c r="Q24" s="686">
        <f t="shared" si="5"/>
        <v>6</v>
      </c>
      <c r="S24" s="676"/>
    </row>
    <row r="25" spans="2:19" ht="9" customHeight="1">
      <c r="B25" s="692"/>
      <c r="C25" s="693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  <c r="P25" s="686"/>
      <c r="Q25" s="686"/>
      <c r="S25" s="676"/>
    </row>
    <row r="26" spans="1:19" s="691" customFormat="1" ht="12.75" customHeight="1">
      <c r="A26" s="1115" t="s">
        <v>26</v>
      </c>
      <c r="B26" s="1115"/>
      <c r="C26" s="1116"/>
      <c r="D26" s="685">
        <f aca="true" t="shared" si="7" ref="D26:I26">SUM(D27:D42)</f>
        <v>257458</v>
      </c>
      <c r="E26" s="685">
        <f t="shared" si="7"/>
        <v>48112</v>
      </c>
      <c r="F26" s="685">
        <f t="shared" si="7"/>
        <v>16410</v>
      </c>
      <c r="G26" s="685">
        <f t="shared" si="7"/>
        <v>68186</v>
      </c>
      <c r="H26" s="685">
        <f t="shared" si="7"/>
        <v>83219</v>
      </c>
      <c r="I26" s="685">
        <f t="shared" si="7"/>
        <v>3156</v>
      </c>
      <c r="J26" s="685"/>
      <c r="K26" s="685">
        <f>SUM(K27:K42)</f>
        <v>15120</v>
      </c>
      <c r="L26" s="685">
        <f>SUM(L27:L42)</f>
        <v>153291</v>
      </c>
      <c r="M26" s="685">
        <f>SUM(M27:M42)</f>
        <v>16410</v>
      </c>
      <c r="N26" s="685">
        <f>SUM(N27:N42)</f>
        <v>47551</v>
      </c>
      <c r="O26" s="685">
        <f>SUM(O27:O42)</f>
        <v>73662</v>
      </c>
      <c r="P26" s="685">
        <f>SUM(P27:P41)</f>
        <v>2471</v>
      </c>
      <c r="Q26" s="685">
        <f>SUM(Q27:Q42)</f>
        <v>13197</v>
      </c>
      <c r="R26" s="690"/>
      <c r="S26" s="690"/>
    </row>
    <row r="27" spans="2:19" ht="12.75" customHeight="1">
      <c r="B27" s="692" t="s">
        <v>189</v>
      </c>
      <c r="C27" s="693"/>
      <c r="D27" s="686">
        <v>29575</v>
      </c>
      <c r="E27" s="686">
        <v>13314</v>
      </c>
      <c r="F27" s="686">
        <v>0</v>
      </c>
      <c r="G27" s="686">
        <v>15196</v>
      </c>
      <c r="H27" s="686">
        <v>951</v>
      </c>
      <c r="I27" s="686">
        <v>57</v>
      </c>
      <c r="J27" s="686"/>
      <c r="K27" s="686">
        <v>57</v>
      </c>
      <c r="L27" s="686">
        <v>0</v>
      </c>
      <c r="M27" s="686">
        <v>0</v>
      </c>
      <c r="N27" s="686">
        <v>0</v>
      </c>
      <c r="O27" s="686">
        <v>0</v>
      </c>
      <c r="P27" s="686">
        <v>0</v>
      </c>
      <c r="Q27" s="686">
        <v>0</v>
      </c>
      <c r="S27" s="676"/>
    </row>
    <row r="28" spans="2:19" ht="12.75" customHeight="1">
      <c r="B28" s="692" t="s">
        <v>190</v>
      </c>
      <c r="C28" s="694" t="s">
        <v>719</v>
      </c>
      <c r="D28" s="686">
        <v>13219</v>
      </c>
      <c r="E28" s="686">
        <v>640</v>
      </c>
      <c r="F28" s="686">
        <v>53</v>
      </c>
      <c r="G28" s="686">
        <v>5151</v>
      </c>
      <c r="H28" s="686">
        <v>5756</v>
      </c>
      <c r="I28" s="686">
        <v>260</v>
      </c>
      <c r="J28" s="686"/>
      <c r="K28" s="686">
        <v>1016</v>
      </c>
      <c r="L28" s="686">
        <v>2254</v>
      </c>
      <c r="M28" s="686">
        <v>53</v>
      </c>
      <c r="N28" s="686">
        <v>1275</v>
      </c>
      <c r="O28" s="686">
        <v>770</v>
      </c>
      <c r="P28" s="686">
        <v>24</v>
      </c>
      <c r="Q28" s="686">
        <v>132</v>
      </c>
      <c r="S28" s="676"/>
    </row>
    <row r="29" spans="2:19" ht="12.75" customHeight="1">
      <c r="B29" s="692" t="s">
        <v>191</v>
      </c>
      <c r="C29" s="693"/>
      <c r="D29" s="686">
        <v>22382</v>
      </c>
      <c r="E29" s="686">
        <v>1770</v>
      </c>
      <c r="F29" s="686">
        <v>276</v>
      </c>
      <c r="G29" s="686">
        <v>5689</v>
      </c>
      <c r="H29" s="686">
        <v>9103</v>
      </c>
      <c r="I29" s="686">
        <v>509</v>
      </c>
      <c r="J29" s="686"/>
      <c r="K29" s="686">
        <v>1797</v>
      </c>
      <c r="L29" s="686">
        <v>11805</v>
      </c>
      <c r="M29" s="686">
        <v>276</v>
      </c>
      <c r="N29" s="686">
        <v>4414</v>
      </c>
      <c r="O29" s="686">
        <v>6081</v>
      </c>
      <c r="P29" s="686">
        <v>158</v>
      </c>
      <c r="Q29" s="686">
        <v>876</v>
      </c>
      <c r="S29" s="676"/>
    </row>
    <row r="30" spans="2:19" ht="12.75" customHeight="1">
      <c r="B30" s="692" t="s">
        <v>192</v>
      </c>
      <c r="C30" s="693"/>
      <c r="D30" s="686">
        <v>25505</v>
      </c>
      <c r="E30" s="686">
        <v>1890</v>
      </c>
      <c r="F30" s="686">
        <v>616</v>
      </c>
      <c r="G30" s="686">
        <v>6076</v>
      </c>
      <c r="H30" s="686">
        <v>11597</v>
      </c>
      <c r="I30" s="686">
        <v>364</v>
      </c>
      <c r="J30" s="686"/>
      <c r="K30" s="686">
        <v>1679</v>
      </c>
      <c r="L30" s="686">
        <v>19602</v>
      </c>
      <c r="M30" s="686">
        <v>616</v>
      </c>
      <c r="N30" s="686">
        <v>5854</v>
      </c>
      <c r="O30" s="686">
        <v>11179</v>
      </c>
      <c r="P30" s="686">
        <v>332</v>
      </c>
      <c r="Q30" s="686">
        <v>1621</v>
      </c>
      <c r="S30" s="676"/>
    </row>
    <row r="31" spans="2:19" ht="12.75" customHeight="1">
      <c r="B31" s="692" t="s">
        <v>193</v>
      </c>
      <c r="C31" s="693"/>
      <c r="D31" s="686">
        <v>22009</v>
      </c>
      <c r="E31" s="686">
        <v>1376</v>
      </c>
      <c r="F31" s="686">
        <v>920</v>
      </c>
      <c r="G31" s="686">
        <v>4936</v>
      </c>
      <c r="H31" s="686">
        <v>10667</v>
      </c>
      <c r="I31" s="686">
        <v>338</v>
      </c>
      <c r="J31" s="686"/>
      <c r="K31" s="686">
        <v>1565</v>
      </c>
      <c r="L31" s="686">
        <v>18281</v>
      </c>
      <c r="M31" s="686">
        <v>920</v>
      </c>
      <c r="N31" s="686">
        <v>4901</v>
      </c>
      <c r="O31" s="686">
        <v>10565</v>
      </c>
      <c r="P31" s="686">
        <v>333</v>
      </c>
      <c r="Q31" s="686">
        <v>1562</v>
      </c>
      <c r="S31" s="676"/>
    </row>
    <row r="32" spans="2:19" ht="12.75" customHeight="1">
      <c r="B32" s="692" t="s">
        <v>194</v>
      </c>
      <c r="C32" s="693"/>
      <c r="D32" s="686">
        <v>19131</v>
      </c>
      <c r="E32" s="686">
        <v>1045</v>
      </c>
      <c r="F32" s="686">
        <v>1038</v>
      </c>
      <c r="G32" s="686">
        <v>4310</v>
      </c>
      <c r="H32" s="686">
        <v>9356</v>
      </c>
      <c r="I32" s="686">
        <v>321</v>
      </c>
      <c r="J32" s="686"/>
      <c r="K32" s="686">
        <v>1452</v>
      </c>
      <c r="L32" s="686">
        <v>16430</v>
      </c>
      <c r="M32" s="686">
        <v>1038</v>
      </c>
      <c r="N32" s="686">
        <v>4299</v>
      </c>
      <c r="O32" s="686">
        <v>9321</v>
      </c>
      <c r="P32" s="686">
        <v>320</v>
      </c>
      <c r="Q32" s="686">
        <v>1452</v>
      </c>
      <c r="S32" s="676"/>
    </row>
    <row r="33" spans="2:19" ht="12.75" customHeight="1">
      <c r="B33" s="692" t="s">
        <v>195</v>
      </c>
      <c r="C33" s="693"/>
      <c r="D33" s="686">
        <v>16092</v>
      </c>
      <c r="E33" s="686">
        <v>881</v>
      </c>
      <c r="F33" s="686">
        <v>1122</v>
      </c>
      <c r="G33" s="686">
        <v>3725</v>
      </c>
      <c r="H33" s="686">
        <v>7452</v>
      </c>
      <c r="I33" s="686">
        <v>312</v>
      </c>
      <c r="J33" s="686"/>
      <c r="K33" s="686">
        <v>1379</v>
      </c>
      <c r="L33" s="686">
        <v>13967</v>
      </c>
      <c r="M33" s="686">
        <v>1122</v>
      </c>
      <c r="N33" s="686">
        <v>3717</v>
      </c>
      <c r="O33" s="686">
        <v>7438</v>
      </c>
      <c r="P33" s="686">
        <v>311</v>
      </c>
      <c r="Q33" s="686">
        <v>1379</v>
      </c>
      <c r="S33" s="676"/>
    </row>
    <row r="34" spans="2:19" ht="12.75" customHeight="1">
      <c r="B34" s="692" t="s">
        <v>196</v>
      </c>
      <c r="C34" s="693"/>
      <c r="D34" s="686">
        <v>17618</v>
      </c>
      <c r="E34" s="686">
        <v>1109</v>
      </c>
      <c r="F34" s="686">
        <v>1332</v>
      </c>
      <c r="G34" s="686">
        <v>4669</v>
      </c>
      <c r="H34" s="686">
        <v>7390</v>
      </c>
      <c r="I34" s="686">
        <v>302</v>
      </c>
      <c r="J34" s="686"/>
      <c r="K34" s="686">
        <v>1499</v>
      </c>
      <c r="L34" s="686">
        <v>15179</v>
      </c>
      <c r="M34" s="686">
        <v>1332</v>
      </c>
      <c r="N34" s="686">
        <v>4665</v>
      </c>
      <c r="O34" s="686">
        <v>7381</v>
      </c>
      <c r="P34" s="686">
        <v>302</v>
      </c>
      <c r="Q34" s="686">
        <v>1499</v>
      </c>
      <c r="S34" s="676"/>
    </row>
    <row r="35" spans="2:19" ht="12.75" customHeight="1">
      <c r="B35" s="692" t="s">
        <v>197</v>
      </c>
      <c r="C35" s="693"/>
      <c r="D35" s="686">
        <v>21886</v>
      </c>
      <c r="E35" s="686">
        <v>1578</v>
      </c>
      <c r="F35" s="686">
        <v>2174</v>
      </c>
      <c r="G35" s="686">
        <v>6046</v>
      </c>
      <c r="H35" s="686">
        <v>8267</v>
      </c>
      <c r="I35" s="686">
        <v>321</v>
      </c>
      <c r="J35" s="686"/>
      <c r="K35" s="686">
        <v>1830</v>
      </c>
      <c r="L35" s="686">
        <v>18632</v>
      </c>
      <c r="M35" s="686">
        <v>2174</v>
      </c>
      <c r="N35" s="686">
        <v>6045</v>
      </c>
      <c r="O35" s="686">
        <v>8263</v>
      </c>
      <c r="P35" s="686">
        <v>320</v>
      </c>
      <c r="Q35" s="686">
        <v>1830</v>
      </c>
      <c r="S35" s="676"/>
    </row>
    <row r="36" spans="2:19" ht="12.75" customHeight="1">
      <c r="B36" s="692" t="s">
        <v>198</v>
      </c>
      <c r="C36" s="693"/>
      <c r="D36" s="686">
        <v>18281</v>
      </c>
      <c r="E36" s="686">
        <v>1713</v>
      </c>
      <c r="F36" s="686">
        <v>2213</v>
      </c>
      <c r="G36" s="686">
        <v>5057</v>
      </c>
      <c r="H36" s="686">
        <v>6248</v>
      </c>
      <c r="I36" s="686">
        <v>207</v>
      </c>
      <c r="J36" s="686"/>
      <c r="K36" s="686">
        <v>1491</v>
      </c>
      <c r="L36" s="686">
        <v>15207</v>
      </c>
      <c r="M36" s="686">
        <v>2213</v>
      </c>
      <c r="N36" s="686">
        <v>5054</v>
      </c>
      <c r="O36" s="686">
        <v>6242</v>
      </c>
      <c r="P36" s="686">
        <v>207</v>
      </c>
      <c r="Q36" s="686">
        <v>1491</v>
      </c>
      <c r="S36" s="676"/>
    </row>
    <row r="37" spans="2:19" ht="12.75" customHeight="1">
      <c r="B37" s="692" t="s">
        <v>199</v>
      </c>
      <c r="C37" s="693"/>
      <c r="D37" s="686">
        <v>15202</v>
      </c>
      <c r="E37" s="686">
        <v>3819</v>
      </c>
      <c r="F37" s="686">
        <v>2226</v>
      </c>
      <c r="G37" s="686">
        <v>3365</v>
      </c>
      <c r="H37" s="686">
        <v>3505</v>
      </c>
      <c r="I37" s="686">
        <v>84</v>
      </c>
      <c r="J37" s="686"/>
      <c r="K37" s="686">
        <v>729</v>
      </c>
      <c r="L37" s="686">
        <v>9901</v>
      </c>
      <c r="M37" s="686">
        <v>2226</v>
      </c>
      <c r="N37" s="686">
        <v>3365</v>
      </c>
      <c r="O37" s="686">
        <v>3498</v>
      </c>
      <c r="P37" s="686">
        <v>83</v>
      </c>
      <c r="Q37" s="686">
        <v>729</v>
      </c>
      <c r="S37" s="676"/>
    </row>
    <row r="38" spans="2:19" ht="12.75" customHeight="1">
      <c r="B38" s="692" t="s">
        <v>200</v>
      </c>
      <c r="C38" s="693"/>
      <c r="D38" s="686">
        <v>13603</v>
      </c>
      <c r="E38" s="686">
        <v>5354</v>
      </c>
      <c r="F38" s="686">
        <v>2029</v>
      </c>
      <c r="G38" s="686">
        <v>2227</v>
      </c>
      <c r="H38" s="686">
        <v>1896</v>
      </c>
      <c r="I38" s="686">
        <v>60</v>
      </c>
      <c r="J38" s="686"/>
      <c r="K38" s="686">
        <v>422</v>
      </c>
      <c r="L38" s="686">
        <v>6629</v>
      </c>
      <c r="M38" s="686">
        <v>2029</v>
      </c>
      <c r="N38" s="686">
        <v>2224</v>
      </c>
      <c r="O38" s="686">
        <v>1894</v>
      </c>
      <c r="P38" s="686">
        <v>60</v>
      </c>
      <c r="Q38" s="686">
        <v>422</v>
      </c>
      <c r="S38" s="676"/>
    </row>
    <row r="39" spans="2:19" ht="12.75" customHeight="1">
      <c r="B39" s="692" t="s">
        <v>201</v>
      </c>
      <c r="C39" s="693"/>
      <c r="D39" s="686">
        <v>10313</v>
      </c>
      <c r="E39" s="686">
        <v>5582</v>
      </c>
      <c r="F39" s="686">
        <v>1252</v>
      </c>
      <c r="G39" s="686">
        <v>1089</v>
      </c>
      <c r="H39" s="686">
        <v>731</v>
      </c>
      <c r="I39" s="686">
        <v>17</v>
      </c>
      <c r="J39" s="686"/>
      <c r="K39" s="686">
        <v>140</v>
      </c>
      <c r="L39" s="686">
        <v>3228</v>
      </c>
      <c r="M39" s="686">
        <v>1252</v>
      </c>
      <c r="N39" s="686">
        <v>1089</v>
      </c>
      <c r="O39" s="686">
        <v>730</v>
      </c>
      <c r="P39" s="686">
        <v>17</v>
      </c>
      <c r="Q39" s="686">
        <v>140</v>
      </c>
      <c r="S39" s="676"/>
    </row>
    <row r="40" spans="2:19" ht="12.75" customHeight="1">
      <c r="B40" s="692" t="s">
        <v>202</v>
      </c>
      <c r="C40" s="693"/>
      <c r="D40" s="686">
        <v>6487</v>
      </c>
      <c r="E40" s="686">
        <v>3902</v>
      </c>
      <c r="F40" s="686">
        <v>709</v>
      </c>
      <c r="G40" s="686">
        <v>433</v>
      </c>
      <c r="H40" s="686">
        <v>219</v>
      </c>
      <c r="I40" s="686">
        <v>4</v>
      </c>
      <c r="J40" s="686"/>
      <c r="K40" s="686">
        <v>46</v>
      </c>
      <c r="L40" s="686">
        <v>1411</v>
      </c>
      <c r="M40" s="686">
        <v>709</v>
      </c>
      <c r="N40" s="686">
        <v>433</v>
      </c>
      <c r="O40" s="686">
        <v>219</v>
      </c>
      <c r="P40" s="686">
        <v>4</v>
      </c>
      <c r="Q40" s="686">
        <v>46</v>
      </c>
      <c r="S40" s="676"/>
    </row>
    <row r="41" spans="2:19" ht="12.75" customHeight="1">
      <c r="B41" s="692" t="s">
        <v>203</v>
      </c>
      <c r="C41" s="693"/>
      <c r="D41" s="686">
        <v>3539</v>
      </c>
      <c r="E41" s="686">
        <v>2335</v>
      </c>
      <c r="F41" s="686">
        <v>304</v>
      </c>
      <c r="G41" s="686">
        <v>137</v>
      </c>
      <c r="H41" s="686">
        <v>62</v>
      </c>
      <c r="I41" s="686">
        <v>0</v>
      </c>
      <c r="J41" s="686"/>
      <c r="K41" s="686">
        <v>12</v>
      </c>
      <c r="L41" s="686">
        <v>514</v>
      </c>
      <c r="M41" s="686">
        <v>304</v>
      </c>
      <c r="N41" s="686">
        <v>136</v>
      </c>
      <c r="O41" s="686">
        <v>62</v>
      </c>
      <c r="P41" s="686">
        <v>0</v>
      </c>
      <c r="Q41" s="686">
        <v>12</v>
      </c>
      <c r="S41" s="676"/>
    </row>
    <row r="42" spans="2:19" ht="12.75" customHeight="1">
      <c r="B42" s="692" t="s">
        <v>204</v>
      </c>
      <c r="C42" s="693"/>
      <c r="D42" s="686">
        <v>2616</v>
      </c>
      <c r="E42" s="686">
        <v>1804</v>
      </c>
      <c r="F42" s="686">
        <v>146</v>
      </c>
      <c r="G42" s="686">
        <v>80</v>
      </c>
      <c r="H42" s="686">
        <v>19</v>
      </c>
      <c r="I42" s="686">
        <v>0</v>
      </c>
      <c r="J42" s="686"/>
      <c r="K42" s="686">
        <v>6</v>
      </c>
      <c r="L42" s="686">
        <v>251</v>
      </c>
      <c r="M42" s="686">
        <v>146</v>
      </c>
      <c r="N42" s="686">
        <v>80</v>
      </c>
      <c r="O42" s="686">
        <v>19</v>
      </c>
      <c r="P42" s="686">
        <v>0</v>
      </c>
      <c r="Q42" s="686">
        <v>6</v>
      </c>
      <c r="S42" s="676"/>
    </row>
    <row r="43" spans="2:19" ht="9" customHeight="1">
      <c r="B43" s="692"/>
      <c r="C43" s="693"/>
      <c r="D43" s="686"/>
      <c r="E43" s="686"/>
      <c r="F43" s="686"/>
      <c r="G43" s="686"/>
      <c r="H43" s="686"/>
      <c r="I43" s="686"/>
      <c r="J43" s="686"/>
      <c r="K43" s="686"/>
      <c r="L43" s="686"/>
      <c r="M43" s="686"/>
      <c r="N43" s="686"/>
      <c r="O43" s="686"/>
      <c r="Q43" s="686"/>
      <c r="S43" s="676"/>
    </row>
    <row r="44" spans="1:19" s="691" customFormat="1" ht="12.75" customHeight="1">
      <c r="A44" s="1115" t="s">
        <v>1017</v>
      </c>
      <c r="B44" s="1115"/>
      <c r="C44" s="1116"/>
      <c r="D44" s="685">
        <f aca="true" t="shared" si="8" ref="D44:I44">SUM(D45:D60)</f>
        <v>255001</v>
      </c>
      <c r="E44" s="685">
        <f t="shared" si="8"/>
        <v>107391</v>
      </c>
      <c r="F44" s="685">
        <f t="shared" si="8"/>
        <v>12060</v>
      </c>
      <c r="G44" s="685">
        <f t="shared" si="8"/>
        <v>61977</v>
      </c>
      <c r="H44" s="685">
        <f t="shared" si="8"/>
        <v>57346</v>
      </c>
      <c r="I44" s="685">
        <f t="shared" si="8"/>
        <v>1483</v>
      </c>
      <c r="J44" s="685"/>
      <c r="K44" s="685">
        <f aca="true" t="shared" si="9" ref="K44:Q44">SUM(K45:K60)</f>
        <v>5596</v>
      </c>
      <c r="L44" s="685">
        <f t="shared" si="9"/>
        <v>106531</v>
      </c>
      <c r="M44" s="685">
        <f t="shared" si="9"/>
        <v>12060</v>
      </c>
      <c r="N44" s="685">
        <f t="shared" si="9"/>
        <v>42257</v>
      </c>
      <c r="O44" s="685">
        <f t="shared" si="9"/>
        <v>47451</v>
      </c>
      <c r="P44" s="685">
        <f t="shared" si="9"/>
        <v>774</v>
      </c>
      <c r="Q44" s="685">
        <f t="shared" si="9"/>
        <v>3989</v>
      </c>
      <c r="R44" s="690"/>
      <c r="S44" s="690"/>
    </row>
    <row r="45" spans="2:19" ht="12.75" customHeight="1">
      <c r="B45" s="692" t="s">
        <v>189</v>
      </c>
      <c r="C45" s="693"/>
      <c r="D45" s="686">
        <v>28193</v>
      </c>
      <c r="E45" s="686">
        <v>12745</v>
      </c>
      <c r="F45" s="686">
        <v>0</v>
      </c>
      <c r="G45" s="686">
        <v>14116</v>
      </c>
      <c r="H45" s="686">
        <v>1254</v>
      </c>
      <c r="I45" s="686">
        <v>45</v>
      </c>
      <c r="J45" s="686"/>
      <c r="K45" s="686">
        <v>33</v>
      </c>
      <c r="L45" s="686">
        <v>0</v>
      </c>
      <c r="M45" s="686">
        <v>0</v>
      </c>
      <c r="N45" s="686">
        <v>0</v>
      </c>
      <c r="O45" s="686">
        <v>0</v>
      </c>
      <c r="P45" s="686">
        <v>0</v>
      </c>
      <c r="Q45" s="686">
        <v>0</v>
      </c>
      <c r="S45" s="676"/>
    </row>
    <row r="46" spans="2:19" ht="12.75" customHeight="1">
      <c r="B46" s="692" t="s">
        <v>190</v>
      </c>
      <c r="C46" s="694" t="s">
        <v>719</v>
      </c>
      <c r="D46" s="686">
        <v>13459</v>
      </c>
      <c r="E46" s="686">
        <v>527</v>
      </c>
      <c r="F46" s="686">
        <v>28</v>
      </c>
      <c r="G46" s="686">
        <v>4932</v>
      </c>
      <c r="H46" s="686">
        <v>6566</v>
      </c>
      <c r="I46" s="686">
        <v>324</v>
      </c>
      <c r="J46" s="686"/>
      <c r="K46" s="686">
        <v>848</v>
      </c>
      <c r="L46" s="686">
        <v>2027</v>
      </c>
      <c r="M46" s="686">
        <v>28</v>
      </c>
      <c r="N46" s="686">
        <v>1109</v>
      </c>
      <c r="O46" s="686">
        <v>780</v>
      </c>
      <c r="P46" s="686">
        <v>24</v>
      </c>
      <c r="Q46" s="686">
        <v>86</v>
      </c>
      <c r="S46" s="676"/>
    </row>
    <row r="47" spans="2:19" ht="12.75" customHeight="1">
      <c r="B47" s="692" t="s">
        <v>191</v>
      </c>
      <c r="C47" s="693"/>
      <c r="D47" s="686">
        <v>21116</v>
      </c>
      <c r="E47" s="686">
        <v>2442</v>
      </c>
      <c r="F47" s="686">
        <v>141</v>
      </c>
      <c r="G47" s="686">
        <v>5569</v>
      </c>
      <c r="H47" s="686">
        <v>9735</v>
      </c>
      <c r="I47" s="686">
        <v>478</v>
      </c>
      <c r="J47" s="686"/>
      <c r="K47" s="686">
        <v>1336</v>
      </c>
      <c r="L47" s="686">
        <v>12283</v>
      </c>
      <c r="M47" s="686">
        <v>141</v>
      </c>
      <c r="N47" s="686">
        <v>4079</v>
      </c>
      <c r="O47" s="686">
        <v>7340</v>
      </c>
      <c r="P47" s="686">
        <v>144</v>
      </c>
      <c r="Q47" s="686">
        <v>579</v>
      </c>
      <c r="S47" s="676"/>
    </row>
    <row r="48" spans="2:19" ht="12.75" customHeight="1">
      <c r="B48" s="692" t="s">
        <v>192</v>
      </c>
      <c r="C48" s="693"/>
      <c r="D48" s="686">
        <v>23188</v>
      </c>
      <c r="E48" s="686">
        <v>5723</v>
      </c>
      <c r="F48" s="686">
        <v>398</v>
      </c>
      <c r="G48" s="686">
        <v>4700</v>
      </c>
      <c r="H48" s="686">
        <v>10198</v>
      </c>
      <c r="I48" s="686">
        <v>198</v>
      </c>
      <c r="J48" s="686"/>
      <c r="K48" s="686">
        <v>762</v>
      </c>
      <c r="L48" s="686">
        <v>15761</v>
      </c>
      <c r="M48" s="686">
        <v>398</v>
      </c>
      <c r="N48" s="686">
        <v>4536</v>
      </c>
      <c r="O48" s="686">
        <v>9931</v>
      </c>
      <c r="P48" s="686">
        <v>175</v>
      </c>
      <c r="Q48" s="686">
        <v>721</v>
      </c>
      <c r="S48" s="676"/>
    </row>
    <row r="49" spans="2:19" ht="12.75" customHeight="1">
      <c r="B49" s="692" t="s">
        <v>193</v>
      </c>
      <c r="C49" s="693"/>
      <c r="D49" s="686">
        <v>20034</v>
      </c>
      <c r="E49" s="686">
        <v>7761</v>
      </c>
      <c r="F49" s="686">
        <v>588</v>
      </c>
      <c r="G49" s="686">
        <v>3645</v>
      </c>
      <c r="H49" s="686">
        <v>6676</v>
      </c>
      <c r="I49" s="686">
        <v>108</v>
      </c>
      <c r="J49" s="686"/>
      <c r="K49" s="686">
        <v>460</v>
      </c>
      <c r="L49" s="686">
        <v>11305</v>
      </c>
      <c r="M49" s="686">
        <v>588</v>
      </c>
      <c r="N49" s="686">
        <v>3582</v>
      </c>
      <c r="O49" s="686">
        <v>6580</v>
      </c>
      <c r="P49" s="686">
        <v>104</v>
      </c>
      <c r="Q49" s="686">
        <v>451</v>
      </c>
      <c r="S49" s="676"/>
    </row>
    <row r="50" spans="2:19" ht="12.75" customHeight="1">
      <c r="B50" s="692" t="s">
        <v>194</v>
      </c>
      <c r="C50" s="693"/>
      <c r="D50" s="686">
        <v>17044</v>
      </c>
      <c r="E50" s="686">
        <v>6938</v>
      </c>
      <c r="F50" s="686">
        <v>805</v>
      </c>
      <c r="G50" s="686">
        <v>3707</v>
      </c>
      <c r="H50" s="686">
        <v>4666</v>
      </c>
      <c r="I50" s="686">
        <v>66</v>
      </c>
      <c r="J50" s="686"/>
      <c r="K50" s="686">
        <v>355</v>
      </c>
      <c r="L50" s="686">
        <v>9532</v>
      </c>
      <c r="M50" s="686">
        <v>805</v>
      </c>
      <c r="N50" s="686">
        <v>3688</v>
      </c>
      <c r="O50" s="686">
        <v>4622</v>
      </c>
      <c r="P50" s="686">
        <v>64</v>
      </c>
      <c r="Q50" s="686">
        <v>353</v>
      </c>
      <c r="S50" s="676"/>
    </row>
    <row r="51" spans="2:19" ht="12.75" customHeight="1">
      <c r="B51" s="692" t="s">
        <v>195</v>
      </c>
      <c r="C51" s="693"/>
      <c r="D51" s="686">
        <v>14494</v>
      </c>
      <c r="E51" s="686">
        <v>5089</v>
      </c>
      <c r="F51" s="686">
        <v>831</v>
      </c>
      <c r="G51" s="686">
        <v>4119</v>
      </c>
      <c r="H51" s="686">
        <v>3713</v>
      </c>
      <c r="I51" s="686">
        <v>57</v>
      </c>
      <c r="J51" s="686"/>
      <c r="K51" s="686">
        <v>318</v>
      </c>
      <c r="L51" s="686">
        <v>9013</v>
      </c>
      <c r="M51" s="686">
        <v>831</v>
      </c>
      <c r="N51" s="686">
        <v>4107</v>
      </c>
      <c r="O51" s="686">
        <v>3701</v>
      </c>
      <c r="P51" s="686">
        <v>57</v>
      </c>
      <c r="Q51" s="686">
        <v>317</v>
      </c>
      <c r="S51" s="676"/>
    </row>
    <row r="52" spans="2:19" ht="12.75" customHeight="1">
      <c r="B52" s="692" t="s">
        <v>196</v>
      </c>
      <c r="C52" s="693"/>
      <c r="D52" s="686">
        <v>15970</v>
      </c>
      <c r="E52" s="686">
        <v>5287</v>
      </c>
      <c r="F52" s="686">
        <v>1135</v>
      </c>
      <c r="G52" s="686">
        <v>4975</v>
      </c>
      <c r="H52" s="686">
        <v>3782</v>
      </c>
      <c r="I52" s="686">
        <v>54</v>
      </c>
      <c r="J52" s="686"/>
      <c r="K52" s="686">
        <v>389</v>
      </c>
      <c r="L52" s="686">
        <v>10318</v>
      </c>
      <c r="M52" s="686">
        <v>1135</v>
      </c>
      <c r="N52" s="686">
        <v>4970</v>
      </c>
      <c r="O52" s="686">
        <v>3770</v>
      </c>
      <c r="P52" s="686">
        <v>54</v>
      </c>
      <c r="Q52" s="686">
        <v>389</v>
      </c>
      <c r="S52" s="676"/>
    </row>
    <row r="53" spans="2:19" ht="12.75" customHeight="1">
      <c r="B53" s="692" t="s">
        <v>197</v>
      </c>
      <c r="C53" s="693"/>
      <c r="D53" s="686">
        <v>20140</v>
      </c>
      <c r="E53" s="686">
        <v>6935</v>
      </c>
      <c r="F53" s="686">
        <v>1667</v>
      </c>
      <c r="G53" s="686">
        <v>6143</v>
      </c>
      <c r="H53" s="686">
        <v>4403</v>
      </c>
      <c r="I53" s="686">
        <v>60</v>
      </c>
      <c r="J53" s="686"/>
      <c r="K53" s="686">
        <v>443</v>
      </c>
      <c r="L53" s="686">
        <v>12693</v>
      </c>
      <c r="M53" s="686">
        <v>1667</v>
      </c>
      <c r="N53" s="686">
        <v>6134</v>
      </c>
      <c r="O53" s="686">
        <v>4391</v>
      </c>
      <c r="P53" s="686">
        <v>59</v>
      </c>
      <c r="Q53" s="686">
        <v>442</v>
      </c>
      <c r="S53" s="676"/>
    </row>
    <row r="54" spans="2:19" ht="12.75" customHeight="1">
      <c r="B54" s="692" t="s">
        <v>198</v>
      </c>
      <c r="C54" s="693"/>
      <c r="D54" s="686">
        <v>17906</v>
      </c>
      <c r="E54" s="686">
        <v>7080</v>
      </c>
      <c r="F54" s="686">
        <v>1850</v>
      </c>
      <c r="G54" s="686">
        <v>4845</v>
      </c>
      <c r="H54" s="686">
        <v>3312</v>
      </c>
      <c r="I54" s="686">
        <v>45</v>
      </c>
      <c r="J54" s="686"/>
      <c r="K54" s="686">
        <v>343</v>
      </c>
      <c r="L54" s="686">
        <v>10381</v>
      </c>
      <c r="M54" s="686">
        <v>1850</v>
      </c>
      <c r="N54" s="686">
        <v>4838</v>
      </c>
      <c r="O54" s="686">
        <v>3305</v>
      </c>
      <c r="P54" s="686">
        <v>45</v>
      </c>
      <c r="Q54" s="686">
        <v>343</v>
      </c>
      <c r="S54" s="676"/>
    </row>
    <row r="55" spans="2:19" ht="12.75" customHeight="1">
      <c r="B55" s="692" t="s">
        <v>199</v>
      </c>
      <c r="C55" s="693"/>
      <c r="D55" s="686">
        <v>16340</v>
      </c>
      <c r="E55" s="686">
        <v>9250</v>
      </c>
      <c r="F55" s="686">
        <v>1653</v>
      </c>
      <c r="G55" s="686">
        <v>2888</v>
      </c>
      <c r="H55" s="686">
        <v>1813</v>
      </c>
      <c r="I55" s="686">
        <v>26</v>
      </c>
      <c r="J55" s="686"/>
      <c r="K55" s="686">
        <v>190</v>
      </c>
      <c r="L55" s="686">
        <v>6560</v>
      </c>
      <c r="M55" s="686">
        <v>1653</v>
      </c>
      <c r="N55" s="686">
        <v>2880</v>
      </c>
      <c r="O55" s="686">
        <v>1812</v>
      </c>
      <c r="P55" s="686">
        <v>26</v>
      </c>
      <c r="Q55" s="686">
        <v>189</v>
      </c>
      <c r="S55" s="676"/>
    </row>
    <row r="56" spans="2:19" ht="12.75" customHeight="1">
      <c r="B56" s="692" t="s">
        <v>200</v>
      </c>
      <c r="C56" s="693"/>
      <c r="D56" s="686">
        <v>15205</v>
      </c>
      <c r="E56" s="686">
        <v>10848</v>
      </c>
      <c r="F56" s="686">
        <v>1302</v>
      </c>
      <c r="G56" s="686">
        <v>1440</v>
      </c>
      <c r="H56" s="686">
        <v>822</v>
      </c>
      <c r="I56" s="686">
        <v>16</v>
      </c>
      <c r="J56" s="686"/>
      <c r="K56" s="686">
        <v>84</v>
      </c>
      <c r="L56" s="686">
        <v>3657</v>
      </c>
      <c r="M56" s="686">
        <v>1302</v>
      </c>
      <c r="N56" s="686">
        <v>1438</v>
      </c>
      <c r="O56" s="686">
        <v>817</v>
      </c>
      <c r="P56" s="686">
        <v>16</v>
      </c>
      <c r="Q56" s="686">
        <v>84</v>
      </c>
      <c r="S56" s="676"/>
    </row>
    <row r="57" spans="2:19" ht="12.75" customHeight="1">
      <c r="B57" s="692" t="s">
        <v>201</v>
      </c>
      <c r="C57" s="693"/>
      <c r="D57" s="686">
        <v>12046</v>
      </c>
      <c r="E57" s="686">
        <v>9705</v>
      </c>
      <c r="F57" s="686">
        <v>836</v>
      </c>
      <c r="G57" s="686">
        <v>548</v>
      </c>
      <c r="H57" s="686">
        <v>292</v>
      </c>
      <c r="I57" s="686">
        <v>3</v>
      </c>
      <c r="J57" s="686"/>
      <c r="K57" s="686">
        <v>19</v>
      </c>
      <c r="L57" s="686">
        <v>1697</v>
      </c>
      <c r="M57" s="686">
        <v>836</v>
      </c>
      <c r="N57" s="686">
        <v>548</v>
      </c>
      <c r="O57" s="686">
        <v>291</v>
      </c>
      <c r="P57" s="686">
        <v>3</v>
      </c>
      <c r="Q57" s="686">
        <v>19</v>
      </c>
      <c r="S57" s="676"/>
    </row>
    <row r="58" spans="2:19" ht="12.75" customHeight="1">
      <c r="B58" s="692" t="s">
        <v>202</v>
      </c>
      <c r="C58" s="693"/>
      <c r="D58" s="686">
        <v>8838</v>
      </c>
      <c r="E58" s="686">
        <v>7385</v>
      </c>
      <c r="F58" s="686">
        <v>508</v>
      </c>
      <c r="G58" s="686">
        <v>233</v>
      </c>
      <c r="H58" s="686">
        <v>81</v>
      </c>
      <c r="I58" s="686">
        <v>3</v>
      </c>
      <c r="J58" s="686"/>
      <c r="K58" s="686">
        <v>11</v>
      </c>
      <c r="L58" s="686">
        <v>834</v>
      </c>
      <c r="M58" s="686">
        <v>508</v>
      </c>
      <c r="N58" s="686">
        <v>232</v>
      </c>
      <c r="O58" s="686">
        <v>80</v>
      </c>
      <c r="P58" s="686">
        <v>3</v>
      </c>
      <c r="Q58" s="686">
        <v>11</v>
      </c>
      <c r="S58" s="676"/>
    </row>
    <row r="59" spans="2:19" ht="12.75" customHeight="1">
      <c r="B59" s="692" t="s">
        <v>203</v>
      </c>
      <c r="C59" s="693"/>
      <c r="D59" s="686">
        <v>5779</v>
      </c>
      <c r="E59" s="686">
        <v>4999</v>
      </c>
      <c r="F59" s="686">
        <v>220</v>
      </c>
      <c r="G59" s="686">
        <v>80</v>
      </c>
      <c r="H59" s="686">
        <v>23</v>
      </c>
      <c r="I59" s="686">
        <v>0</v>
      </c>
      <c r="J59" s="686"/>
      <c r="K59" s="686">
        <v>5</v>
      </c>
      <c r="L59" s="686">
        <v>325</v>
      </c>
      <c r="M59" s="686">
        <v>220</v>
      </c>
      <c r="N59" s="686">
        <v>79</v>
      </c>
      <c r="O59" s="686">
        <v>21</v>
      </c>
      <c r="P59" s="686">
        <v>0</v>
      </c>
      <c r="Q59" s="686">
        <v>5</v>
      </c>
      <c r="S59" s="676"/>
    </row>
    <row r="60" spans="1:19" ht="12.75" customHeight="1">
      <c r="A60" s="695"/>
      <c r="B60" s="696" t="s">
        <v>204</v>
      </c>
      <c r="C60" s="678"/>
      <c r="D60" s="697">
        <v>5249</v>
      </c>
      <c r="E60" s="697">
        <v>4677</v>
      </c>
      <c r="F60" s="697">
        <v>98</v>
      </c>
      <c r="G60" s="697">
        <v>37</v>
      </c>
      <c r="H60" s="697">
        <v>10</v>
      </c>
      <c r="I60" s="697">
        <v>0</v>
      </c>
      <c r="J60" s="686"/>
      <c r="K60" s="697">
        <v>0</v>
      </c>
      <c r="L60" s="697">
        <v>145</v>
      </c>
      <c r="M60" s="697">
        <v>98</v>
      </c>
      <c r="N60" s="697">
        <v>37</v>
      </c>
      <c r="O60" s="697">
        <v>10</v>
      </c>
      <c r="P60" s="697">
        <v>0</v>
      </c>
      <c r="Q60" s="697">
        <v>0</v>
      </c>
      <c r="S60" s="676"/>
    </row>
    <row r="61" ht="12.75" customHeight="1">
      <c r="A61" s="698" t="s">
        <v>205</v>
      </c>
    </row>
  </sheetData>
  <mergeCells count="17">
    <mergeCell ref="A6:C6"/>
    <mergeCell ref="A8:C8"/>
    <mergeCell ref="A26:C26"/>
    <mergeCell ref="A44:C44"/>
    <mergeCell ref="K1:Q1"/>
    <mergeCell ref="G2:G3"/>
    <mergeCell ref="A1:I1"/>
    <mergeCell ref="A2:C3"/>
    <mergeCell ref="A4:C4"/>
    <mergeCell ref="A5:C5"/>
    <mergeCell ref="L2:Q2"/>
    <mergeCell ref="D2:D3"/>
    <mergeCell ref="E2:E3"/>
    <mergeCell ref="F2:F3"/>
    <mergeCell ref="H2:H3"/>
    <mergeCell ref="I2:I3"/>
    <mergeCell ref="K2:K3"/>
  </mergeCells>
  <printOptions/>
  <pageMargins left="0.7874015748031497" right="0.5905511811023623" top="0.3937007874015748" bottom="0.3937007874015748" header="0" footer="0"/>
  <pageSetup horizontalDpi="300" verticalDpi="300" orientation="portrait" pageOrder="overThenDown" paperSize="9" scale="99" r:id="rId1"/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K62"/>
  <sheetViews>
    <sheetView workbookViewId="0" topLeftCell="A1">
      <selection activeCell="A1" sqref="A1:K1"/>
    </sheetView>
  </sheetViews>
  <sheetFormatPr defaultColWidth="9.00390625" defaultRowHeight="13.5" customHeight="1"/>
  <cols>
    <col min="1" max="1" width="1.37890625" style="704" customWidth="1"/>
    <col min="2" max="2" width="8.625" style="704" customWidth="1"/>
    <col min="3" max="3" width="2.50390625" style="704" customWidth="1"/>
    <col min="4" max="4" width="8.875" style="704" customWidth="1"/>
    <col min="5" max="7" width="8.625" style="704" customWidth="1"/>
    <col min="8" max="8" width="8.875" style="704" customWidth="1"/>
    <col min="9" max="11" width="8.625" style="704" customWidth="1"/>
    <col min="12" max="16384" width="8.00390625" style="704" customWidth="1"/>
  </cols>
  <sheetData>
    <row r="1" spans="1:11" s="701" customFormat="1" ht="21" customHeight="1" thickBot="1">
      <c r="A1" s="1117" t="s">
        <v>206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</row>
    <row r="2" spans="1:11" ht="13.5" customHeight="1" thickTop="1">
      <c r="A2" s="1118" t="s">
        <v>73</v>
      </c>
      <c r="B2" s="1118"/>
      <c r="C2" s="1119"/>
      <c r="D2" s="1137" t="s">
        <v>710</v>
      </c>
      <c r="E2" s="702"/>
      <c r="F2" s="702"/>
      <c r="G2" s="703"/>
      <c r="H2" s="1128" t="s">
        <v>207</v>
      </c>
      <c r="I2" s="1128"/>
      <c r="J2" s="1128"/>
      <c r="K2" s="1129"/>
    </row>
    <row r="3" spans="1:11" s="707" customFormat="1" ht="5.25" customHeight="1">
      <c r="A3" s="1120"/>
      <c r="B3" s="1120"/>
      <c r="C3" s="1121"/>
      <c r="D3" s="1138"/>
      <c r="E3" s="1135" t="s">
        <v>208</v>
      </c>
      <c r="F3" s="1135" t="s">
        <v>209</v>
      </c>
      <c r="G3" s="1135" t="s">
        <v>210</v>
      </c>
      <c r="H3" s="1126" t="s">
        <v>710</v>
      </c>
      <c r="I3" s="1130"/>
      <c r="J3" s="1130"/>
      <c r="K3" s="1130"/>
    </row>
    <row r="4" spans="1:11" s="707" customFormat="1" ht="21.75" customHeight="1">
      <c r="A4" s="1122"/>
      <c r="B4" s="1122"/>
      <c r="C4" s="1123"/>
      <c r="D4" s="1139"/>
      <c r="E4" s="1136"/>
      <c r="F4" s="1136"/>
      <c r="G4" s="1136"/>
      <c r="H4" s="1127"/>
      <c r="I4" s="708" t="s">
        <v>208</v>
      </c>
      <c r="J4" s="708" t="s">
        <v>211</v>
      </c>
      <c r="K4" s="709" t="s">
        <v>210</v>
      </c>
    </row>
    <row r="5" spans="1:11" s="710" customFormat="1" ht="12.75" customHeight="1">
      <c r="A5" s="1131" t="s">
        <v>86</v>
      </c>
      <c r="B5" s="1131"/>
      <c r="C5" s="1132"/>
      <c r="D5" s="710">
        <v>461963</v>
      </c>
      <c r="E5" s="710">
        <v>51951</v>
      </c>
      <c r="F5" s="710">
        <v>7384</v>
      </c>
      <c r="G5" s="710">
        <v>75434</v>
      </c>
      <c r="H5" s="710">
        <v>236494</v>
      </c>
      <c r="I5" s="710">
        <v>41786</v>
      </c>
      <c r="J5" s="710">
        <v>6081</v>
      </c>
      <c r="K5" s="710">
        <v>62426</v>
      </c>
    </row>
    <row r="6" spans="1:11" s="711" customFormat="1" ht="12.75" customHeight="1">
      <c r="A6" s="1133" t="s">
        <v>26</v>
      </c>
      <c r="B6" s="1133"/>
      <c r="C6" s="1134"/>
      <c r="D6" s="711">
        <v>234262</v>
      </c>
      <c r="E6" s="711">
        <v>33213</v>
      </c>
      <c r="F6" s="711">
        <v>5494</v>
      </c>
      <c r="G6" s="711">
        <v>53419</v>
      </c>
      <c r="H6" s="711">
        <v>150390</v>
      </c>
      <c r="I6" s="711">
        <v>27915</v>
      </c>
      <c r="J6" s="711">
        <v>4889</v>
      </c>
      <c r="K6" s="711">
        <v>47958</v>
      </c>
    </row>
    <row r="7" spans="1:11" s="711" customFormat="1" ht="12.75" customHeight="1">
      <c r="A7" s="1133" t="s">
        <v>1017</v>
      </c>
      <c r="B7" s="1133"/>
      <c r="C7" s="1134"/>
      <c r="D7" s="711">
        <v>227701</v>
      </c>
      <c r="E7" s="711">
        <v>18738</v>
      </c>
      <c r="F7" s="711">
        <v>1890</v>
      </c>
      <c r="G7" s="711">
        <v>22015</v>
      </c>
      <c r="H7" s="711">
        <v>86104</v>
      </c>
      <c r="I7" s="711">
        <v>13871</v>
      </c>
      <c r="J7" s="711">
        <v>1192</v>
      </c>
      <c r="K7" s="711">
        <v>14468</v>
      </c>
    </row>
    <row r="8" spans="1:11" s="707" customFormat="1" ht="8.25" customHeight="1">
      <c r="A8" s="705"/>
      <c r="B8" s="705"/>
      <c r="C8" s="706"/>
      <c r="D8" s="712"/>
      <c r="E8" s="712"/>
      <c r="F8" s="712"/>
      <c r="G8" s="712"/>
      <c r="H8" s="712"/>
      <c r="I8" s="712"/>
      <c r="J8" s="712"/>
      <c r="K8" s="712"/>
    </row>
    <row r="9" spans="1:11" s="713" customFormat="1" ht="12.75" customHeight="1">
      <c r="A9" s="1124" t="s">
        <v>724</v>
      </c>
      <c r="B9" s="1124"/>
      <c r="C9" s="1125"/>
      <c r="D9" s="710">
        <f aca="true" t="shared" si="0" ref="D9:K9">SUM(D10:D25)</f>
        <v>470917</v>
      </c>
      <c r="E9" s="710">
        <f t="shared" si="0"/>
        <v>47612</v>
      </c>
      <c r="F9" s="710">
        <f t="shared" si="0"/>
        <v>6721</v>
      </c>
      <c r="G9" s="710">
        <f t="shared" si="0"/>
        <v>70045</v>
      </c>
      <c r="H9" s="710">
        <f t="shared" si="0"/>
        <v>222106</v>
      </c>
      <c r="I9" s="710">
        <f t="shared" si="0"/>
        <v>39003</v>
      </c>
      <c r="J9" s="710">
        <f t="shared" si="0"/>
        <v>5711</v>
      </c>
      <c r="K9" s="710">
        <f t="shared" si="0"/>
        <v>59114</v>
      </c>
    </row>
    <row r="10" spans="1:11" ht="12.75" customHeight="1">
      <c r="A10" s="714"/>
      <c r="B10" s="715" t="s">
        <v>212</v>
      </c>
      <c r="C10" s="716"/>
      <c r="D10" s="711">
        <f aca="true" t="shared" si="1" ref="D10:I10">SUM(D28,D46)</f>
        <v>58272</v>
      </c>
      <c r="E10" s="711">
        <f t="shared" si="1"/>
        <v>1602</v>
      </c>
      <c r="F10" s="711">
        <f t="shared" si="1"/>
        <v>102</v>
      </c>
      <c r="G10" s="711">
        <f t="shared" si="1"/>
        <v>1197</v>
      </c>
      <c r="H10" s="711">
        <f t="shared" si="1"/>
        <v>0</v>
      </c>
      <c r="I10" s="711">
        <f t="shared" si="1"/>
        <v>0</v>
      </c>
      <c r="J10" s="711">
        <v>0</v>
      </c>
      <c r="K10" s="711">
        <f aca="true" t="shared" si="2" ref="K10:K25">SUM(K28,K46)</f>
        <v>0</v>
      </c>
    </row>
    <row r="11" spans="1:11" ht="12.75" customHeight="1">
      <c r="A11" s="714"/>
      <c r="B11" s="715" t="s">
        <v>213</v>
      </c>
      <c r="C11" s="716" t="s">
        <v>719</v>
      </c>
      <c r="D11" s="711">
        <f aca="true" t="shared" si="3" ref="D11:H25">SUM(D29,D47)</f>
        <v>24042</v>
      </c>
      <c r="E11" s="711">
        <f t="shared" si="3"/>
        <v>5768</v>
      </c>
      <c r="F11" s="711">
        <f t="shared" si="3"/>
        <v>512</v>
      </c>
      <c r="G11" s="711">
        <f t="shared" si="3"/>
        <v>5854</v>
      </c>
      <c r="H11" s="711">
        <f t="shared" si="3"/>
        <v>3577</v>
      </c>
      <c r="I11" s="711">
        <v>572</v>
      </c>
      <c r="J11" s="711">
        <v>36</v>
      </c>
      <c r="K11" s="711">
        <f t="shared" si="2"/>
        <v>504</v>
      </c>
    </row>
    <row r="12" spans="1:11" ht="12.75" customHeight="1">
      <c r="A12" s="714"/>
      <c r="B12" s="715" t="s">
        <v>191</v>
      </c>
      <c r="C12" s="716"/>
      <c r="D12" s="711">
        <f t="shared" si="3"/>
        <v>35569</v>
      </c>
      <c r="E12" s="711">
        <f t="shared" si="3"/>
        <v>5203</v>
      </c>
      <c r="F12" s="711">
        <f t="shared" si="3"/>
        <v>798</v>
      </c>
      <c r="G12" s="711">
        <f t="shared" si="3"/>
        <v>9028</v>
      </c>
      <c r="H12" s="711">
        <f t="shared" si="3"/>
        <v>18049</v>
      </c>
      <c r="I12" s="711">
        <v>3734</v>
      </c>
      <c r="J12" s="711">
        <v>433</v>
      </c>
      <c r="K12" s="711">
        <f t="shared" si="2"/>
        <v>4972</v>
      </c>
    </row>
    <row r="13" spans="1:11" ht="12.75" customHeight="1">
      <c r="A13" s="714"/>
      <c r="B13" s="715" t="s">
        <v>192</v>
      </c>
      <c r="C13" s="716"/>
      <c r="D13" s="711">
        <f t="shared" si="3"/>
        <v>38935</v>
      </c>
      <c r="E13" s="711">
        <f t="shared" si="3"/>
        <v>5793</v>
      </c>
      <c r="F13" s="711">
        <f t="shared" si="3"/>
        <v>871</v>
      </c>
      <c r="G13" s="711">
        <f t="shared" si="3"/>
        <v>8376</v>
      </c>
      <c r="H13" s="711">
        <f t="shared" si="3"/>
        <v>25902</v>
      </c>
      <c r="I13" s="711">
        <v>5551</v>
      </c>
      <c r="J13" s="711">
        <v>823</v>
      </c>
      <c r="K13" s="711">
        <f t="shared" si="2"/>
        <v>8124</v>
      </c>
    </row>
    <row r="14" spans="1:11" ht="12.75" customHeight="1">
      <c r="A14" s="714"/>
      <c r="B14" s="715" t="s">
        <v>193</v>
      </c>
      <c r="C14" s="716"/>
      <c r="D14" s="711">
        <f t="shared" si="3"/>
        <v>35018</v>
      </c>
      <c r="E14" s="711">
        <f t="shared" si="3"/>
        <v>4963</v>
      </c>
      <c r="F14" s="711">
        <f t="shared" si="3"/>
        <v>692</v>
      </c>
      <c r="G14" s="711">
        <f t="shared" si="3"/>
        <v>7134</v>
      </c>
      <c r="H14" s="711">
        <f t="shared" si="3"/>
        <v>22655</v>
      </c>
      <c r="I14" s="711">
        <v>4898</v>
      </c>
      <c r="J14" s="711">
        <v>681</v>
      </c>
      <c r="K14" s="711">
        <f t="shared" si="2"/>
        <v>7085</v>
      </c>
    </row>
    <row r="15" spans="1:11" ht="12.75" customHeight="1">
      <c r="A15" s="714"/>
      <c r="B15" s="715" t="s">
        <v>194</v>
      </c>
      <c r="C15" s="716"/>
      <c r="D15" s="711">
        <f t="shared" si="3"/>
        <v>30549</v>
      </c>
      <c r="E15" s="711">
        <f t="shared" si="3"/>
        <v>4019</v>
      </c>
      <c r="F15" s="711">
        <f t="shared" si="3"/>
        <v>609</v>
      </c>
      <c r="G15" s="711">
        <f t="shared" si="3"/>
        <v>5962</v>
      </c>
      <c r="H15" s="711">
        <f t="shared" si="3"/>
        <v>20386</v>
      </c>
      <c r="I15" s="711">
        <v>4000</v>
      </c>
      <c r="J15" s="711">
        <v>606</v>
      </c>
      <c r="K15" s="711">
        <f t="shared" si="2"/>
        <v>5950</v>
      </c>
    </row>
    <row r="16" spans="1:11" ht="12.75" customHeight="1">
      <c r="A16" s="714"/>
      <c r="B16" s="715" t="s">
        <v>195</v>
      </c>
      <c r="C16" s="716"/>
      <c r="D16" s="711">
        <f t="shared" si="3"/>
        <v>26885</v>
      </c>
      <c r="E16" s="711">
        <f t="shared" si="3"/>
        <v>3678</v>
      </c>
      <c r="F16" s="711">
        <f t="shared" si="3"/>
        <v>562</v>
      </c>
      <c r="G16" s="711">
        <f t="shared" si="3"/>
        <v>5290</v>
      </c>
      <c r="H16" s="711">
        <f t="shared" si="3"/>
        <v>19289</v>
      </c>
      <c r="I16" s="711">
        <v>3669</v>
      </c>
      <c r="J16" s="711">
        <v>560</v>
      </c>
      <c r="K16" s="711">
        <f t="shared" si="2"/>
        <v>5283</v>
      </c>
    </row>
    <row r="17" spans="1:11" ht="12.75" customHeight="1">
      <c r="A17" s="714"/>
      <c r="B17" s="715" t="s">
        <v>196</v>
      </c>
      <c r="C17" s="716"/>
      <c r="D17" s="711">
        <f t="shared" si="3"/>
        <v>30802</v>
      </c>
      <c r="E17" s="711">
        <f t="shared" si="3"/>
        <v>4033</v>
      </c>
      <c r="F17" s="711">
        <f t="shared" si="3"/>
        <v>531</v>
      </c>
      <c r="G17" s="711">
        <f t="shared" si="3"/>
        <v>6066</v>
      </c>
      <c r="H17" s="711">
        <f t="shared" si="3"/>
        <v>22724</v>
      </c>
      <c r="I17" s="711">
        <v>4029</v>
      </c>
      <c r="J17" s="711">
        <v>529</v>
      </c>
      <c r="K17" s="711">
        <f t="shared" si="2"/>
        <v>6064</v>
      </c>
    </row>
    <row r="18" spans="1:11" ht="12.75" customHeight="1">
      <c r="A18" s="714"/>
      <c r="B18" s="715" t="s">
        <v>197</v>
      </c>
      <c r="C18" s="716"/>
      <c r="D18" s="711">
        <f t="shared" si="3"/>
        <v>40222</v>
      </c>
      <c r="E18" s="711">
        <f t="shared" si="3"/>
        <v>4676</v>
      </c>
      <c r="F18" s="711">
        <f t="shared" si="3"/>
        <v>697</v>
      </c>
      <c r="G18" s="711">
        <f t="shared" si="3"/>
        <v>8147</v>
      </c>
      <c r="H18" s="711">
        <f t="shared" si="3"/>
        <v>29538</v>
      </c>
      <c r="I18" s="711">
        <v>4676</v>
      </c>
      <c r="J18" s="711">
        <v>697</v>
      </c>
      <c r="K18" s="711">
        <f t="shared" si="2"/>
        <v>8145</v>
      </c>
    </row>
    <row r="19" spans="1:11" ht="12.75" customHeight="1">
      <c r="A19" s="714"/>
      <c r="B19" s="715" t="s">
        <v>198</v>
      </c>
      <c r="C19" s="716"/>
      <c r="D19" s="711">
        <f t="shared" si="3"/>
        <v>36287</v>
      </c>
      <c r="E19" s="711">
        <f t="shared" si="3"/>
        <v>3742</v>
      </c>
      <c r="F19" s="711">
        <f t="shared" si="3"/>
        <v>616</v>
      </c>
      <c r="G19" s="711">
        <f t="shared" si="3"/>
        <v>7388</v>
      </c>
      <c r="H19" s="711">
        <f t="shared" si="3"/>
        <v>25699</v>
      </c>
      <c r="I19" s="711">
        <v>3741</v>
      </c>
      <c r="J19" s="711">
        <v>615</v>
      </c>
      <c r="K19" s="711">
        <f t="shared" si="2"/>
        <v>7388</v>
      </c>
    </row>
    <row r="20" spans="1:11" ht="12.75" customHeight="1">
      <c r="A20" s="714"/>
      <c r="B20" s="715" t="s">
        <v>199</v>
      </c>
      <c r="C20" s="716"/>
      <c r="D20" s="711">
        <f t="shared" si="3"/>
        <v>31581</v>
      </c>
      <c r="E20" s="711">
        <f t="shared" si="3"/>
        <v>2226</v>
      </c>
      <c r="F20" s="711">
        <f t="shared" si="3"/>
        <v>388</v>
      </c>
      <c r="G20" s="711">
        <f t="shared" si="3"/>
        <v>3772</v>
      </c>
      <c r="H20" s="711">
        <f t="shared" si="3"/>
        <v>16508</v>
      </c>
      <c r="I20" s="711">
        <v>2224</v>
      </c>
      <c r="J20" s="711">
        <v>388</v>
      </c>
      <c r="K20" s="711">
        <f t="shared" si="2"/>
        <v>3772</v>
      </c>
    </row>
    <row r="21" spans="1:11" ht="12.75" customHeight="1">
      <c r="A21" s="714"/>
      <c r="B21" s="715" t="s">
        <v>200</v>
      </c>
      <c r="C21" s="716"/>
      <c r="D21" s="711">
        <f t="shared" si="3"/>
        <v>28247</v>
      </c>
      <c r="E21" s="711">
        <f t="shared" si="3"/>
        <v>1180</v>
      </c>
      <c r="F21" s="711">
        <f t="shared" si="3"/>
        <v>238</v>
      </c>
      <c r="G21" s="711">
        <f t="shared" si="3"/>
        <v>1321</v>
      </c>
      <c r="H21" s="711">
        <f t="shared" si="3"/>
        <v>9729</v>
      </c>
      <c r="I21" s="711">
        <v>1180</v>
      </c>
      <c r="J21" s="711">
        <v>238</v>
      </c>
      <c r="K21" s="711">
        <f t="shared" si="2"/>
        <v>1318</v>
      </c>
    </row>
    <row r="22" spans="1:11" ht="12.75" customHeight="1">
      <c r="A22" s="714"/>
      <c r="B22" s="715" t="s">
        <v>201</v>
      </c>
      <c r="C22" s="716"/>
      <c r="D22" s="711">
        <f t="shared" si="3"/>
        <v>22094</v>
      </c>
      <c r="E22" s="711">
        <f t="shared" si="3"/>
        <v>488</v>
      </c>
      <c r="F22" s="711">
        <f t="shared" si="3"/>
        <v>74</v>
      </c>
      <c r="G22" s="711">
        <f t="shared" si="3"/>
        <v>375</v>
      </c>
      <c r="H22" s="711">
        <f t="shared" si="3"/>
        <v>4661</v>
      </c>
      <c r="I22" s="711">
        <v>488</v>
      </c>
      <c r="J22" s="711">
        <v>74</v>
      </c>
      <c r="K22" s="711">
        <f t="shared" si="2"/>
        <v>374</v>
      </c>
    </row>
    <row r="23" spans="1:11" ht="12.75" customHeight="1">
      <c r="A23" s="714"/>
      <c r="B23" s="715" t="s">
        <v>202</v>
      </c>
      <c r="C23" s="716"/>
      <c r="D23" s="711">
        <f t="shared" si="3"/>
        <v>15256</v>
      </c>
      <c r="E23" s="711">
        <f t="shared" si="3"/>
        <v>174</v>
      </c>
      <c r="F23" s="711">
        <f t="shared" si="3"/>
        <v>25</v>
      </c>
      <c r="G23" s="711">
        <f t="shared" si="3"/>
        <v>96</v>
      </c>
      <c r="H23" s="711">
        <f t="shared" si="3"/>
        <v>2177</v>
      </c>
      <c r="I23" s="711">
        <v>174</v>
      </c>
      <c r="J23" s="711">
        <v>25</v>
      </c>
      <c r="K23" s="711">
        <f t="shared" si="2"/>
        <v>96</v>
      </c>
    </row>
    <row r="24" spans="1:11" ht="12.75" customHeight="1">
      <c r="A24" s="714"/>
      <c r="B24" s="715" t="s">
        <v>203</v>
      </c>
      <c r="C24" s="716"/>
      <c r="D24" s="711">
        <f t="shared" si="3"/>
        <v>9294</v>
      </c>
      <c r="E24" s="711">
        <f t="shared" si="3"/>
        <v>42</v>
      </c>
      <c r="F24" s="711">
        <f t="shared" si="3"/>
        <v>3</v>
      </c>
      <c r="G24" s="711">
        <f t="shared" si="3"/>
        <v>33</v>
      </c>
      <c r="H24" s="711">
        <f t="shared" si="3"/>
        <v>817</v>
      </c>
      <c r="I24" s="711">
        <v>42</v>
      </c>
      <c r="J24" s="711">
        <v>3</v>
      </c>
      <c r="K24" s="711">
        <f t="shared" si="2"/>
        <v>33</v>
      </c>
    </row>
    <row r="25" spans="1:11" ht="12.75" customHeight="1">
      <c r="A25" s="714"/>
      <c r="B25" s="715" t="s">
        <v>214</v>
      </c>
      <c r="C25" s="716"/>
      <c r="D25" s="711">
        <f t="shared" si="3"/>
        <v>7864</v>
      </c>
      <c r="E25" s="711">
        <f t="shared" si="3"/>
        <v>25</v>
      </c>
      <c r="F25" s="711">
        <f t="shared" si="3"/>
        <v>3</v>
      </c>
      <c r="G25" s="711">
        <f t="shared" si="3"/>
        <v>6</v>
      </c>
      <c r="H25" s="711">
        <f t="shared" si="3"/>
        <v>395</v>
      </c>
      <c r="I25" s="711">
        <v>25</v>
      </c>
      <c r="J25" s="711">
        <v>3</v>
      </c>
      <c r="K25" s="711">
        <f t="shared" si="2"/>
        <v>6</v>
      </c>
    </row>
    <row r="26" spans="1:11" ht="6.75" customHeight="1">
      <c r="A26" s="714"/>
      <c r="B26" s="714"/>
      <c r="C26" s="716"/>
      <c r="D26" s="711"/>
      <c r="E26" s="711"/>
      <c r="F26" s="711"/>
      <c r="G26" s="711"/>
      <c r="H26" s="711"/>
      <c r="I26" s="711"/>
      <c r="J26" s="711"/>
      <c r="K26" s="711"/>
    </row>
    <row r="27" spans="1:11" s="713" customFormat="1" ht="12.75" customHeight="1">
      <c r="A27" s="1124" t="s">
        <v>26</v>
      </c>
      <c r="B27" s="1124"/>
      <c r="C27" s="1125"/>
      <c r="D27" s="710">
        <f aca="true" t="shared" si="4" ref="D27:K27">SUM(D28:D43)</f>
        <v>239242</v>
      </c>
      <c r="E27" s="710">
        <f t="shared" si="4"/>
        <v>29458</v>
      </c>
      <c r="F27" s="710">
        <f t="shared" si="4"/>
        <v>4914</v>
      </c>
      <c r="G27" s="710">
        <f t="shared" si="4"/>
        <v>48907</v>
      </c>
      <c r="H27" s="710">
        <f t="shared" si="4"/>
        <v>137970</v>
      </c>
      <c r="I27" s="710">
        <f t="shared" si="4"/>
        <v>25069</v>
      </c>
      <c r="J27" s="710">
        <f t="shared" si="4"/>
        <v>4394</v>
      </c>
      <c r="K27" s="710">
        <f t="shared" si="4"/>
        <v>44546</v>
      </c>
    </row>
    <row r="28" spans="1:11" ht="12.75" customHeight="1">
      <c r="A28" s="714"/>
      <c r="B28" s="715" t="s">
        <v>212</v>
      </c>
      <c r="C28" s="716"/>
      <c r="D28" s="711">
        <v>30221</v>
      </c>
      <c r="E28" s="711">
        <v>990</v>
      </c>
      <c r="F28" s="711">
        <v>84</v>
      </c>
      <c r="G28" s="711">
        <v>637</v>
      </c>
      <c r="H28" s="711">
        <v>0</v>
      </c>
      <c r="I28" s="711">
        <v>0</v>
      </c>
      <c r="J28" s="711">
        <v>0</v>
      </c>
      <c r="K28" s="711">
        <v>0</v>
      </c>
    </row>
    <row r="29" spans="1:11" ht="12.75" customHeight="1">
      <c r="A29" s="714"/>
      <c r="B29" s="715" t="s">
        <v>213</v>
      </c>
      <c r="C29" s="716" t="s">
        <v>719</v>
      </c>
      <c r="D29" s="711">
        <v>11417</v>
      </c>
      <c r="E29" s="711">
        <v>2954</v>
      </c>
      <c r="F29" s="711">
        <v>266</v>
      </c>
      <c r="G29" s="711">
        <v>2010</v>
      </c>
      <c r="H29" s="711">
        <v>1916</v>
      </c>
      <c r="I29" s="711">
        <v>334</v>
      </c>
      <c r="J29" s="711">
        <v>17</v>
      </c>
      <c r="K29" s="711">
        <v>237</v>
      </c>
    </row>
    <row r="30" spans="1:11" ht="12.75" customHeight="1">
      <c r="A30" s="714"/>
      <c r="B30" s="715" t="s">
        <v>191</v>
      </c>
      <c r="C30" s="716"/>
      <c r="D30" s="711">
        <v>17833</v>
      </c>
      <c r="E30" s="711">
        <v>2435</v>
      </c>
      <c r="F30" s="711">
        <v>340</v>
      </c>
      <c r="G30" s="711">
        <v>4085</v>
      </c>
      <c r="H30" s="711">
        <v>9076</v>
      </c>
      <c r="I30" s="711">
        <v>1853</v>
      </c>
      <c r="J30" s="711">
        <v>196</v>
      </c>
      <c r="K30" s="711">
        <v>2337</v>
      </c>
    </row>
    <row r="31" spans="1:11" ht="12.75" customHeight="1">
      <c r="A31" s="714"/>
      <c r="B31" s="715" t="s">
        <v>192</v>
      </c>
      <c r="C31" s="716"/>
      <c r="D31" s="711">
        <v>20929</v>
      </c>
      <c r="E31" s="711">
        <v>3397</v>
      </c>
      <c r="F31" s="711">
        <v>558</v>
      </c>
      <c r="G31" s="711">
        <v>5109</v>
      </c>
      <c r="H31" s="711">
        <v>15185</v>
      </c>
      <c r="I31" s="711">
        <v>3244</v>
      </c>
      <c r="J31" s="711">
        <v>525</v>
      </c>
      <c r="K31" s="711">
        <v>4946</v>
      </c>
    </row>
    <row r="32" spans="1:11" ht="12.75" customHeight="1">
      <c r="A32" s="714"/>
      <c r="B32" s="715" t="s">
        <v>193</v>
      </c>
      <c r="C32" s="716"/>
      <c r="D32" s="711">
        <v>18517</v>
      </c>
      <c r="E32" s="711">
        <v>3291</v>
      </c>
      <c r="F32" s="711">
        <v>500</v>
      </c>
      <c r="G32" s="711">
        <v>5287</v>
      </c>
      <c r="H32" s="711">
        <v>14835</v>
      </c>
      <c r="I32" s="711">
        <v>3259</v>
      </c>
      <c r="J32" s="711">
        <v>494</v>
      </c>
      <c r="K32" s="711">
        <v>5261</v>
      </c>
    </row>
    <row r="33" spans="1:11" ht="12.75" customHeight="1">
      <c r="A33" s="714"/>
      <c r="B33" s="715" t="s">
        <v>194</v>
      </c>
      <c r="C33" s="716"/>
      <c r="D33" s="711">
        <v>16095</v>
      </c>
      <c r="E33" s="711">
        <v>2753</v>
      </c>
      <c r="F33" s="711">
        <v>499</v>
      </c>
      <c r="G33" s="711">
        <v>4841</v>
      </c>
      <c r="H33" s="711">
        <v>13419</v>
      </c>
      <c r="I33" s="711">
        <v>2748</v>
      </c>
      <c r="J33" s="711">
        <v>499</v>
      </c>
      <c r="K33" s="711">
        <v>4835</v>
      </c>
    </row>
    <row r="34" spans="1:11" ht="12.75" customHeight="1">
      <c r="A34" s="714"/>
      <c r="B34" s="715" t="s">
        <v>195</v>
      </c>
      <c r="C34" s="716"/>
      <c r="D34" s="711">
        <v>14211</v>
      </c>
      <c r="E34" s="711">
        <v>2460</v>
      </c>
      <c r="F34" s="711">
        <v>476</v>
      </c>
      <c r="G34" s="711">
        <v>4326</v>
      </c>
      <c r="H34" s="711">
        <v>12094</v>
      </c>
      <c r="I34" s="711">
        <v>2457</v>
      </c>
      <c r="J34" s="711">
        <v>475</v>
      </c>
      <c r="K34" s="711">
        <v>4323</v>
      </c>
    </row>
    <row r="35" spans="1:11" ht="12.75" customHeight="1">
      <c r="A35" s="714"/>
      <c r="B35" s="715" t="s">
        <v>196</v>
      </c>
      <c r="C35" s="716"/>
      <c r="D35" s="711">
        <v>16398</v>
      </c>
      <c r="E35" s="711">
        <v>2648</v>
      </c>
      <c r="F35" s="711">
        <v>447</v>
      </c>
      <c r="G35" s="711">
        <v>4876</v>
      </c>
      <c r="H35" s="711">
        <v>13961</v>
      </c>
      <c r="I35" s="711">
        <v>2645</v>
      </c>
      <c r="J35" s="711">
        <v>445</v>
      </c>
      <c r="K35" s="711">
        <v>4874</v>
      </c>
    </row>
    <row r="36" spans="1:11" ht="12.75" customHeight="1">
      <c r="A36" s="714"/>
      <c r="B36" s="715" t="s">
        <v>197</v>
      </c>
      <c r="C36" s="716"/>
      <c r="D36" s="711">
        <v>21704</v>
      </c>
      <c r="E36" s="711">
        <v>3003</v>
      </c>
      <c r="F36" s="711">
        <v>580</v>
      </c>
      <c r="G36" s="711">
        <v>6653</v>
      </c>
      <c r="H36" s="711">
        <v>18454</v>
      </c>
      <c r="I36" s="711">
        <v>3003</v>
      </c>
      <c r="J36" s="711">
        <v>580</v>
      </c>
      <c r="K36" s="711">
        <v>6652</v>
      </c>
    </row>
    <row r="37" spans="1:11" ht="12.75" customHeight="1">
      <c r="A37" s="714"/>
      <c r="B37" s="715" t="s">
        <v>198</v>
      </c>
      <c r="C37" s="716"/>
      <c r="D37" s="711">
        <v>19717</v>
      </c>
      <c r="E37" s="711">
        <v>2564</v>
      </c>
      <c r="F37" s="711">
        <v>522</v>
      </c>
      <c r="G37" s="711">
        <v>6296</v>
      </c>
      <c r="H37" s="711">
        <v>16648</v>
      </c>
      <c r="I37" s="711">
        <v>2564</v>
      </c>
      <c r="J37" s="711">
        <v>521</v>
      </c>
      <c r="K37" s="711">
        <v>6296</v>
      </c>
    </row>
    <row r="38" spans="1:11" ht="12.75" customHeight="1">
      <c r="A38" s="714"/>
      <c r="B38" s="715" t="s">
        <v>199</v>
      </c>
      <c r="C38" s="716"/>
      <c r="D38" s="711">
        <v>16001</v>
      </c>
      <c r="E38" s="711">
        <v>1549</v>
      </c>
      <c r="F38" s="711">
        <v>336</v>
      </c>
      <c r="G38" s="711">
        <v>3232</v>
      </c>
      <c r="H38" s="711">
        <v>10707</v>
      </c>
      <c r="I38" s="711">
        <v>1548</v>
      </c>
      <c r="J38" s="711">
        <v>336</v>
      </c>
      <c r="K38" s="711">
        <v>3232</v>
      </c>
    </row>
    <row r="39" spans="1:11" ht="12.75" customHeight="1">
      <c r="A39" s="714"/>
      <c r="B39" s="715" t="s">
        <v>200</v>
      </c>
      <c r="C39" s="716"/>
      <c r="D39" s="711">
        <v>13425</v>
      </c>
      <c r="E39" s="711">
        <v>868</v>
      </c>
      <c r="F39" s="711">
        <v>209</v>
      </c>
      <c r="G39" s="711">
        <v>1123</v>
      </c>
      <c r="H39" s="711">
        <v>6451</v>
      </c>
      <c r="I39" s="711">
        <v>868</v>
      </c>
      <c r="J39" s="711">
        <v>209</v>
      </c>
      <c r="K39" s="711">
        <v>1121</v>
      </c>
    </row>
    <row r="40" spans="1:11" ht="12.75" customHeight="1">
      <c r="A40" s="714"/>
      <c r="B40" s="715" t="s">
        <v>201</v>
      </c>
      <c r="C40" s="716"/>
      <c r="D40" s="711">
        <v>10186</v>
      </c>
      <c r="E40" s="711">
        <v>372</v>
      </c>
      <c r="F40" s="711">
        <v>69</v>
      </c>
      <c r="G40" s="711">
        <v>320</v>
      </c>
      <c r="H40" s="711">
        <v>3102</v>
      </c>
      <c r="I40" s="711">
        <v>372</v>
      </c>
      <c r="J40" s="711">
        <v>69</v>
      </c>
      <c r="K40" s="711">
        <v>320</v>
      </c>
    </row>
    <row r="41" spans="1:11" ht="12.75" customHeight="1">
      <c r="A41" s="714"/>
      <c r="B41" s="715" t="s">
        <v>202</v>
      </c>
      <c r="C41" s="716"/>
      <c r="D41" s="711">
        <v>6451</v>
      </c>
      <c r="E41" s="711">
        <v>128</v>
      </c>
      <c r="F41" s="711">
        <v>23</v>
      </c>
      <c r="G41" s="711">
        <v>82</v>
      </c>
      <c r="H41" s="711">
        <v>1375</v>
      </c>
      <c r="I41" s="711">
        <v>128</v>
      </c>
      <c r="J41" s="711">
        <v>23</v>
      </c>
      <c r="K41" s="711">
        <v>82</v>
      </c>
    </row>
    <row r="42" spans="1:11" ht="12.75" customHeight="1">
      <c r="A42" s="714"/>
      <c r="B42" s="715" t="s">
        <v>203</v>
      </c>
      <c r="C42" s="716"/>
      <c r="D42" s="711">
        <v>3523</v>
      </c>
      <c r="E42" s="711">
        <v>30</v>
      </c>
      <c r="F42" s="711">
        <v>3</v>
      </c>
      <c r="G42" s="711">
        <v>25</v>
      </c>
      <c r="H42" s="711">
        <v>498</v>
      </c>
      <c r="I42" s="711">
        <v>30</v>
      </c>
      <c r="J42" s="711">
        <v>3</v>
      </c>
      <c r="K42" s="711">
        <v>25</v>
      </c>
    </row>
    <row r="43" spans="1:11" ht="12.75" customHeight="1">
      <c r="A43" s="714"/>
      <c r="B43" s="715" t="s">
        <v>214</v>
      </c>
      <c r="C43" s="716"/>
      <c r="D43" s="711">
        <v>2614</v>
      </c>
      <c r="E43" s="711">
        <v>16</v>
      </c>
      <c r="F43" s="711">
        <v>2</v>
      </c>
      <c r="G43" s="711">
        <v>5</v>
      </c>
      <c r="H43" s="711">
        <v>249</v>
      </c>
      <c r="I43" s="711">
        <v>16</v>
      </c>
      <c r="J43" s="711">
        <v>2</v>
      </c>
      <c r="K43" s="711">
        <v>5</v>
      </c>
    </row>
    <row r="44" spans="1:11" ht="6.75" customHeight="1">
      <c r="A44" s="714"/>
      <c r="B44" s="714"/>
      <c r="C44" s="716"/>
      <c r="D44" s="711"/>
      <c r="E44" s="711"/>
      <c r="F44" s="711"/>
      <c r="G44" s="711"/>
      <c r="H44" s="711"/>
      <c r="J44" s="711"/>
      <c r="K44" s="711"/>
    </row>
    <row r="45" spans="1:11" s="713" customFormat="1" ht="12.75" customHeight="1">
      <c r="A45" s="1124" t="s">
        <v>1017</v>
      </c>
      <c r="B45" s="1124"/>
      <c r="C45" s="1125"/>
      <c r="D45" s="710">
        <f aca="true" t="shared" si="5" ref="D45:K45">SUM(D46:D61)</f>
        <v>231675</v>
      </c>
      <c r="E45" s="710">
        <f t="shared" si="5"/>
        <v>18154</v>
      </c>
      <c r="F45" s="710">
        <f t="shared" si="5"/>
        <v>1807</v>
      </c>
      <c r="G45" s="710">
        <f t="shared" si="5"/>
        <v>21138</v>
      </c>
      <c r="H45" s="710">
        <f t="shared" si="5"/>
        <v>84136</v>
      </c>
      <c r="I45" s="710">
        <f t="shared" si="5"/>
        <v>13934</v>
      </c>
      <c r="J45" s="710">
        <f t="shared" si="5"/>
        <v>1317</v>
      </c>
      <c r="K45" s="710">
        <f t="shared" si="5"/>
        <v>14568</v>
      </c>
    </row>
    <row r="46" spans="1:11" ht="12.75" customHeight="1">
      <c r="A46" s="714"/>
      <c r="B46" s="715" t="s">
        <v>212</v>
      </c>
      <c r="C46" s="716"/>
      <c r="D46" s="711">
        <v>28051</v>
      </c>
      <c r="E46" s="711">
        <v>612</v>
      </c>
      <c r="F46" s="711">
        <v>18</v>
      </c>
      <c r="G46" s="711">
        <v>560</v>
      </c>
      <c r="H46" s="711">
        <v>0</v>
      </c>
      <c r="I46" s="711">
        <v>0</v>
      </c>
      <c r="J46" s="711">
        <v>0</v>
      </c>
      <c r="K46" s="711">
        <v>0</v>
      </c>
    </row>
    <row r="47" spans="1:11" ht="12.75" customHeight="1">
      <c r="A47" s="714"/>
      <c r="B47" s="715" t="s">
        <v>213</v>
      </c>
      <c r="C47" s="716" t="s">
        <v>719</v>
      </c>
      <c r="D47" s="711">
        <v>12625</v>
      </c>
      <c r="E47" s="711">
        <v>2814</v>
      </c>
      <c r="F47" s="711">
        <v>246</v>
      </c>
      <c r="G47" s="711">
        <v>3844</v>
      </c>
      <c r="H47" s="711">
        <v>1661</v>
      </c>
      <c r="I47" s="711">
        <v>238</v>
      </c>
      <c r="J47" s="711">
        <v>19</v>
      </c>
      <c r="K47" s="711">
        <v>267</v>
      </c>
    </row>
    <row r="48" spans="1:11" ht="12.75" customHeight="1">
      <c r="A48" s="714"/>
      <c r="B48" s="715" t="s">
        <v>191</v>
      </c>
      <c r="C48" s="716"/>
      <c r="D48" s="711">
        <v>17736</v>
      </c>
      <c r="E48" s="711">
        <v>2768</v>
      </c>
      <c r="F48" s="711">
        <v>458</v>
      </c>
      <c r="G48" s="711">
        <v>4943</v>
      </c>
      <c r="H48" s="711">
        <v>8973</v>
      </c>
      <c r="I48" s="711">
        <v>1881</v>
      </c>
      <c r="J48" s="711">
        <v>237</v>
      </c>
      <c r="K48" s="711">
        <v>2635</v>
      </c>
    </row>
    <row r="49" spans="1:11" ht="12.75" customHeight="1">
      <c r="A49" s="714"/>
      <c r="B49" s="715" t="s">
        <v>192</v>
      </c>
      <c r="C49" s="716"/>
      <c r="D49" s="711">
        <v>18006</v>
      </c>
      <c r="E49" s="711">
        <v>2396</v>
      </c>
      <c r="F49" s="711">
        <v>313</v>
      </c>
      <c r="G49" s="711">
        <v>3267</v>
      </c>
      <c r="H49" s="711">
        <v>10717</v>
      </c>
      <c r="I49" s="711">
        <v>2307</v>
      </c>
      <c r="J49" s="711">
        <v>298</v>
      </c>
      <c r="K49" s="711">
        <v>3178</v>
      </c>
    </row>
    <row r="50" spans="1:11" ht="12.75" customHeight="1">
      <c r="A50" s="714"/>
      <c r="B50" s="715" t="s">
        <v>193</v>
      </c>
      <c r="C50" s="716"/>
      <c r="D50" s="711">
        <v>16501</v>
      </c>
      <c r="E50" s="711">
        <v>1672</v>
      </c>
      <c r="F50" s="711">
        <v>192</v>
      </c>
      <c r="G50" s="711">
        <v>1847</v>
      </c>
      <c r="H50" s="711">
        <v>7820</v>
      </c>
      <c r="I50" s="711">
        <v>1639</v>
      </c>
      <c r="J50" s="711">
        <v>187</v>
      </c>
      <c r="K50" s="711">
        <v>1824</v>
      </c>
    </row>
    <row r="51" spans="1:11" ht="12.75" customHeight="1">
      <c r="A51" s="714"/>
      <c r="B51" s="715" t="s">
        <v>194</v>
      </c>
      <c r="C51" s="716"/>
      <c r="D51" s="711">
        <v>14454</v>
      </c>
      <c r="E51" s="711">
        <v>1266</v>
      </c>
      <c r="F51" s="711">
        <v>110</v>
      </c>
      <c r="G51" s="711">
        <v>1121</v>
      </c>
      <c r="H51" s="711">
        <v>6967</v>
      </c>
      <c r="I51" s="711">
        <v>1252</v>
      </c>
      <c r="J51" s="711">
        <v>107</v>
      </c>
      <c r="K51" s="711">
        <v>1115</v>
      </c>
    </row>
    <row r="52" spans="1:11" ht="12.75" customHeight="1">
      <c r="A52" s="714"/>
      <c r="B52" s="715" t="s">
        <v>195</v>
      </c>
      <c r="C52" s="716"/>
      <c r="D52" s="711">
        <v>12674</v>
      </c>
      <c r="E52" s="711">
        <v>1218</v>
      </c>
      <c r="F52" s="711">
        <v>86</v>
      </c>
      <c r="G52" s="711">
        <v>964</v>
      </c>
      <c r="H52" s="711">
        <v>7195</v>
      </c>
      <c r="I52" s="711">
        <v>1212</v>
      </c>
      <c r="J52" s="711">
        <v>85</v>
      </c>
      <c r="K52" s="711">
        <v>960</v>
      </c>
    </row>
    <row r="53" spans="1:11" ht="12.75" customHeight="1">
      <c r="A53" s="714"/>
      <c r="B53" s="715" t="s">
        <v>196</v>
      </c>
      <c r="C53" s="716"/>
      <c r="D53" s="711">
        <v>14404</v>
      </c>
      <c r="E53" s="711">
        <v>1385</v>
      </c>
      <c r="F53" s="711">
        <v>84</v>
      </c>
      <c r="G53" s="711">
        <v>1190</v>
      </c>
      <c r="H53" s="711">
        <v>8763</v>
      </c>
      <c r="I53" s="711">
        <v>1384</v>
      </c>
      <c r="J53" s="711">
        <v>84</v>
      </c>
      <c r="K53" s="711">
        <v>1190</v>
      </c>
    </row>
    <row r="54" spans="1:11" ht="12.75" customHeight="1">
      <c r="A54" s="714"/>
      <c r="B54" s="715" t="s">
        <v>197</v>
      </c>
      <c r="C54" s="716"/>
      <c r="D54" s="711">
        <v>18518</v>
      </c>
      <c r="E54" s="711">
        <v>1673</v>
      </c>
      <c r="F54" s="711">
        <v>117</v>
      </c>
      <c r="G54" s="711">
        <v>1494</v>
      </c>
      <c r="H54" s="711">
        <v>11084</v>
      </c>
      <c r="I54" s="711">
        <v>1673</v>
      </c>
      <c r="J54" s="711">
        <v>117</v>
      </c>
      <c r="K54" s="711">
        <v>1493</v>
      </c>
    </row>
    <row r="55" spans="1:11" ht="12.75" customHeight="1">
      <c r="A55" s="714"/>
      <c r="B55" s="715" t="s">
        <v>198</v>
      </c>
      <c r="C55" s="716"/>
      <c r="D55" s="711">
        <v>16570</v>
      </c>
      <c r="E55" s="711">
        <v>1178</v>
      </c>
      <c r="F55" s="711">
        <v>94</v>
      </c>
      <c r="G55" s="711">
        <v>1092</v>
      </c>
      <c r="H55" s="711">
        <v>9051</v>
      </c>
      <c r="I55" s="711">
        <v>1177</v>
      </c>
      <c r="J55" s="711">
        <v>94</v>
      </c>
      <c r="K55" s="711">
        <v>1092</v>
      </c>
    </row>
    <row r="56" spans="1:11" ht="12.75" customHeight="1">
      <c r="A56" s="714"/>
      <c r="B56" s="715" t="s">
        <v>199</v>
      </c>
      <c r="C56" s="716"/>
      <c r="D56" s="711">
        <v>15580</v>
      </c>
      <c r="E56" s="711">
        <v>677</v>
      </c>
      <c r="F56" s="711">
        <v>52</v>
      </c>
      <c r="G56" s="711">
        <v>540</v>
      </c>
      <c r="H56" s="711">
        <v>5801</v>
      </c>
      <c r="I56" s="711">
        <v>676</v>
      </c>
      <c r="J56" s="711">
        <v>52</v>
      </c>
      <c r="K56" s="711">
        <v>540</v>
      </c>
    </row>
    <row r="57" spans="1:11" ht="12.75" customHeight="1">
      <c r="A57" s="714"/>
      <c r="B57" s="715" t="s">
        <v>200</v>
      </c>
      <c r="C57" s="716"/>
      <c r="D57" s="711">
        <v>14822</v>
      </c>
      <c r="E57" s="711">
        <v>312</v>
      </c>
      <c r="F57" s="711">
        <v>29</v>
      </c>
      <c r="G57" s="711">
        <v>198</v>
      </c>
      <c r="H57" s="711">
        <v>3278</v>
      </c>
      <c r="I57" s="711">
        <v>312</v>
      </c>
      <c r="J57" s="711">
        <v>29</v>
      </c>
      <c r="K57" s="711">
        <v>197</v>
      </c>
    </row>
    <row r="58" spans="1:11" ht="12.75" customHeight="1">
      <c r="A58" s="714"/>
      <c r="B58" s="715" t="s">
        <v>201</v>
      </c>
      <c r="C58" s="716"/>
      <c r="D58" s="711">
        <v>11908</v>
      </c>
      <c r="E58" s="711">
        <v>116</v>
      </c>
      <c r="F58" s="711">
        <v>5</v>
      </c>
      <c r="G58" s="711">
        <v>55</v>
      </c>
      <c r="H58" s="711">
        <v>1559</v>
      </c>
      <c r="I58" s="711">
        <v>116</v>
      </c>
      <c r="J58" s="711">
        <v>5</v>
      </c>
      <c r="K58" s="711">
        <v>54</v>
      </c>
    </row>
    <row r="59" spans="1:11" ht="12.75" customHeight="1">
      <c r="A59" s="714"/>
      <c r="B59" s="715" t="s">
        <v>202</v>
      </c>
      <c r="C59" s="716"/>
      <c r="D59" s="711">
        <v>8805</v>
      </c>
      <c r="E59" s="711">
        <v>46</v>
      </c>
      <c r="F59" s="711">
        <v>2</v>
      </c>
      <c r="G59" s="711">
        <v>14</v>
      </c>
      <c r="H59" s="711">
        <v>802</v>
      </c>
      <c r="I59" s="711">
        <v>46</v>
      </c>
      <c r="J59" s="711">
        <v>2</v>
      </c>
      <c r="K59" s="711">
        <v>14</v>
      </c>
    </row>
    <row r="60" spans="1:11" ht="12.75" customHeight="1">
      <c r="A60" s="714"/>
      <c r="B60" s="715" t="s">
        <v>203</v>
      </c>
      <c r="C60" s="716"/>
      <c r="D60" s="711">
        <v>5771</v>
      </c>
      <c r="E60" s="711">
        <v>12</v>
      </c>
      <c r="F60" s="711">
        <v>0</v>
      </c>
      <c r="G60" s="711">
        <v>8</v>
      </c>
      <c r="H60" s="711">
        <v>319</v>
      </c>
      <c r="I60" s="711">
        <v>12</v>
      </c>
      <c r="J60" s="711">
        <v>0</v>
      </c>
      <c r="K60" s="711">
        <v>8</v>
      </c>
    </row>
    <row r="61" spans="1:11" ht="12.75" customHeight="1">
      <c r="A61" s="717"/>
      <c r="B61" s="718" t="s">
        <v>214</v>
      </c>
      <c r="C61" s="719"/>
      <c r="D61" s="720">
        <v>5250</v>
      </c>
      <c r="E61" s="721">
        <v>9</v>
      </c>
      <c r="F61" s="721">
        <v>1</v>
      </c>
      <c r="G61" s="721">
        <v>1</v>
      </c>
      <c r="H61" s="721">
        <v>146</v>
      </c>
      <c r="I61" s="721">
        <v>9</v>
      </c>
      <c r="J61" s="721">
        <v>1</v>
      </c>
      <c r="K61" s="721">
        <v>1</v>
      </c>
    </row>
    <row r="62" spans="1:11" ht="12.75" customHeight="1">
      <c r="A62" s="722" t="s">
        <v>205</v>
      </c>
      <c r="B62" s="722"/>
      <c r="C62" s="722"/>
      <c r="D62" s="722"/>
      <c r="E62" s="722"/>
      <c r="F62" s="722"/>
      <c r="G62" s="722"/>
      <c r="H62" s="722"/>
      <c r="I62" s="722"/>
      <c r="J62" s="722"/>
      <c r="K62" s="722"/>
    </row>
  </sheetData>
  <mergeCells count="15">
    <mergeCell ref="F3:F4"/>
    <mergeCell ref="D2:D4"/>
    <mergeCell ref="A45:C45"/>
    <mergeCell ref="A9:C9"/>
    <mergeCell ref="E3:E4"/>
    <mergeCell ref="A1:K1"/>
    <mergeCell ref="A2:C4"/>
    <mergeCell ref="A27:C27"/>
    <mergeCell ref="H3:H4"/>
    <mergeCell ref="H2:K2"/>
    <mergeCell ref="I3:K3"/>
    <mergeCell ref="A5:C5"/>
    <mergeCell ref="A6:C6"/>
    <mergeCell ref="A7:C7"/>
    <mergeCell ref="G3:G4"/>
  </mergeCells>
  <printOptions/>
  <pageMargins left="0.7874015748031497" right="0.5905511811023623" top="0.3937007874015748" bottom="0.3937007874015748" header="0" footer="0"/>
  <pageSetup horizontalDpi="300" verticalDpi="3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36"/>
  <sheetViews>
    <sheetView workbookViewId="0" topLeftCell="A1">
      <selection activeCell="A1" sqref="A1:H1"/>
    </sheetView>
  </sheetViews>
  <sheetFormatPr defaultColWidth="9.00390625" defaultRowHeight="13.5" customHeight="1"/>
  <cols>
    <col min="1" max="1" width="3.25390625" style="724" customWidth="1"/>
    <col min="2" max="2" width="21.625" style="745" customWidth="1"/>
    <col min="3" max="3" width="9.625" style="744" customWidth="1"/>
    <col min="4" max="8" width="9.50390625" style="744" customWidth="1"/>
    <col min="9" max="16384" width="8.00390625" style="724" customWidth="1"/>
  </cols>
  <sheetData>
    <row r="1" spans="1:8" s="723" customFormat="1" ht="21" customHeight="1" thickBot="1">
      <c r="A1" s="1144" t="s">
        <v>215</v>
      </c>
      <c r="B1" s="1144"/>
      <c r="C1" s="1144"/>
      <c r="D1" s="1144"/>
      <c r="E1" s="1144"/>
      <c r="F1" s="1144"/>
      <c r="G1" s="1144"/>
      <c r="H1" s="1144"/>
    </row>
    <row r="2" spans="1:8" ht="15" customHeight="1" thickTop="1">
      <c r="A2" s="1140" t="s">
        <v>22</v>
      </c>
      <c r="B2" s="1140"/>
      <c r="C2" s="1142" t="s">
        <v>216</v>
      </c>
      <c r="D2" s="1142"/>
      <c r="E2" s="1142"/>
      <c r="F2" s="1142"/>
      <c r="G2" s="1142"/>
      <c r="H2" s="1143"/>
    </row>
    <row r="3" spans="1:8" ht="22.5">
      <c r="A3" s="1141"/>
      <c r="B3" s="1141"/>
      <c r="C3" s="725" t="s">
        <v>710</v>
      </c>
      <c r="D3" s="726" t="s">
        <v>178</v>
      </c>
      <c r="E3" s="726" t="s">
        <v>217</v>
      </c>
      <c r="F3" s="726" t="s">
        <v>185</v>
      </c>
      <c r="G3" s="726" t="s">
        <v>218</v>
      </c>
      <c r="H3" s="727" t="s">
        <v>187</v>
      </c>
    </row>
    <row r="4" spans="1:8" s="730" customFormat="1" ht="15" customHeight="1">
      <c r="A4" s="1145" t="s">
        <v>713</v>
      </c>
      <c r="B4" s="1145"/>
      <c r="C4" s="728">
        <f aca="true" t="shared" si="0" ref="C4:H4">SUM(C5:C18)</f>
        <v>259822</v>
      </c>
      <c r="D4" s="729">
        <f t="shared" si="0"/>
        <v>28470</v>
      </c>
      <c r="E4" s="729">
        <f t="shared" si="0"/>
        <v>89808</v>
      </c>
      <c r="F4" s="729">
        <f t="shared" si="0"/>
        <v>121113</v>
      </c>
      <c r="G4" s="729">
        <f t="shared" si="0"/>
        <v>3245</v>
      </c>
      <c r="H4" s="729">
        <f t="shared" si="0"/>
        <v>17186</v>
      </c>
    </row>
    <row r="5" spans="1:8" ht="15" customHeight="1">
      <c r="A5" s="731" t="s">
        <v>219</v>
      </c>
      <c r="B5" s="732" t="s">
        <v>29</v>
      </c>
      <c r="C5" s="733">
        <f aca="true" t="shared" si="1" ref="C5:C18">SUM(D5:H5)</f>
        <v>292</v>
      </c>
      <c r="D5" s="734">
        <v>109</v>
      </c>
      <c r="E5" s="734">
        <v>115</v>
      </c>
      <c r="F5" s="734">
        <v>46</v>
      </c>
      <c r="G5" s="734">
        <v>4</v>
      </c>
      <c r="H5" s="734">
        <v>18</v>
      </c>
    </row>
    <row r="6" spans="1:8" ht="15" customHeight="1">
      <c r="A6" s="731" t="s">
        <v>220</v>
      </c>
      <c r="B6" s="732" t="s">
        <v>30</v>
      </c>
      <c r="C6" s="733">
        <f t="shared" si="1"/>
        <v>14</v>
      </c>
      <c r="D6" s="734">
        <v>1</v>
      </c>
      <c r="E6" s="734">
        <v>0</v>
      </c>
      <c r="F6" s="734">
        <v>11</v>
      </c>
      <c r="G6" s="734">
        <v>0</v>
      </c>
      <c r="H6" s="734">
        <v>2</v>
      </c>
    </row>
    <row r="7" spans="1:8" ht="15" customHeight="1">
      <c r="A7" s="731" t="s">
        <v>221</v>
      </c>
      <c r="B7" s="732" t="s">
        <v>31</v>
      </c>
      <c r="C7" s="733">
        <f t="shared" si="1"/>
        <v>8</v>
      </c>
      <c r="D7" s="734">
        <v>0</v>
      </c>
      <c r="E7" s="734">
        <v>3</v>
      </c>
      <c r="F7" s="734">
        <v>4</v>
      </c>
      <c r="G7" s="734">
        <v>0</v>
      </c>
      <c r="H7" s="734">
        <v>1</v>
      </c>
    </row>
    <row r="8" spans="1:8" ht="15" customHeight="1">
      <c r="A8" s="731" t="s">
        <v>222</v>
      </c>
      <c r="B8" s="732" t="s">
        <v>33</v>
      </c>
      <c r="C8" s="733">
        <f t="shared" si="1"/>
        <v>57</v>
      </c>
      <c r="D8" s="734">
        <v>4</v>
      </c>
      <c r="E8" s="734">
        <v>10</v>
      </c>
      <c r="F8" s="734">
        <v>38</v>
      </c>
      <c r="G8" s="734">
        <v>0</v>
      </c>
      <c r="H8" s="734">
        <v>5</v>
      </c>
    </row>
    <row r="9" spans="1:8" ht="15" customHeight="1">
      <c r="A9" s="731" t="s">
        <v>223</v>
      </c>
      <c r="B9" s="732" t="s">
        <v>34</v>
      </c>
      <c r="C9" s="733">
        <f t="shared" si="1"/>
        <v>22278</v>
      </c>
      <c r="D9" s="734">
        <v>3877</v>
      </c>
      <c r="E9" s="734">
        <v>8509</v>
      </c>
      <c r="F9" s="734">
        <v>7582</v>
      </c>
      <c r="G9" s="734">
        <v>378</v>
      </c>
      <c r="H9" s="734">
        <v>1932</v>
      </c>
    </row>
    <row r="10" spans="1:8" ht="15" customHeight="1">
      <c r="A10" s="731" t="s">
        <v>224</v>
      </c>
      <c r="B10" s="732" t="s">
        <v>35</v>
      </c>
      <c r="C10" s="733">
        <f t="shared" si="1"/>
        <v>41380</v>
      </c>
      <c r="D10" s="734">
        <v>5168</v>
      </c>
      <c r="E10" s="734">
        <v>16011</v>
      </c>
      <c r="F10" s="734">
        <v>15444</v>
      </c>
      <c r="G10" s="734">
        <v>426</v>
      </c>
      <c r="H10" s="734">
        <v>4331</v>
      </c>
    </row>
    <row r="11" spans="1:8" ht="15" customHeight="1">
      <c r="A11" s="731" t="s">
        <v>225</v>
      </c>
      <c r="B11" s="732" t="s">
        <v>226</v>
      </c>
      <c r="C11" s="733">
        <f t="shared" si="1"/>
        <v>1000</v>
      </c>
      <c r="D11" s="734">
        <v>0</v>
      </c>
      <c r="E11" s="734">
        <v>195</v>
      </c>
      <c r="F11" s="734">
        <v>705</v>
      </c>
      <c r="G11" s="734">
        <v>26</v>
      </c>
      <c r="H11" s="734">
        <v>74</v>
      </c>
    </row>
    <row r="12" spans="1:8" ht="15" customHeight="1">
      <c r="A12" s="731" t="s">
        <v>227</v>
      </c>
      <c r="B12" s="732" t="s">
        <v>38</v>
      </c>
      <c r="C12" s="733">
        <f t="shared" si="1"/>
        <v>19517</v>
      </c>
      <c r="D12" s="734">
        <v>1490</v>
      </c>
      <c r="E12" s="734">
        <v>8028</v>
      </c>
      <c r="F12" s="734">
        <v>8121</v>
      </c>
      <c r="G12" s="734">
        <v>194</v>
      </c>
      <c r="H12" s="734">
        <v>1684</v>
      </c>
    </row>
    <row r="13" spans="1:8" ht="15" customHeight="1">
      <c r="A13" s="731" t="s">
        <v>228</v>
      </c>
      <c r="B13" s="732" t="s">
        <v>229</v>
      </c>
      <c r="C13" s="733">
        <f t="shared" si="1"/>
        <v>63222</v>
      </c>
      <c r="D13" s="734">
        <v>8128</v>
      </c>
      <c r="E13" s="734">
        <v>22093</v>
      </c>
      <c r="F13" s="734">
        <v>29369</v>
      </c>
      <c r="G13" s="734">
        <v>602</v>
      </c>
      <c r="H13" s="734">
        <v>3030</v>
      </c>
    </row>
    <row r="14" spans="1:8" ht="15" customHeight="1">
      <c r="A14" s="731" t="s">
        <v>230</v>
      </c>
      <c r="B14" s="732" t="s">
        <v>40</v>
      </c>
      <c r="C14" s="733">
        <f t="shared" si="1"/>
        <v>9235</v>
      </c>
      <c r="D14" s="734">
        <v>321</v>
      </c>
      <c r="E14" s="734">
        <v>1385</v>
      </c>
      <c r="F14" s="734">
        <v>6934</v>
      </c>
      <c r="G14" s="734">
        <v>138</v>
      </c>
      <c r="H14" s="734">
        <v>457</v>
      </c>
    </row>
    <row r="15" spans="1:8" ht="15" customHeight="1">
      <c r="A15" s="731" t="s">
        <v>231</v>
      </c>
      <c r="B15" s="732" t="s">
        <v>232</v>
      </c>
      <c r="C15" s="733">
        <f t="shared" si="1"/>
        <v>6169</v>
      </c>
      <c r="D15" s="734">
        <v>1706</v>
      </c>
      <c r="E15" s="734">
        <v>1646</v>
      </c>
      <c r="F15" s="734">
        <v>2525</v>
      </c>
      <c r="G15" s="734">
        <v>49</v>
      </c>
      <c r="H15" s="734">
        <v>243</v>
      </c>
    </row>
    <row r="16" spans="1:8" ht="15" customHeight="1">
      <c r="A16" s="731" t="s">
        <v>233</v>
      </c>
      <c r="B16" s="732" t="s">
        <v>234</v>
      </c>
      <c r="C16" s="733">
        <f t="shared" si="1"/>
        <v>82880</v>
      </c>
      <c r="D16" s="734">
        <v>7095</v>
      </c>
      <c r="E16" s="734">
        <v>26139</v>
      </c>
      <c r="F16" s="734">
        <v>43751</v>
      </c>
      <c r="G16" s="734">
        <v>1197</v>
      </c>
      <c r="H16" s="734">
        <v>4698</v>
      </c>
    </row>
    <row r="17" spans="1:8" ht="15" customHeight="1">
      <c r="A17" s="731" t="s">
        <v>235</v>
      </c>
      <c r="B17" s="732" t="s">
        <v>236</v>
      </c>
      <c r="C17" s="733">
        <f t="shared" si="1"/>
        <v>6529</v>
      </c>
      <c r="D17" s="734">
        <v>1</v>
      </c>
      <c r="E17" s="734">
        <v>1602</v>
      </c>
      <c r="F17" s="734">
        <v>4332</v>
      </c>
      <c r="G17" s="734">
        <v>167</v>
      </c>
      <c r="H17" s="734">
        <v>427</v>
      </c>
    </row>
    <row r="18" spans="1:8" ht="15" customHeight="1">
      <c r="A18" s="735" t="s">
        <v>237</v>
      </c>
      <c r="B18" s="736" t="s">
        <v>44</v>
      </c>
      <c r="C18" s="737">
        <f t="shared" si="1"/>
        <v>7241</v>
      </c>
      <c r="D18" s="738">
        <v>570</v>
      </c>
      <c r="E18" s="738">
        <v>4072</v>
      </c>
      <c r="F18" s="738">
        <v>2251</v>
      </c>
      <c r="G18" s="738">
        <v>64</v>
      </c>
      <c r="H18" s="738">
        <v>284</v>
      </c>
    </row>
    <row r="19" spans="1:8" ht="15" customHeight="1" thickBot="1">
      <c r="A19" s="731"/>
      <c r="B19" s="739"/>
      <c r="C19" s="734"/>
      <c r="D19" s="734"/>
      <c r="E19" s="734"/>
      <c r="F19" s="734"/>
      <c r="G19" s="734"/>
      <c r="H19" s="734"/>
    </row>
    <row r="20" spans="1:8" ht="15" customHeight="1" thickTop="1">
      <c r="A20" s="1140" t="s">
        <v>22</v>
      </c>
      <c r="B20" s="1146"/>
      <c r="C20" s="1143" t="s">
        <v>238</v>
      </c>
      <c r="D20" s="1148"/>
      <c r="E20" s="1148"/>
      <c r="F20" s="1148"/>
      <c r="G20" s="1148"/>
      <c r="H20" s="740"/>
    </row>
    <row r="21" spans="1:9" ht="22.5">
      <c r="A21" s="1141"/>
      <c r="B21" s="1147"/>
      <c r="C21" s="741" t="s">
        <v>710</v>
      </c>
      <c r="D21" s="742" t="s">
        <v>239</v>
      </c>
      <c r="E21" s="726" t="s">
        <v>208</v>
      </c>
      <c r="F21" s="726" t="s">
        <v>240</v>
      </c>
      <c r="G21" s="727" t="s">
        <v>210</v>
      </c>
      <c r="H21" s="740"/>
      <c r="I21" s="740"/>
    </row>
    <row r="22" spans="1:9" s="730" customFormat="1" ht="15" customHeight="1">
      <c r="A22" s="1145" t="s">
        <v>713</v>
      </c>
      <c r="B22" s="1145"/>
      <c r="C22" s="728">
        <f>SUM(C23:C36)</f>
        <v>222106</v>
      </c>
      <c r="D22" s="729">
        <f aca="true" t="shared" si="2" ref="D22:D36">SUM(D4:E4)</f>
        <v>118278</v>
      </c>
      <c r="E22" s="729">
        <f>SUM(E23:E36)</f>
        <v>39003</v>
      </c>
      <c r="F22" s="729">
        <f>SUM(F23:F36)</f>
        <v>5711</v>
      </c>
      <c r="G22" s="729">
        <f>SUM(G23:G36)</f>
        <v>59114</v>
      </c>
      <c r="H22" s="743"/>
      <c r="I22" s="743"/>
    </row>
    <row r="23" spans="1:9" ht="15" customHeight="1">
      <c r="A23" s="731" t="s">
        <v>219</v>
      </c>
      <c r="B23" s="732" t="s">
        <v>29</v>
      </c>
      <c r="C23" s="733">
        <v>299</v>
      </c>
      <c r="D23" s="734">
        <f t="shared" si="2"/>
        <v>224</v>
      </c>
      <c r="E23" s="734">
        <v>33</v>
      </c>
      <c r="F23" s="734">
        <v>5</v>
      </c>
      <c r="G23" s="734">
        <v>37</v>
      </c>
      <c r="H23" s="740"/>
      <c r="I23" s="740"/>
    </row>
    <row r="24" spans="1:9" ht="15" customHeight="1">
      <c r="A24" s="731" t="s">
        <v>220</v>
      </c>
      <c r="B24" s="732" t="s">
        <v>30</v>
      </c>
      <c r="C24" s="733">
        <v>1</v>
      </c>
      <c r="D24" s="734">
        <f t="shared" si="2"/>
        <v>1</v>
      </c>
      <c r="E24" s="734">
        <v>0</v>
      </c>
      <c r="F24" s="734">
        <v>0</v>
      </c>
      <c r="G24" s="734">
        <v>0</v>
      </c>
      <c r="H24" s="740"/>
      <c r="I24" s="740"/>
    </row>
    <row r="25" spans="1:9" ht="15" customHeight="1">
      <c r="A25" s="731" t="s">
        <v>221</v>
      </c>
      <c r="B25" s="732" t="s">
        <v>31</v>
      </c>
      <c r="C25" s="733">
        <v>5</v>
      </c>
      <c r="D25" s="734">
        <f t="shared" si="2"/>
        <v>3</v>
      </c>
      <c r="E25" s="734">
        <v>2</v>
      </c>
      <c r="F25" s="734">
        <v>0</v>
      </c>
      <c r="G25" s="734">
        <v>0</v>
      </c>
      <c r="H25" s="740"/>
      <c r="I25" s="740"/>
    </row>
    <row r="26" spans="1:9" ht="15" customHeight="1">
      <c r="A26" s="731" t="s">
        <v>222</v>
      </c>
      <c r="B26" s="732" t="s">
        <v>33</v>
      </c>
      <c r="C26" s="733">
        <v>23</v>
      </c>
      <c r="D26" s="734">
        <f t="shared" si="2"/>
        <v>14</v>
      </c>
      <c r="E26" s="734">
        <v>4</v>
      </c>
      <c r="F26" s="734">
        <v>1</v>
      </c>
      <c r="G26" s="734">
        <v>4</v>
      </c>
      <c r="H26" s="740"/>
      <c r="I26" s="740"/>
    </row>
    <row r="27" spans="1:9" ht="15" customHeight="1">
      <c r="A27" s="731" t="s">
        <v>223</v>
      </c>
      <c r="B27" s="732" t="s">
        <v>34</v>
      </c>
      <c r="C27" s="733">
        <v>20957</v>
      </c>
      <c r="D27" s="734">
        <f t="shared" si="2"/>
        <v>12386</v>
      </c>
      <c r="E27" s="734">
        <v>2965</v>
      </c>
      <c r="F27" s="734">
        <v>526</v>
      </c>
      <c r="G27" s="734">
        <v>5080</v>
      </c>
      <c r="H27" s="740"/>
      <c r="I27" s="740"/>
    </row>
    <row r="28" spans="1:9" ht="15" customHeight="1">
      <c r="A28" s="731" t="s">
        <v>224</v>
      </c>
      <c r="B28" s="732" t="s">
        <v>35</v>
      </c>
      <c r="C28" s="733">
        <v>46316</v>
      </c>
      <c r="D28" s="734">
        <f t="shared" si="2"/>
        <v>21179</v>
      </c>
      <c r="E28" s="734">
        <v>8251</v>
      </c>
      <c r="F28" s="734">
        <v>1230</v>
      </c>
      <c r="G28" s="734">
        <v>15656</v>
      </c>
      <c r="H28" s="740"/>
      <c r="I28" s="740"/>
    </row>
    <row r="29" spans="1:9" ht="15" customHeight="1">
      <c r="A29" s="731" t="s">
        <v>225</v>
      </c>
      <c r="B29" s="732" t="s">
        <v>226</v>
      </c>
      <c r="C29" s="733">
        <v>805</v>
      </c>
      <c r="D29" s="734">
        <f t="shared" si="2"/>
        <v>195</v>
      </c>
      <c r="E29" s="734">
        <v>225</v>
      </c>
      <c r="F29" s="734">
        <v>38</v>
      </c>
      <c r="G29" s="734">
        <v>347</v>
      </c>
      <c r="I29" s="744"/>
    </row>
    <row r="30" spans="1:9" ht="15" customHeight="1">
      <c r="A30" s="731" t="s">
        <v>227</v>
      </c>
      <c r="B30" s="732" t="s">
        <v>38</v>
      </c>
      <c r="C30" s="733">
        <v>20721</v>
      </c>
      <c r="D30" s="734">
        <f t="shared" si="2"/>
        <v>9518</v>
      </c>
      <c r="E30" s="734">
        <v>3895</v>
      </c>
      <c r="F30" s="734">
        <v>514</v>
      </c>
      <c r="G30" s="734">
        <v>6794</v>
      </c>
      <c r="I30" s="744"/>
    </row>
    <row r="31" spans="1:9" ht="15" customHeight="1">
      <c r="A31" s="731" t="s">
        <v>228</v>
      </c>
      <c r="B31" s="732" t="s">
        <v>229</v>
      </c>
      <c r="C31" s="733">
        <v>49759</v>
      </c>
      <c r="D31" s="734">
        <f t="shared" si="2"/>
        <v>30221</v>
      </c>
      <c r="E31" s="734">
        <v>7598</v>
      </c>
      <c r="F31" s="734">
        <v>1032</v>
      </c>
      <c r="G31" s="734">
        <v>10908</v>
      </c>
      <c r="I31" s="744"/>
    </row>
    <row r="32" spans="1:9" ht="15" customHeight="1">
      <c r="A32" s="731" t="s">
        <v>230</v>
      </c>
      <c r="B32" s="732" t="s">
        <v>40</v>
      </c>
      <c r="C32" s="733">
        <v>4932</v>
      </c>
      <c r="D32" s="734">
        <f t="shared" si="2"/>
        <v>1706</v>
      </c>
      <c r="E32" s="734">
        <v>1034</v>
      </c>
      <c r="F32" s="734">
        <v>202</v>
      </c>
      <c r="G32" s="734">
        <v>1990</v>
      </c>
      <c r="I32" s="744"/>
    </row>
    <row r="33" spans="1:9" ht="15" customHeight="1">
      <c r="A33" s="731" t="s">
        <v>231</v>
      </c>
      <c r="B33" s="732" t="s">
        <v>232</v>
      </c>
      <c r="C33" s="733">
        <v>4591</v>
      </c>
      <c r="D33" s="734">
        <f t="shared" si="2"/>
        <v>3352</v>
      </c>
      <c r="E33" s="734">
        <v>512</v>
      </c>
      <c r="F33" s="734">
        <v>72</v>
      </c>
      <c r="G33" s="734">
        <v>655</v>
      </c>
      <c r="I33" s="744"/>
    </row>
    <row r="34" spans="1:9" ht="15" customHeight="1">
      <c r="A34" s="731" t="s">
        <v>233</v>
      </c>
      <c r="B34" s="732" t="s">
        <v>234</v>
      </c>
      <c r="C34" s="733">
        <v>62998</v>
      </c>
      <c r="D34" s="734">
        <f t="shared" si="2"/>
        <v>33234</v>
      </c>
      <c r="E34" s="734">
        <v>12862</v>
      </c>
      <c r="F34" s="734">
        <v>1871</v>
      </c>
      <c r="G34" s="734">
        <v>15031</v>
      </c>
      <c r="I34" s="744"/>
    </row>
    <row r="35" spans="1:9" ht="15" customHeight="1">
      <c r="A35" s="731" t="s">
        <v>235</v>
      </c>
      <c r="B35" s="732" t="s">
        <v>236</v>
      </c>
      <c r="C35" s="733">
        <v>4590</v>
      </c>
      <c r="D35" s="734">
        <f t="shared" si="2"/>
        <v>1603</v>
      </c>
      <c r="E35" s="734">
        <v>920</v>
      </c>
      <c r="F35" s="734">
        <v>152</v>
      </c>
      <c r="G35" s="734">
        <v>1915</v>
      </c>
      <c r="I35" s="744"/>
    </row>
    <row r="36" spans="1:9" ht="15" customHeight="1">
      <c r="A36" s="735" t="s">
        <v>237</v>
      </c>
      <c r="B36" s="736" t="s">
        <v>44</v>
      </c>
      <c r="C36" s="737">
        <v>6109</v>
      </c>
      <c r="D36" s="738">
        <f t="shared" si="2"/>
        <v>4642</v>
      </c>
      <c r="E36" s="738">
        <v>702</v>
      </c>
      <c r="F36" s="738">
        <v>68</v>
      </c>
      <c r="G36" s="738">
        <v>697</v>
      </c>
      <c r="I36" s="744"/>
    </row>
  </sheetData>
  <mergeCells count="7">
    <mergeCell ref="A2:B3"/>
    <mergeCell ref="C2:H2"/>
    <mergeCell ref="A1:H1"/>
    <mergeCell ref="A22:B22"/>
    <mergeCell ref="A20:B21"/>
    <mergeCell ref="C20:G20"/>
    <mergeCell ref="A4:B4"/>
  </mergeCells>
  <printOptions/>
  <pageMargins left="0.7874015748031497" right="0.5905511811023623" top="0.5905511811023623" bottom="0.7874015748031497" header="0" footer="0"/>
  <pageSetup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T53"/>
  <sheetViews>
    <sheetView workbookViewId="0" topLeftCell="A1">
      <selection activeCell="A1" sqref="A1:I1"/>
    </sheetView>
  </sheetViews>
  <sheetFormatPr defaultColWidth="9.00390625" defaultRowHeight="13.5"/>
  <cols>
    <col min="1" max="1" width="2.125" style="747" customWidth="1"/>
    <col min="2" max="2" width="12.125" style="795" customWidth="1"/>
    <col min="3" max="8" width="9.875" style="747" customWidth="1"/>
    <col min="9" max="9" width="12.125" style="747" customWidth="1"/>
    <col min="10" max="11" width="2.125" style="747" customWidth="1"/>
    <col min="12" max="12" width="12.125" style="747" customWidth="1"/>
    <col min="13" max="18" width="9.875" style="747" customWidth="1"/>
    <col min="19" max="19" width="12.125" style="747" customWidth="1"/>
    <col min="20" max="16384" width="9.00390625" style="747" customWidth="1"/>
  </cols>
  <sheetData>
    <row r="1" spans="1:19" ht="21" customHeight="1" thickBot="1">
      <c r="A1" s="1152" t="s">
        <v>241</v>
      </c>
      <c r="B1" s="1152"/>
      <c r="C1" s="1152"/>
      <c r="D1" s="1152"/>
      <c r="E1" s="1152"/>
      <c r="F1" s="1152"/>
      <c r="G1" s="1152"/>
      <c r="H1" s="1152"/>
      <c r="I1" s="1152"/>
      <c r="J1" s="746"/>
      <c r="K1" s="1163" t="s">
        <v>242</v>
      </c>
      <c r="L1" s="1163"/>
      <c r="M1" s="1163"/>
      <c r="N1" s="1163"/>
      <c r="O1" s="1163"/>
      <c r="P1" s="1163"/>
      <c r="Q1" s="1163"/>
      <c r="R1" s="1163"/>
      <c r="S1" s="1163"/>
    </row>
    <row r="2" spans="1:19" s="750" customFormat="1" ht="15" customHeight="1" thickTop="1">
      <c r="A2" s="1153" t="s">
        <v>243</v>
      </c>
      <c r="B2" s="1153"/>
      <c r="C2" s="1156" t="s">
        <v>244</v>
      </c>
      <c r="D2" s="1156"/>
      <c r="E2" s="1157"/>
      <c r="F2" s="1155" t="s">
        <v>245</v>
      </c>
      <c r="G2" s="1155"/>
      <c r="H2" s="1155"/>
      <c r="I2" s="748" t="s">
        <v>246</v>
      </c>
      <c r="J2" s="749"/>
      <c r="K2" s="1159" t="s">
        <v>454</v>
      </c>
      <c r="L2" s="1160"/>
      <c r="M2" s="1156" t="s">
        <v>244</v>
      </c>
      <c r="N2" s="1156"/>
      <c r="O2" s="1156"/>
      <c r="P2" s="1164" t="s">
        <v>247</v>
      </c>
      <c r="Q2" s="1155"/>
      <c r="R2" s="1155"/>
      <c r="S2" s="748" t="s">
        <v>246</v>
      </c>
    </row>
    <row r="3" spans="1:19" s="750" customFormat="1" ht="15" customHeight="1">
      <c r="A3" s="1154"/>
      <c r="B3" s="1154"/>
      <c r="C3" s="751" t="s">
        <v>248</v>
      </c>
      <c r="D3" s="751" t="s">
        <v>249</v>
      </c>
      <c r="E3" s="752" t="s">
        <v>250</v>
      </c>
      <c r="F3" s="751" t="s">
        <v>251</v>
      </c>
      <c r="G3" s="751" t="s">
        <v>249</v>
      </c>
      <c r="H3" s="751" t="s">
        <v>250</v>
      </c>
      <c r="I3" s="753" t="s">
        <v>252</v>
      </c>
      <c r="J3" s="749"/>
      <c r="K3" s="1161"/>
      <c r="L3" s="1162"/>
      <c r="M3" s="751" t="s">
        <v>251</v>
      </c>
      <c r="N3" s="751" t="s">
        <v>249</v>
      </c>
      <c r="O3" s="751" t="s">
        <v>250</v>
      </c>
      <c r="P3" s="754" t="s">
        <v>251</v>
      </c>
      <c r="Q3" s="751" t="s">
        <v>249</v>
      </c>
      <c r="R3" s="751" t="s">
        <v>250</v>
      </c>
      <c r="S3" s="753" t="s">
        <v>252</v>
      </c>
    </row>
    <row r="4" spans="1:20" s="764" customFormat="1" ht="15" customHeight="1">
      <c r="A4" s="1149" t="s">
        <v>253</v>
      </c>
      <c r="B4" s="1158"/>
      <c r="C4" s="756">
        <f aca="true" t="shared" si="0" ref="C4:H4">SUM(C8,C37,M27,M34,M36)</f>
        <v>124378</v>
      </c>
      <c r="D4" s="757">
        <f t="shared" si="0"/>
        <v>103828</v>
      </c>
      <c r="E4" s="757">
        <f t="shared" si="0"/>
        <v>20550</v>
      </c>
      <c r="F4" s="757">
        <f t="shared" si="0"/>
        <v>165920</v>
      </c>
      <c r="G4" s="757">
        <f t="shared" si="0"/>
        <v>141544</v>
      </c>
      <c r="H4" s="757">
        <f t="shared" si="0"/>
        <v>24376</v>
      </c>
      <c r="I4" s="757">
        <f>C4-F4</f>
        <v>-41542</v>
      </c>
      <c r="J4" s="758"/>
      <c r="K4" s="759"/>
      <c r="L4" s="760" t="s">
        <v>254</v>
      </c>
      <c r="M4" s="761">
        <f>SUM(N4:O4)</f>
        <v>286</v>
      </c>
      <c r="N4" s="761">
        <v>248</v>
      </c>
      <c r="O4" s="761">
        <v>38</v>
      </c>
      <c r="P4" s="761">
        <f>SUM(Q4:R4)</f>
        <v>230</v>
      </c>
      <c r="Q4" s="761">
        <v>104</v>
      </c>
      <c r="R4" s="761">
        <v>126</v>
      </c>
      <c r="S4" s="762">
        <f>M4-P4</f>
        <v>56</v>
      </c>
      <c r="T4" s="763"/>
    </row>
    <row r="5" spans="1:19" ht="15" customHeight="1">
      <c r="A5" s="765"/>
      <c r="B5" s="766"/>
      <c r="C5" s="767"/>
      <c r="D5" s="768"/>
      <c r="E5" s="768"/>
      <c r="F5" s="768"/>
      <c r="G5" s="768"/>
      <c r="H5" s="768"/>
      <c r="I5" s="758"/>
      <c r="J5" s="758"/>
      <c r="K5" s="769"/>
      <c r="L5" s="770" t="s">
        <v>255</v>
      </c>
      <c r="M5" s="592">
        <f>SUM(N5:O5)</f>
        <v>240</v>
      </c>
      <c r="N5" s="592">
        <v>199</v>
      </c>
      <c r="O5" s="592">
        <v>41</v>
      </c>
      <c r="P5" s="592">
        <f>SUM(Q5:R5)</f>
        <v>160</v>
      </c>
      <c r="Q5" s="592">
        <v>61</v>
      </c>
      <c r="R5" s="592">
        <v>99</v>
      </c>
      <c r="S5" s="768">
        <f>M5-P5</f>
        <v>80</v>
      </c>
    </row>
    <row r="6" spans="1:20" s="764" customFormat="1" ht="15" customHeight="1">
      <c r="A6" s="1149" t="s">
        <v>256</v>
      </c>
      <c r="B6" s="1158"/>
      <c r="C6" s="771">
        <f aca="true" t="shared" si="1" ref="C6:H6">SUM(C8,C37,M27,M34)</f>
        <v>54333</v>
      </c>
      <c r="D6" s="758">
        <f t="shared" si="1"/>
        <v>44714</v>
      </c>
      <c r="E6" s="758">
        <f t="shared" si="1"/>
        <v>9619</v>
      </c>
      <c r="F6" s="758">
        <f t="shared" si="1"/>
        <v>145204</v>
      </c>
      <c r="G6" s="758">
        <f t="shared" si="1"/>
        <v>124358</v>
      </c>
      <c r="H6" s="758">
        <f t="shared" si="1"/>
        <v>20846</v>
      </c>
      <c r="I6" s="758">
        <f>C6-F6</f>
        <v>-90871</v>
      </c>
      <c r="J6" s="758"/>
      <c r="K6" s="769"/>
      <c r="L6" s="770" t="s">
        <v>257</v>
      </c>
      <c r="M6" s="592">
        <f>SUM(N6:O6)</f>
        <v>390</v>
      </c>
      <c r="N6" s="592">
        <v>323</v>
      </c>
      <c r="O6" s="592">
        <v>67</v>
      </c>
      <c r="P6" s="592">
        <f>SUM(Q6:R6)</f>
        <v>187</v>
      </c>
      <c r="Q6" s="592">
        <v>112</v>
      </c>
      <c r="R6" s="592">
        <v>75</v>
      </c>
      <c r="S6" s="768">
        <f>M6-P6</f>
        <v>203</v>
      </c>
      <c r="T6" s="763"/>
    </row>
    <row r="7" spans="1:19" ht="15" customHeight="1">
      <c r="A7" s="765"/>
      <c r="B7" s="766"/>
      <c r="C7" s="767"/>
      <c r="D7" s="768"/>
      <c r="E7" s="768"/>
      <c r="F7" s="768"/>
      <c r="G7" s="768"/>
      <c r="H7" s="768"/>
      <c r="I7" s="758"/>
      <c r="J7" s="758"/>
      <c r="K7" s="769"/>
      <c r="L7" s="770" t="s">
        <v>258</v>
      </c>
      <c r="M7" s="592">
        <f>SUM(N7:O7)</f>
        <v>174</v>
      </c>
      <c r="N7" s="592">
        <v>143</v>
      </c>
      <c r="O7" s="592">
        <v>31</v>
      </c>
      <c r="P7" s="592">
        <f>SUM(Q7:R7)</f>
        <v>186</v>
      </c>
      <c r="Q7" s="592">
        <v>114</v>
      </c>
      <c r="R7" s="592">
        <v>72</v>
      </c>
      <c r="S7" s="772">
        <f>M7-P7</f>
        <v>-12</v>
      </c>
    </row>
    <row r="8" spans="1:20" s="764" customFormat="1" ht="15" customHeight="1">
      <c r="A8" s="1149" t="s">
        <v>259</v>
      </c>
      <c r="B8" s="1158"/>
      <c r="C8" s="771">
        <f aca="true" t="shared" si="2" ref="C8:H8">SUM(C10:C14,C16:C20,C22:C26,C28:C32,C34:C35)</f>
        <v>47612</v>
      </c>
      <c r="D8" s="758">
        <f t="shared" si="2"/>
        <v>39003</v>
      </c>
      <c r="E8" s="758">
        <f t="shared" si="2"/>
        <v>8609</v>
      </c>
      <c r="F8" s="758">
        <f t="shared" si="2"/>
        <v>140565</v>
      </c>
      <c r="G8" s="758">
        <f t="shared" si="2"/>
        <v>121113</v>
      </c>
      <c r="H8" s="758">
        <f t="shared" si="2"/>
        <v>19452</v>
      </c>
      <c r="I8" s="758">
        <f>C8-F8</f>
        <v>-92953</v>
      </c>
      <c r="J8" s="758"/>
      <c r="K8" s="769"/>
      <c r="L8" s="770" t="s">
        <v>260</v>
      </c>
      <c r="M8" s="592">
        <f>SUM(N8:O8)</f>
        <v>472</v>
      </c>
      <c r="N8" s="592">
        <v>407</v>
      </c>
      <c r="O8" s="592">
        <v>65</v>
      </c>
      <c r="P8" s="592">
        <f>SUM(Q8:R8)</f>
        <v>136</v>
      </c>
      <c r="Q8" s="592">
        <v>125</v>
      </c>
      <c r="R8" s="592">
        <v>11</v>
      </c>
      <c r="S8" s="768">
        <f>M8-P8</f>
        <v>336</v>
      </c>
      <c r="T8" s="763"/>
    </row>
    <row r="9" spans="2:19" ht="15" customHeight="1">
      <c r="B9" s="766"/>
      <c r="C9" s="767"/>
      <c r="D9" s="768"/>
      <c r="E9" s="768"/>
      <c r="F9" s="768"/>
      <c r="G9" s="768"/>
      <c r="H9" s="768"/>
      <c r="I9" s="758"/>
      <c r="J9" s="758"/>
      <c r="K9" s="773"/>
      <c r="L9" s="774"/>
      <c r="M9" s="592"/>
      <c r="N9" s="775"/>
      <c r="O9" s="775"/>
      <c r="P9" s="592"/>
      <c r="Q9" s="776"/>
      <c r="R9" s="776"/>
      <c r="S9" s="768"/>
    </row>
    <row r="10" spans="2:19" ht="15" customHeight="1">
      <c r="B10" s="777" t="s">
        <v>261</v>
      </c>
      <c r="C10" s="767">
        <f>SUM(D10:E10)</f>
        <v>130</v>
      </c>
      <c r="D10" s="768">
        <v>82</v>
      </c>
      <c r="E10" s="768">
        <v>48</v>
      </c>
      <c r="F10" s="768">
        <f>SUM(G10:H10)</f>
        <v>19905</v>
      </c>
      <c r="G10" s="768">
        <v>17721</v>
      </c>
      <c r="H10" s="768">
        <v>2184</v>
      </c>
      <c r="I10" s="772">
        <f>C10-F10</f>
        <v>-19775</v>
      </c>
      <c r="J10" s="768"/>
      <c r="K10" s="769"/>
      <c r="L10" s="770" t="s">
        <v>262</v>
      </c>
      <c r="M10" s="592">
        <f>SUM(N10:O10)</f>
        <v>213</v>
      </c>
      <c r="N10" s="592">
        <v>179</v>
      </c>
      <c r="O10" s="592">
        <v>34</v>
      </c>
      <c r="P10" s="592">
        <f>SUM(Q10:R10)</f>
        <v>96</v>
      </c>
      <c r="Q10" s="592">
        <v>67</v>
      </c>
      <c r="R10" s="592">
        <v>29</v>
      </c>
      <c r="S10" s="768">
        <f>M10-P10</f>
        <v>117</v>
      </c>
    </row>
    <row r="11" spans="2:19" ht="15" customHeight="1">
      <c r="B11" s="777" t="s">
        <v>263</v>
      </c>
      <c r="C11" s="767">
        <f>SUM(D11:E11)</f>
        <v>159</v>
      </c>
      <c r="D11" s="768">
        <v>116</v>
      </c>
      <c r="E11" s="768">
        <v>43</v>
      </c>
      <c r="F11" s="768">
        <f>SUM(G11:H11)</f>
        <v>10542</v>
      </c>
      <c r="G11" s="768">
        <v>10438</v>
      </c>
      <c r="H11" s="768">
        <v>104</v>
      </c>
      <c r="I11" s="772">
        <f>C11-F11</f>
        <v>-10383</v>
      </c>
      <c r="J11" s="768"/>
      <c r="K11" s="769"/>
      <c r="L11" s="770" t="s">
        <v>264</v>
      </c>
      <c r="M11" s="592">
        <f>SUM(N11:O11)</f>
        <v>112</v>
      </c>
      <c r="N11" s="592">
        <v>95</v>
      </c>
      <c r="O11" s="592">
        <v>17</v>
      </c>
      <c r="P11" s="592">
        <f>SUM(Q11:R11)</f>
        <v>115</v>
      </c>
      <c r="Q11" s="592">
        <v>59</v>
      </c>
      <c r="R11" s="592">
        <v>56</v>
      </c>
      <c r="S11" s="768">
        <f>M11-P11</f>
        <v>-3</v>
      </c>
    </row>
    <row r="12" spans="2:19" ht="15" customHeight="1">
      <c r="B12" s="777" t="s">
        <v>265</v>
      </c>
      <c r="C12" s="767">
        <f>SUM(D12:E12)</f>
        <v>362</v>
      </c>
      <c r="D12" s="768">
        <v>294</v>
      </c>
      <c r="E12" s="768">
        <v>68</v>
      </c>
      <c r="F12" s="768">
        <f>SUM(G12:H12)</f>
        <v>14067</v>
      </c>
      <c r="G12" s="768">
        <v>13261</v>
      </c>
      <c r="H12" s="768">
        <v>806</v>
      </c>
      <c r="I12" s="772">
        <f>C12-F12</f>
        <v>-13705</v>
      </c>
      <c r="J12" s="768"/>
      <c r="K12" s="769"/>
      <c r="L12" s="770" t="s">
        <v>266</v>
      </c>
      <c r="M12" s="592">
        <f>SUM(N12:O12)</f>
        <v>300</v>
      </c>
      <c r="N12" s="592">
        <v>254</v>
      </c>
      <c r="O12" s="592">
        <v>46</v>
      </c>
      <c r="P12" s="592">
        <f>SUM(Q12:R12)</f>
        <v>132</v>
      </c>
      <c r="Q12" s="592">
        <v>125</v>
      </c>
      <c r="R12" s="592">
        <v>7</v>
      </c>
      <c r="S12" s="768">
        <f>M12-P12</f>
        <v>168</v>
      </c>
    </row>
    <row r="13" spans="2:19" ht="15" customHeight="1">
      <c r="B13" s="777" t="s">
        <v>267</v>
      </c>
      <c r="C13" s="767">
        <f>SUM(D13:E13)</f>
        <v>1394</v>
      </c>
      <c r="D13" s="768">
        <v>1118</v>
      </c>
      <c r="E13" s="768">
        <v>276</v>
      </c>
      <c r="F13" s="768">
        <f>SUM(G13:H13)</f>
        <v>14832</v>
      </c>
      <c r="G13" s="768">
        <v>12731</v>
      </c>
      <c r="H13" s="768">
        <v>2101</v>
      </c>
      <c r="I13" s="772">
        <f>C13-F13</f>
        <v>-13438</v>
      </c>
      <c r="J13" s="768"/>
      <c r="K13" s="769"/>
      <c r="L13" s="770" t="s">
        <v>268</v>
      </c>
      <c r="M13" s="592">
        <f>SUM(N13:O13)</f>
        <v>596</v>
      </c>
      <c r="N13" s="592">
        <v>512</v>
      </c>
      <c r="O13" s="592">
        <v>84</v>
      </c>
      <c r="P13" s="592">
        <f>SUM(Q13:R13)</f>
        <v>124</v>
      </c>
      <c r="Q13" s="592">
        <v>111</v>
      </c>
      <c r="R13" s="592">
        <v>13</v>
      </c>
      <c r="S13" s="768">
        <f>M13-P13</f>
        <v>472</v>
      </c>
    </row>
    <row r="14" spans="2:19" ht="15" customHeight="1">
      <c r="B14" s="777" t="s">
        <v>269</v>
      </c>
      <c r="C14" s="767">
        <f>SUM(D14:E14)</f>
        <v>1705</v>
      </c>
      <c r="D14" s="768">
        <v>1244</v>
      </c>
      <c r="E14" s="768">
        <v>461</v>
      </c>
      <c r="F14" s="768">
        <f>SUM(G14:H14)</f>
        <v>12801</v>
      </c>
      <c r="G14" s="768">
        <v>8836</v>
      </c>
      <c r="H14" s="768">
        <v>3965</v>
      </c>
      <c r="I14" s="772">
        <f>C14-F14</f>
        <v>-11096</v>
      </c>
      <c r="J14" s="768"/>
      <c r="K14" s="769"/>
      <c r="L14" s="770" t="s">
        <v>270</v>
      </c>
      <c r="M14" s="592">
        <f>SUM(N14:O14)</f>
        <v>30</v>
      </c>
      <c r="N14" s="592">
        <v>22</v>
      </c>
      <c r="O14" s="592">
        <v>8</v>
      </c>
      <c r="P14" s="592">
        <f>SUM(Q14:R14)</f>
        <v>13</v>
      </c>
      <c r="Q14" s="592">
        <v>13</v>
      </c>
      <c r="R14" s="592">
        <v>0</v>
      </c>
      <c r="S14" s="768">
        <f>M14-P14</f>
        <v>17</v>
      </c>
    </row>
    <row r="15" spans="2:19" ht="15" customHeight="1">
      <c r="B15" s="777"/>
      <c r="C15" s="767"/>
      <c r="D15" s="768"/>
      <c r="E15" s="768"/>
      <c r="F15" s="768"/>
      <c r="G15" s="768"/>
      <c r="H15" s="768"/>
      <c r="I15" s="768"/>
      <c r="J15" s="768"/>
      <c r="K15" s="773"/>
      <c r="L15" s="774"/>
      <c r="M15" s="592"/>
      <c r="N15" s="775"/>
      <c r="O15" s="775"/>
      <c r="P15" s="592"/>
      <c r="Q15" s="776"/>
      <c r="R15" s="776"/>
      <c r="S15" s="768"/>
    </row>
    <row r="16" spans="2:19" ht="15" customHeight="1">
      <c r="B16" s="777" t="s">
        <v>271</v>
      </c>
      <c r="C16" s="767">
        <f>SUM(D16:E16)</f>
        <v>466</v>
      </c>
      <c r="D16" s="768">
        <v>321</v>
      </c>
      <c r="E16" s="768">
        <v>145</v>
      </c>
      <c r="F16" s="768">
        <f>SUM(G16:H16)</f>
        <v>3262</v>
      </c>
      <c r="G16" s="768">
        <v>3060</v>
      </c>
      <c r="H16" s="768">
        <v>202</v>
      </c>
      <c r="I16" s="768">
        <f>C16-F16</f>
        <v>-2796</v>
      </c>
      <c r="J16" s="768"/>
      <c r="K16" s="769"/>
      <c r="L16" s="770" t="s">
        <v>272</v>
      </c>
      <c r="M16" s="592">
        <f>SUM(N16:O16)</f>
        <v>122</v>
      </c>
      <c r="N16" s="592">
        <v>103</v>
      </c>
      <c r="O16" s="592">
        <v>19</v>
      </c>
      <c r="P16" s="592">
        <f>SUM(Q16:R16)</f>
        <v>44</v>
      </c>
      <c r="Q16" s="592">
        <v>40</v>
      </c>
      <c r="R16" s="592">
        <v>4</v>
      </c>
      <c r="S16" s="768">
        <f>M16-P16</f>
        <v>78</v>
      </c>
    </row>
    <row r="17" spans="2:19" ht="15" customHeight="1">
      <c r="B17" s="777" t="s">
        <v>273</v>
      </c>
      <c r="C17" s="767">
        <f>SUM(D17:E17)</f>
        <v>533</v>
      </c>
      <c r="D17" s="768">
        <v>396</v>
      </c>
      <c r="E17" s="768">
        <v>137</v>
      </c>
      <c r="F17" s="768">
        <f>SUM(G17:H17)</f>
        <v>1209</v>
      </c>
      <c r="G17" s="768">
        <v>1095</v>
      </c>
      <c r="H17" s="768">
        <v>114</v>
      </c>
      <c r="I17" s="778">
        <f>C17-F17</f>
        <v>-676</v>
      </c>
      <c r="J17" s="768"/>
      <c r="K17" s="769"/>
      <c r="L17" s="770" t="s">
        <v>274</v>
      </c>
      <c r="M17" s="592">
        <f>SUM(N17:O17)</f>
        <v>121</v>
      </c>
      <c r="N17" s="592">
        <v>101</v>
      </c>
      <c r="O17" s="592">
        <v>20</v>
      </c>
      <c r="P17" s="592">
        <f>SUM(Q17:R17)</f>
        <v>25</v>
      </c>
      <c r="Q17" s="592">
        <v>25</v>
      </c>
      <c r="R17" s="592">
        <v>0</v>
      </c>
      <c r="S17" s="768">
        <f>M17-P17</f>
        <v>96</v>
      </c>
    </row>
    <row r="18" spans="2:19" ht="15" customHeight="1">
      <c r="B18" s="777" t="s">
        <v>275</v>
      </c>
      <c r="C18" s="767">
        <f>SUM(D18:E18)</f>
        <v>1065</v>
      </c>
      <c r="D18" s="768">
        <v>799</v>
      </c>
      <c r="E18" s="768">
        <v>266</v>
      </c>
      <c r="F18" s="768">
        <f>SUM(G18:H18)</f>
        <v>3336</v>
      </c>
      <c r="G18" s="768">
        <v>3301</v>
      </c>
      <c r="H18" s="768">
        <v>35</v>
      </c>
      <c r="I18" s="768">
        <f>C18-F18</f>
        <v>-2271</v>
      </c>
      <c r="J18" s="768"/>
      <c r="K18" s="769"/>
      <c r="L18" s="770" t="s">
        <v>276</v>
      </c>
      <c r="M18" s="592">
        <f>SUM(N18:O18)</f>
        <v>509</v>
      </c>
      <c r="N18" s="592">
        <v>451</v>
      </c>
      <c r="O18" s="592">
        <v>58</v>
      </c>
      <c r="P18" s="592">
        <f>SUM(Q18:R18)</f>
        <v>147</v>
      </c>
      <c r="Q18" s="592">
        <v>109</v>
      </c>
      <c r="R18" s="592">
        <v>38</v>
      </c>
      <c r="S18" s="768">
        <f>M18-P18</f>
        <v>362</v>
      </c>
    </row>
    <row r="19" spans="2:19" ht="15" customHeight="1">
      <c r="B19" s="777" t="s">
        <v>277</v>
      </c>
      <c r="C19" s="767">
        <f>SUM(D19:E19)</f>
        <v>573</v>
      </c>
      <c r="D19" s="768">
        <v>472</v>
      </c>
      <c r="E19" s="768">
        <v>101</v>
      </c>
      <c r="F19" s="768">
        <f>SUM(G19:H19)</f>
        <v>3652</v>
      </c>
      <c r="G19" s="768">
        <v>3422</v>
      </c>
      <c r="H19" s="768">
        <v>230</v>
      </c>
      <c r="I19" s="768">
        <f>C19-F19</f>
        <v>-3079</v>
      </c>
      <c r="J19" s="768"/>
      <c r="K19" s="769"/>
      <c r="L19" s="770" t="s">
        <v>278</v>
      </c>
      <c r="M19" s="592">
        <f>SUM(N19:O19)</f>
        <v>690</v>
      </c>
      <c r="N19" s="592">
        <v>585</v>
      </c>
      <c r="O19" s="592">
        <v>105</v>
      </c>
      <c r="P19" s="592">
        <f>SUM(Q19:R19)</f>
        <v>134</v>
      </c>
      <c r="Q19" s="592">
        <v>107</v>
      </c>
      <c r="R19" s="592">
        <v>27</v>
      </c>
      <c r="S19" s="768">
        <f>M19-P19</f>
        <v>556</v>
      </c>
    </row>
    <row r="20" spans="2:19" ht="15" customHeight="1">
      <c r="B20" s="777" t="s">
        <v>279</v>
      </c>
      <c r="C20" s="767">
        <f>SUM(D20:E20)</f>
        <v>476</v>
      </c>
      <c r="D20" s="768">
        <v>392</v>
      </c>
      <c r="E20" s="768">
        <v>84</v>
      </c>
      <c r="F20" s="768">
        <f>SUM(G20:H20)</f>
        <v>1729</v>
      </c>
      <c r="G20" s="768">
        <v>1472</v>
      </c>
      <c r="H20" s="768">
        <v>257</v>
      </c>
      <c r="I20" s="768">
        <f>C20-F20</f>
        <v>-1253</v>
      </c>
      <c r="J20" s="768"/>
      <c r="K20" s="769"/>
      <c r="L20" s="770" t="s">
        <v>280</v>
      </c>
      <c r="M20" s="592">
        <f>SUM(N20:O20)</f>
        <v>74</v>
      </c>
      <c r="N20" s="592">
        <v>61</v>
      </c>
      <c r="O20" s="592">
        <v>13</v>
      </c>
      <c r="P20" s="592">
        <f>SUM(Q20:R20)</f>
        <v>25</v>
      </c>
      <c r="Q20" s="592">
        <v>21</v>
      </c>
      <c r="R20" s="592">
        <v>4</v>
      </c>
      <c r="S20" s="768">
        <f>M20-P20</f>
        <v>49</v>
      </c>
    </row>
    <row r="21" spans="2:19" ht="15" customHeight="1">
      <c r="B21" s="777"/>
      <c r="C21" s="767"/>
      <c r="D21" s="768"/>
      <c r="E21" s="768"/>
      <c r="F21" s="768"/>
      <c r="G21" s="768"/>
      <c r="H21" s="768"/>
      <c r="I21" s="768"/>
      <c r="J21" s="768"/>
      <c r="K21" s="769"/>
      <c r="L21" s="774"/>
      <c r="M21" s="592"/>
      <c r="N21" s="592"/>
      <c r="O21" s="592"/>
      <c r="P21" s="592"/>
      <c r="Q21" s="592"/>
      <c r="R21" s="592"/>
      <c r="S21" s="768"/>
    </row>
    <row r="22" spans="2:19" ht="15" customHeight="1">
      <c r="B22" s="777" t="s">
        <v>281</v>
      </c>
      <c r="C22" s="767">
        <f>SUM(D22:E22)</f>
        <v>871</v>
      </c>
      <c r="D22" s="768">
        <v>719</v>
      </c>
      <c r="E22" s="768">
        <v>152</v>
      </c>
      <c r="F22" s="768">
        <f>SUM(G22:H22)</f>
        <v>1933</v>
      </c>
      <c r="G22" s="768">
        <v>1842</v>
      </c>
      <c r="H22" s="768">
        <v>91</v>
      </c>
      <c r="I22" s="768">
        <f>C22-F22</f>
        <v>-1062</v>
      </c>
      <c r="J22" s="768"/>
      <c r="K22" s="769"/>
      <c r="L22" s="770" t="s">
        <v>282</v>
      </c>
      <c r="M22" s="592">
        <f>SUM(N22:O22)</f>
        <v>170</v>
      </c>
      <c r="N22" s="592">
        <v>150</v>
      </c>
      <c r="O22" s="592">
        <v>20</v>
      </c>
      <c r="P22" s="592">
        <f>SUM(Q22:R22)</f>
        <v>201</v>
      </c>
      <c r="Q22" s="592">
        <v>146</v>
      </c>
      <c r="R22" s="592">
        <v>55</v>
      </c>
      <c r="S22" s="772">
        <f>M22-P22</f>
        <v>-31</v>
      </c>
    </row>
    <row r="23" spans="2:19" ht="15" customHeight="1">
      <c r="B23" s="777" t="s">
        <v>283</v>
      </c>
      <c r="C23" s="767">
        <f>SUM(D23:E23)</f>
        <v>1592</v>
      </c>
      <c r="D23" s="768">
        <v>1334</v>
      </c>
      <c r="E23" s="768">
        <v>258</v>
      </c>
      <c r="F23" s="768">
        <f>SUM(G23:H23)</f>
        <v>2578</v>
      </c>
      <c r="G23" s="768">
        <v>1796</v>
      </c>
      <c r="H23" s="768">
        <v>782</v>
      </c>
      <c r="I23" s="778">
        <f>C23-F23</f>
        <v>-986</v>
      </c>
      <c r="J23" s="768"/>
      <c r="K23" s="769"/>
      <c r="L23" s="770" t="s">
        <v>284</v>
      </c>
      <c r="M23" s="592">
        <f>SUM(N23:O23)</f>
        <v>79</v>
      </c>
      <c r="N23" s="592">
        <v>70</v>
      </c>
      <c r="O23" s="592">
        <v>9</v>
      </c>
      <c r="P23" s="592">
        <f>SUM(Q23:R23)</f>
        <v>32</v>
      </c>
      <c r="Q23" s="592">
        <v>26</v>
      </c>
      <c r="R23" s="592">
        <v>6</v>
      </c>
      <c r="S23" s="768">
        <f>M23-P23</f>
        <v>47</v>
      </c>
    </row>
    <row r="24" spans="2:19" ht="15" customHeight="1">
      <c r="B24" s="777" t="s">
        <v>285</v>
      </c>
      <c r="C24" s="767">
        <f>SUM(D24:E24)</f>
        <v>564</v>
      </c>
      <c r="D24" s="768">
        <v>439</v>
      </c>
      <c r="E24" s="768">
        <v>125</v>
      </c>
      <c r="F24" s="768">
        <f>SUM(G24:H24)</f>
        <v>7993</v>
      </c>
      <c r="G24" s="768">
        <v>6853</v>
      </c>
      <c r="H24" s="768">
        <v>1140</v>
      </c>
      <c r="I24" s="768">
        <f>C24-F24</f>
        <v>-7429</v>
      </c>
      <c r="J24" s="768"/>
      <c r="K24" s="769"/>
      <c r="L24" s="770" t="s">
        <v>286</v>
      </c>
      <c r="M24" s="592">
        <f>SUM(N24:O24)</f>
        <v>36</v>
      </c>
      <c r="N24" s="592">
        <v>32</v>
      </c>
      <c r="O24" s="592">
        <v>4</v>
      </c>
      <c r="P24" s="592">
        <f>SUM(Q24:R24)</f>
        <v>26</v>
      </c>
      <c r="Q24" s="592">
        <v>24</v>
      </c>
      <c r="R24" s="592">
        <v>2</v>
      </c>
      <c r="S24" s="768">
        <f>M24-P24</f>
        <v>10</v>
      </c>
    </row>
    <row r="25" spans="2:19" ht="15" customHeight="1">
      <c r="B25" s="777" t="s">
        <v>287</v>
      </c>
      <c r="C25" s="767">
        <f>SUM(D25:E25)</f>
        <v>1654</v>
      </c>
      <c r="D25" s="768">
        <v>1406</v>
      </c>
      <c r="E25" s="768">
        <v>248</v>
      </c>
      <c r="F25" s="768">
        <f>SUM(G25:H25)</f>
        <v>2035</v>
      </c>
      <c r="G25" s="768">
        <v>1675</v>
      </c>
      <c r="H25" s="768">
        <v>360</v>
      </c>
      <c r="I25" s="778">
        <f>C25-F25</f>
        <v>-381</v>
      </c>
      <c r="J25" s="768"/>
      <c r="K25" s="773"/>
      <c r="L25" s="770" t="s">
        <v>288</v>
      </c>
      <c r="M25" s="592">
        <f>SUM(N25:O25)</f>
        <v>40</v>
      </c>
      <c r="N25" s="510">
        <v>28</v>
      </c>
      <c r="O25" s="510">
        <v>12</v>
      </c>
      <c r="P25" s="592">
        <f>SUM(Q25:R25)</f>
        <v>11</v>
      </c>
      <c r="Q25" s="516">
        <v>10</v>
      </c>
      <c r="R25" s="516">
        <v>1</v>
      </c>
      <c r="S25" s="768">
        <f>M25-P25</f>
        <v>29</v>
      </c>
    </row>
    <row r="26" spans="2:19" ht="15" customHeight="1">
      <c r="B26" s="777" t="s">
        <v>289</v>
      </c>
      <c r="C26" s="767">
        <f>SUM(D26:E26)</f>
        <v>1791</v>
      </c>
      <c r="D26" s="768">
        <v>1484</v>
      </c>
      <c r="E26" s="768">
        <v>307</v>
      </c>
      <c r="F26" s="768">
        <f>SUM(G26:H26)</f>
        <v>1987</v>
      </c>
      <c r="G26" s="768">
        <v>1472</v>
      </c>
      <c r="H26" s="768">
        <v>515</v>
      </c>
      <c r="I26" s="778">
        <f>C26-F26</f>
        <v>-196</v>
      </c>
      <c r="J26" s="768"/>
      <c r="K26" s="769"/>
      <c r="L26" s="774"/>
      <c r="M26" s="592"/>
      <c r="N26" s="592"/>
      <c r="O26" s="592"/>
      <c r="P26" s="592"/>
      <c r="Q26" s="592"/>
      <c r="R26" s="592"/>
      <c r="S26" s="768"/>
    </row>
    <row r="27" spans="2:19" ht="15" customHeight="1">
      <c r="B27" s="777"/>
      <c r="C27" s="767"/>
      <c r="D27" s="768"/>
      <c r="E27" s="768"/>
      <c r="F27" s="768"/>
      <c r="G27" s="768"/>
      <c r="H27" s="768"/>
      <c r="I27" s="768"/>
      <c r="J27" s="768"/>
      <c r="K27" s="1149" t="s">
        <v>290</v>
      </c>
      <c r="L27" s="1150"/>
      <c r="M27" s="590">
        <f>SUM(N27:O27)</f>
        <v>28</v>
      </c>
      <c r="N27" s="590">
        <f>SUM(N29:N32)</f>
        <v>22</v>
      </c>
      <c r="O27" s="590">
        <f>SUM(O29:O32)</f>
        <v>6</v>
      </c>
      <c r="P27" s="590">
        <f>SUM(Q27:R27)</f>
        <v>10</v>
      </c>
      <c r="Q27" s="590">
        <f>SUM(Q29:Q32)</f>
        <v>10</v>
      </c>
      <c r="R27" s="590">
        <f>SUM(R29:R32)</f>
        <v>0</v>
      </c>
      <c r="S27" s="758">
        <f>M27-P27</f>
        <v>18</v>
      </c>
    </row>
    <row r="28" spans="2:19" ht="15" customHeight="1">
      <c r="B28" s="777" t="s">
        <v>291</v>
      </c>
      <c r="C28" s="767">
        <f>SUM(D28:E28)</f>
        <v>5494</v>
      </c>
      <c r="D28" s="768">
        <v>4358</v>
      </c>
      <c r="E28" s="768">
        <v>1136</v>
      </c>
      <c r="F28" s="768">
        <f>SUM(G28:H28)</f>
        <v>20370</v>
      </c>
      <c r="G28" s="768">
        <v>16623</v>
      </c>
      <c r="H28" s="768">
        <v>3747</v>
      </c>
      <c r="I28" s="772">
        <f>C28-F28</f>
        <v>-14876</v>
      </c>
      <c r="J28" s="768"/>
      <c r="K28" s="755"/>
      <c r="L28" s="779"/>
      <c r="M28" s="592"/>
      <c r="N28" s="590"/>
      <c r="O28" s="590"/>
      <c r="P28" s="592"/>
      <c r="Q28" s="590"/>
      <c r="R28" s="590"/>
      <c r="S28" s="768"/>
    </row>
    <row r="29" spans="2:19" ht="15" customHeight="1">
      <c r="B29" s="777" t="s">
        <v>292</v>
      </c>
      <c r="C29" s="767">
        <f>SUM(D29:E29)</f>
        <v>9271</v>
      </c>
      <c r="D29" s="768">
        <v>7371</v>
      </c>
      <c r="E29" s="768">
        <v>1900</v>
      </c>
      <c r="F29" s="768">
        <f>SUM(G29:H29)</f>
        <v>7490</v>
      </c>
      <c r="G29" s="768">
        <v>5825</v>
      </c>
      <c r="H29" s="768">
        <v>1665</v>
      </c>
      <c r="I29" s="768">
        <f>C29-F29</f>
        <v>1781</v>
      </c>
      <c r="J29" s="768"/>
      <c r="K29" s="769"/>
      <c r="L29" s="770" t="s">
        <v>293</v>
      </c>
      <c r="M29" s="592">
        <f>SUM(N29:O29)</f>
        <v>15</v>
      </c>
      <c r="N29" s="592">
        <v>15</v>
      </c>
      <c r="O29" s="592">
        <v>0</v>
      </c>
      <c r="P29" s="592">
        <f>SUM(Q29:R29)</f>
        <v>9</v>
      </c>
      <c r="Q29" s="592">
        <v>9</v>
      </c>
      <c r="R29" s="592">
        <v>0</v>
      </c>
      <c r="S29" s="768">
        <f>M29-P29</f>
        <v>6</v>
      </c>
    </row>
    <row r="30" spans="2:19" ht="15" customHeight="1">
      <c r="B30" s="777" t="s">
        <v>294</v>
      </c>
      <c r="C30" s="767">
        <f>SUM(D30:E30)</f>
        <v>990</v>
      </c>
      <c r="D30" s="768">
        <v>771</v>
      </c>
      <c r="E30" s="768">
        <v>219</v>
      </c>
      <c r="F30" s="768">
        <f>SUM(G30:H30)</f>
        <v>1158</v>
      </c>
      <c r="G30" s="768">
        <v>1030</v>
      </c>
      <c r="H30" s="768">
        <v>128</v>
      </c>
      <c r="I30" s="778">
        <f>C30-F30</f>
        <v>-168</v>
      </c>
      <c r="J30" s="768"/>
      <c r="K30" s="769"/>
      <c r="L30" s="770" t="s">
        <v>295</v>
      </c>
      <c r="M30" s="592">
        <f>SUM(N30:O30)</f>
        <v>7</v>
      </c>
      <c r="N30" s="592">
        <v>4</v>
      </c>
      <c r="O30" s="592">
        <v>3</v>
      </c>
      <c r="P30" s="592">
        <f>SUM(Q30:R30)</f>
        <v>0</v>
      </c>
      <c r="Q30" s="592">
        <v>0</v>
      </c>
      <c r="R30" s="592">
        <v>0</v>
      </c>
      <c r="S30" s="768">
        <f>M30-P30</f>
        <v>7</v>
      </c>
    </row>
    <row r="31" spans="2:19" ht="15" customHeight="1">
      <c r="B31" s="777" t="s">
        <v>296</v>
      </c>
      <c r="C31" s="767">
        <f>SUM(D31:E31)</f>
        <v>13480</v>
      </c>
      <c r="D31" s="768">
        <v>11763</v>
      </c>
      <c r="E31" s="768">
        <v>1717</v>
      </c>
      <c r="F31" s="768">
        <f>SUM(G31:H31)</f>
        <v>7105</v>
      </c>
      <c r="G31" s="768">
        <v>6209</v>
      </c>
      <c r="H31" s="768">
        <v>896</v>
      </c>
      <c r="I31" s="768">
        <f>C31-F31</f>
        <v>6375</v>
      </c>
      <c r="J31" s="768"/>
      <c r="K31" s="769"/>
      <c r="L31" s="770" t="s">
        <v>297</v>
      </c>
      <c r="M31" s="592">
        <f>SUM(N31:O31)</f>
        <v>2</v>
      </c>
      <c r="N31" s="592">
        <v>1</v>
      </c>
      <c r="O31" s="592">
        <v>1</v>
      </c>
      <c r="P31" s="592">
        <f>SUM(Q31:R31)</f>
        <v>1</v>
      </c>
      <c r="Q31" s="592">
        <v>1</v>
      </c>
      <c r="R31" s="592">
        <v>0</v>
      </c>
      <c r="S31" s="768">
        <f>M31-P31</f>
        <v>1</v>
      </c>
    </row>
    <row r="32" spans="2:19" ht="15" customHeight="1">
      <c r="B32" s="777" t="s">
        <v>298</v>
      </c>
      <c r="C32" s="767">
        <f>SUM(D32:E32)</f>
        <v>2584</v>
      </c>
      <c r="D32" s="768">
        <v>2112</v>
      </c>
      <c r="E32" s="768">
        <v>472</v>
      </c>
      <c r="F32" s="768">
        <f>SUM(G32:H32)</f>
        <v>1448</v>
      </c>
      <c r="G32" s="768">
        <v>1386</v>
      </c>
      <c r="H32" s="768">
        <v>62</v>
      </c>
      <c r="I32" s="768">
        <f>C32-F32</f>
        <v>1136</v>
      </c>
      <c r="J32" s="768"/>
      <c r="K32" s="773"/>
      <c r="L32" s="770" t="s">
        <v>299</v>
      </c>
      <c r="M32" s="592">
        <f>SUM(N32:O32)</f>
        <v>4</v>
      </c>
      <c r="N32" s="780">
        <v>2</v>
      </c>
      <c r="O32" s="780">
        <v>2</v>
      </c>
      <c r="P32" s="592">
        <f>SUM(Q32:R32)</f>
        <v>0</v>
      </c>
      <c r="Q32" s="780">
        <v>0</v>
      </c>
      <c r="R32" s="780">
        <v>0</v>
      </c>
      <c r="S32" s="768">
        <f>M32-P32</f>
        <v>4</v>
      </c>
    </row>
    <row r="33" spans="2:19" ht="15" customHeight="1">
      <c r="B33" s="777"/>
      <c r="C33" s="767"/>
      <c r="D33" s="768"/>
      <c r="E33" s="768"/>
      <c r="F33" s="768"/>
      <c r="G33" s="768"/>
      <c r="H33" s="768"/>
      <c r="I33" s="768"/>
      <c r="J33" s="768"/>
      <c r="K33" s="769"/>
      <c r="L33" s="781"/>
      <c r="M33" s="592"/>
      <c r="N33" s="592"/>
      <c r="O33" s="592"/>
      <c r="P33" s="592"/>
      <c r="Q33" s="592"/>
      <c r="R33" s="592"/>
      <c r="S33" s="768"/>
    </row>
    <row r="34" spans="2:20" ht="15" customHeight="1">
      <c r="B34" s="777" t="s">
        <v>300</v>
      </c>
      <c r="C34" s="767">
        <f>SUM(D34:E34)</f>
        <v>1188</v>
      </c>
      <c r="D34" s="768">
        <v>961</v>
      </c>
      <c r="E34" s="768">
        <v>227</v>
      </c>
      <c r="F34" s="768">
        <f>SUM(G34:H34)</f>
        <v>439</v>
      </c>
      <c r="G34" s="768">
        <v>415</v>
      </c>
      <c r="H34" s="768">
        <v>24</v>
      </c>
      <c r="I34" s="768">
        <f>C34-F34</f>
        <v>749</v>
      </c>
      <c r="J34" s="768"/>
      <c r="K34" s="1149" t="s">
        <v>301</v>
      </c>
      <c r="L34" s="1150"/>
      <c r="M34" s="590">
        <f>SUM(N34:O34)</f>
        <v>0</v>
      </c>
      <c r="N34" s="508">
        <v>0</v>
      </c>
      <c r="O34" s="508">
        <v>0</v>
      </c>
      <c r="P34" s="590">
        <f>SUM(Q34:R34)</f>
        <v>7</v>
      </c>
      <c r="Q34" s="782">
        <v>6</v>
      </c>
      <c r="R34" s="782">
        <v>1</v>
      </c>
      <c r="S34" s="769">
        <f>M34-P34</f>
        <v>-7</v>
      </c>
      <c r="T34" s="764"/>
    </row>
    <row r="35" spans="2:19" ht="15" customHeight="1">
      <c r="B35" s="777" t="s">
        <v>302</v>
      </c>
      <c r="C35" s="767">
        <f>SUM(D35:E35)</f>
        <v>1270</v>
      </c>
      <c r="D35" s="768">
        <v>1051</v>
      </c>
      <c r="E35" s="768">
        <v>219</v>
      </c>
      <c r="F35" s="768">
        <f>SUM(G35:H35)</f>
        <v>694</v>
      </c>
      <c r="G35" s="768">
        <v>650</v>
      </c>
      <c r="H35" s="768">
        <v>44</v>
      </c>
      <c r="I35" s="768">
        <f>C35-F35</f>
        <v>576</v>
      </c>
      <c r="J35" s="768"/>
      <c r="K35" s="769"/>
      <c r="L35" s="779"/>
      <c r="M35" s="592"/>
      <c r="N35" s="592"/>
      <c r="O35" s="592"/>
      <c r="P35" s="592"/>
      <c r="Q35" s="592"/>
      <c r="R35" s="592"/>
      <c r="S35" s="768"/>
    </row>
    <row r="36" spans="2:19" ht="15" customHeight="1">
      <c r="B36" s="766"/>
      <c r="C36" s="767"/>
      <c r="D36" s="768"/>
      <c r="E36" s="768"/>
      <c r="F36" s="768"/>
      <c r="G36" s="768"/>
      <c r="H36" s="768"/>
      <c r="I36" s="768"/>
      <c r="J36" s="768"/>
      <c r="K36" s="1149" t="s">
        <v>303</v>
      </c>
      <c r="L36" s="1150"/>
      <c r="M36" s="590">
        <f>SUM(N36:O36)</f>
        <v>70045</v>
      </c>
      <c r="N36" s="590">
        <f>SUM(N38:N42,N44:N47)</f>
        <v>59114</v>
      </c>
      <c r="O36" s="590">
        <f>SUM(O38:O42,O44:O47)</f>
        <v>10931</v>
      </c>
      <c r="P36" s="590">
        <f>SUM(Q36:R36)</f>
        <v>20716</v>
      </c>
      <c r="Q36" s="590">
        <f>SUM(Q38:Q42,Q44:Q47)</f>
        <v>17186</v>
      </c>
      <c r="R36" s="590">
        <f>SUM(R38:R42,R44:R47)</f>
        <v>3530</v>
      </c>
      <c r="S36" s="758">
        <f>M36-P36</f>
        <v>49329</v>
      </c>
    </row>
    <row r="37" spans="1:20" s="784" customFormat="1" ht="15" customHeight="1">
      <c r="A37" s="1149" t="s">
        <v>304</v>
      </c>
      <c r="B37" s="1158"/>
      <c r="C37" s="771">
        <f>SUM(D37:E37)</f>
        <v>6693</v>
      </c>
      <c r="D37" s="758">
        <f>SUM(D39:D43,D45:D47,N4:N8,N10:N14,N16:N20,N22:N25)</f>
        <v>5689</v>
      </c>
      <c r="E37" s="758">
        <f>SUM(E39:E43,E45:E47,O4:O8,O10:O14,O16:O20,O22:O25)</f>
        <v>1004</v>
      </c>
      <c r="F37" s="758">
        <f>SUM(G37:H37)</f>
        <v>4622</v>
      </c>
      <c r="G37" s="758">
        <f>SUM(G39:G43,G45:G47,Q4:Q8,Q10:Q14,Q16:Q20,Q22:Q25)</f>
        <v>3229</v>
      </c>
      <c r="H37" s="758">
        <f>SUM(H39:H43,H45:H47,R4:R8,R10:R14,R16:R20,R22:R25)</f>
        <v>1393</v>
      </c>
      <c r="I37" s="758">
        <f>C37-F37</f>
        <v>2071</v>
      </c>
      <c r="J37" s="758"/>
      <c r="K37" s="755"/>
      <c r="L37" s="779"/>
      <c r="M37" s="592"/>
      <c r="N37" s="590"/>
      <c r="O37" s="590"/>
      <c r="P37" s="592"/>
      <c r="Q37" s="590"/>
      <c r="R37" s="590"/>
      <c r="S37" s="768"/>
      <c r="T37" s="783"/>
    </row>
    <row r="38" spans="2:19" ht="15" customHeight="1">
      <c r="B38" s="766"/>
      <c r="C38" s="767"/>
      <c r="D38" s="768"/>
      <c r="E38" s="768"/>
      <c r="F38" s="768"/>
      <c r="G38" s="768"/>
      <c r="H38" s="768"/>
      <c r="I38" s="768"/>
      <c r="J38" s="768"/>
      <c r="K38" s="769"/>
      <c r="L38" s="770" t="s">
        <v>305</v>
      </c>
      <c r="M38" s="592">
        <f>SUM(N38:O38)</f>
        <v>1199</v>
      </c>
      <c r="N38" s="592">
        <v>870</v>
      </c>
      <c r="O38" s="592">
        <v>329</v>
      </c>
      <c r="P38" s="592">
        <f>SUM(Q38:R38)</f>
        <v>217</v>
      </c>
      <c r="Q38" s="592">
        <v>196</v>
      </c>
      <c r="R38" s="592">
        <v>21</v>
      </c>
      <c r="S38" s="768">
        <f>M38-P38</f>
        <v>982</v>
      </c>
    </row>
    <row r="39" spans="2:19" ht="15" customHeight="1">
      <c r="B39" s="777" t="s">
        <v>306</v>
      </c>
      <c r="C39" s="767">
        <f>SUM(D39:E39)</f>
        <v>366</v>
      </c>
      <c r="D39" s="768">
        <v>311</v>
      </c>
      <c r="E39" s="768">
        <v>55</v>
      </c>
      <c r="F39" s="768">
        <f>SUM(G39:H39)</f>
        <v>677</v>
      </c>
      <c r="G39" s="768">
        <v>284</v>
      </c>
      <c r="H39" s="768">
        <v>393</v>
      </c>
      <c r="I39" s="778">
        <f>C39-F39</f>
        <v>-311</v>
      </c>
      <c r="J39" s="768"/>
      <c r="K39" s="769"/>
      <c r="L39" s="770" t="s">
        <v>307</v>
      </c>
      <c r="M39" s="592">
        <f>SUM(N39:O39)</f>
        <v>518</v>
      </c>
      <c r="N39" s="592">
        <v>356</v>
      </c>
      <c r="O39" s="592">
        <v>162</v>
      </c>
      <c r="P39" s="592">
        <f>SUM(Q39:R39)</f>
        <v>150</v>
      </c>
      <c r="Q39" s="592">
        <v>138</v>
      </c>
      <c r="R39" s="592">
        <v>12</v>
      </c>
      <c r="S39" s="768">
        <f>M39-P39</f>
        <v>368</v>
      </c>
    </row>
    <row r="40" spans="2:19" ht="15" customHeight="1">
      <c r="B40" s="777" t="s">
        <v>308</v>
      </c>
      <c r="C40" s="767">
        <f>SUM(D40:E40)</f>
        <v>188</v>
      </c>
      <c r="D40" s="768">
        <v>168</v>
      </c>
      <c r="E40" s="768">
        <v>20</v>
      </c>
      <c r="F40" s="768">
        <f>SUM(G40:H40)</f>
        <v>239</v>
      </c>
      <c r="G40" s="768">
        <v>218</v>
      </c>
      <c r="H40" s="768">
        <v>21</v>
      </c>
      <c r="I40" s="785">
        <f>C40-F40</f>
        <v>-51</v>
      </c>
      <c r="J40" s="768"/>
      <c r="K40" s="769"/>
      <c r="L40" s="770" t="s">
        <v>309</v>
      </c>
      <c r="M40" s="592">
        <f>SUM(N40:O40)</f>
        <v>329</v>
      </c>
      <c r="N40" s="592">
        <v>199</v>
      </c>
      <c r="O40" s="592">
        <v>130</v>
      </c>
      <c r="P40" s="592">
        <f>SUM(Q40:R40)</f>
        <v>99</v>
      </c>
      <c r="Q40" s="592">
        <v>84</v>
      </c>
      <c r="R40" s="592">
        <v>15</v>
      </c>
      <c r="S40" s="768">
        <f>M40-P40</f>
        <v>230</v>
      </c>
    </row>
    <row r="41" spans="2:19" ht="15" customHeight="1">
      <c r="B41" s="777" t="s">
        <v>310</v>
      </c>
      <c r="C41" s="767">
        <f>SUM(D41:E41)</f>
        <v>349</v>
      </c>
      <c r="D41" s="768">
        <v>285</v>
      </c>
      <c r="E41" s="768">
        <v>64</v>
      </c>
      <c r="F41" s="768">
        <f>SUM(G41:H41)</f>
        <v>547</v>
      </c>
      <c r="G41" s="768">
        <v>357</v>
      </c>
      <c r="H41" s="768">
        <v>190</v>
      </c>
      <c r="I41" s="778">
        <f>C41-F41</f>
        <v>-198</v>
      </c>
      <c r="J41" s="768"/>
      <c r="K41" s="769"/>
      <c r="L41" s="770" t="s">
        <v>311</v>
      </c>
      <c r="M41" s="592">
        <f>SUM(N41:O41)</f>
        <v>58248</v>
      </c>
      <c r="N41" s="592">
        <v>49629</v>
      </c>
      <c r="O41" s="592">
        <v>8619</v>
      </c>
      <c r="P41" s="592">
        <f>SUM(Q41:R41)</f>
        <v>14847</v>
      </c>
      <c r="Q41" s="592">
        <v>12543</v>
      </c>
      <c r="R41" s="592">
        <v>2304</v>
      </c>
      <c r="S41" s="768">
        <f>M41-P41</f>
        <v>43401</v>
      </c>
    </row>
    <row r="42" spans="2:19" ht="15" customHeight="1">
      <c r="B42" s="777" t="s">
        <v>312</v>
      </c>
      <c r="C42" s="767">
        <f>SUM(D42:E42)</f>
        <v>346</v>
      </c>
      <c r="D42" s="768">
        <v>296</v>
      </c>
      <c r="E42" s="768">
        <v>50</v>
      </c>
      <c r="F42" s="768">
        <f>SUM(G42:H42)</f>
        <v>321</v>
      </c>
      <c r="G42" s="768">
        <v>294</v>
      </c>
      <c r="H42" s="768">
        <v>27</v>
      </c>
      <c r="I42" s="768">
        <f>C42-F42</f>
        <v>25</v>
      </c>
      <c r="J42" s="768"/>
      <c r="K42" s="769"/>
      <c r="L42" s="770" t="s">
        <v>313</v>
      </c>
      <c r="M42" s="592">
        <f>SUM(N42:O42)</f>
        <v>5343</v>
      </c>
      <c r="N42" s="592">
        <v>4360</v>
      </c>
      <c r="O42" s="592">
        <v>983</v>
      </c>
      <c r="P42" s="592">
        <f>SUM(Q42:R42)</f>
        <v>2071</v>
      </c>
      <c r="Q42" s="592">
        <v>1587</v>
      </c>
      <c r="R42" s="592">
        <v>484</v>
      </c>
      <c r="S42" s="768">
        <f>M42-P42</f>
        <v>3272</v>
      </c>
    </row>
    <row r="43" spans="2:19" ht="15" customHeight="1">
      <c r="B43" s="777" t="s">
        <v>314</v>
      </c>
      <c r="C43" s="767">
        <f>SUM(D43:E43)</f>
        <v>46</v>
      </c>
      <c r="D43" s="768">
        <v>32</v>
      </c>
      <c r="E43" s="768">
        <v>14</v>
      </c>
      <c r="F43" s="768">
        <f>SUM(G43:H43)</f>
        <v>56</v>
      </c>
      <c r="G43" s="768">
        <v>46</v>
      </c>
      <c r="H43" s="768">
        <v>10</v>
      </c>
      <c r="I43" s="785">
        <f>C43-F43</f>
        <v>-10</v>
      </c>
      <c r="J43" s="768"/>
      <c r="K43" s="769"/>
      <c r="L43" s="781"/>
      <c r="M43" s="592"/>
      <c r="N43" s="592"/>
      <c r="O43" s="592"/>
      <c r="P43" s="592"/>
      <c r="Q43" s="592"/>
      <c r="R43" s="592"/>
      <c r="S43" s="768"/>
    </row>
    <row r="44" spans="2:19" ht="15" customHeight="1">
      <c r="B44" s="777"/>
      <c r="C44" s="767"/>
      <c r="D44" s="768"/>
      <c r="E44" s="768"/>
      <c r="F44" s="768"/>
      <c r="G44" s="768"/>
      <c r="H44" s="768"/>
      <c r="I44" s="768"/>
      <c r="J44" s="768"/>
      <c r="K44" s="769"/>
      <c r="L44" s="770" t="s">
        <v>315</v>
      </c>
      <c r="M44" s="592">
        <f>SUM(N44:O44)</f>
        <v>3822</v>
      </c>
      <c r="N44" s="592">
        <v>3282</v>
      </c>
      <c r="O44" s="592">
        <v>540</v>
      </c>
      <c r="P44" s="592">
        <f>SUM(Q44:R44)</f>
        <v>2847</v>
      </c>
      <c r="Q44" s="592">
        <v>2199</v>
      </c>
      <c r="R44" s="592">
        <v>648</v>
      </c>
      <c r="S44" s="768">
        <f>M44-P44</f>
        <v>975</v>
      </c>
    </row>
    <row r="45" spans="2:19" ht="15" customHeight="1">
      <c r="B45" s="777" t="s">
        <v>316</v>
      </c>
      <c r="C45" s="767">
        <f>SUM(D45:E45)</f>
        <v>300</v>
      </c>
      <c r="D45" s="768">
        <v>259</v>
      </c>
      <c r="E45" s="768">
        <v>41</v>
      </c>
      <c r="F45" s="768">
        <f>SUM(G45:H45)</f>
        <v>416</v>
      </c>
      <c r="G45" s="768">
        <v>355</v>
      </c>
      <c r="H45" s="768">
        <v>61</v>
      </c>
      <c r="I45" s="778">
        <f>C45-F45</f>
        <v>-116</v>
      </c>
      <c r="J45" s="768"/>
      <c r="K45" s="769"/>
      <c r="L45" s="770" t="s">
        <v>317</v>
      </c>
      <c r="M45" s="592">
        <f>SUM(N45:O45)</f>
        <v>66</v>
      </c>
      <c r="N45" s="592">
        <v>28</v>
      </c>
      <c r="O45" s="592">
        <v>38</v>
      </c>
      <c r="P45" s="592">
        <f>SUM(Q45:R45)</f>
        <v>43</v>
      </c>
      <c r="Q45" s="592">
        <v>34</v>
      </c>
      <c r="R45" s="592">
        <v>9</v>
      </c>
      <c r="S45" s="768">
        <f>M45-P45</f>
        <v>23</v>
      </c>
    </row>
    <row r="46" spans="2:19" ht="15" customHeight="1">
      <c r="B46" s="777" t="s">
        <v>318</v>
      </c>
      <c r="C46" s="767">
        <f>SUM(D46:E46)</f>
        <v>106</v>
      </c>
      <c r="D46" s="768">
        <v>89</v>
      </c>
      <c r="E46" s="768">
        <v>17</v>
      </c>
      <c r="F46" s="768">
        <f>SUM(G46:H46)</f>
        <v>41</v>
      </c>
      <c r="G46" s="768">
        <v>33</v>
      </c>
      <c r="H46" s="768">
        <v>8</v>
      </c>
      <c r="I46" s="768">
        <f>C46-F46</f>
        <v>65</v>
      </c>
      <c r="J46" s="768"/>
      <c r="K46" s="786"/>
      <c r="L46" s="770" t="s">
        <v>319</v>
      </c>
      <c r="M46" s="592">
        <f>SUM(N46:O46)</f>
        <v>122</v>
      </c>
      <c r="N46" s="516">
        <v>67</v>
      </c>
      <c r="O46" s="516">
        <v>55</v>
      </c>
      <c r="P46" s="592">
        <f>SUM(Q46:R46)</f>
        <v>86</v>
      </c>
      <c r="Q46" s="516">
        <v>71</v>
      </c>
      <c r="R46" s="516">
        <v>15</v>
      </c>
      <c r="S46" s="768">
        <f>M46-P46</f>
        <v>36</v>
      </c>
    </row>
    <row r="47" spans="1:19" ht="15" customHeight="1">
      <c r="A47" s="787"/>
      <c r="B47" s="788" t="s">
        <v>320</v>
      </c>
      <c r="C47" s="789">
        <f>SUM(D47:E47)</f>
        <v>338</v>
      </c>
      <c r="D47" s="790">
        <v>286</v>
      </c>
      <c r="E47" s="790">
        <v>52</v>
      </c>
      <c r="F47" s="790">
        <f>SUM(G47:H47)</f>
        <v>301</v>
      </c>
      <c r="G47" s="790">
        <v>243</v>
      </c>
      <c r="H47" s="790">
        <v>58</v>
      </c>
      <c r="I47" s="790">
        <f>C47-F47</f>
        <v>37</v>
      </c>
      <c r="J47" s="790"/>
      <c r="K47" s="787"/>
      <c r="L47" s="791" t="s">
        <v>321</v>
      </c>
      <c r="M47" s="601">
        <f>SUM(N47:O47)</f>
        <v>398</v>
      </c>
      <c r="N47" s="520">
        <v>323</v>
      </c>
      <c r="O47" s="520">
        <v>75</v>
      </c>
      <c r="P47" s="601">
        <f>SUM(Q47:R47)</f>
        <v>356</v>
      </c>
      <c r="Q47" s="520">
        <v>334</v>
      </c>
      <c r="R47" s="520">
        <v>22</v>
      </c>
      <c r="S47" s="790">
        <f>M47-P47</f>
        <v>42</v>
      </c>
    </row>
    <row r="48" spans="1:19" ht="15" customHeight="1">
      <c r="A48" s="1151" t="s">
        <v>322</v>
      </c>
      <c r="B48" s="1151"/>
      <c r="C48" s="1151"/>
      <c r="D48" s="1151"/>
      <c r="E48" s="1151"/>
      <c r="F48" s="1151"/>
      <c r="G48" s="1151"/>
      <c r="H48" s="1151"/>
      <c r="I48" s="1151"/>
      <c r="J48" s="792"/>
      <c r="K48" s="773"/>
      <c r="L48" s="773"/>
      <c r="M48" s="773"/>
      <c r="N48" s="773"/>
      <c r="O48" s="773"/>
      <c r="P48" s="773"/>
      <c r="Q48" s="773"/>
      <c r="R48" s="773"/>
      <c r="S48" s="793"/>
    </row>
    <row r="49" spans="1:19" ht="13.5">
      <c r="A49" s="773"/>
      <c r="B49" s="794"/>
      <c r="C49" s="773"/>
      <c r="D49" s="773"/>
      <c r="E49" s="773"/>
      <c r="F49" s="773"/>
      <c r="G49" s="773"/>
      <c r="H49" s="773"/>
      <c r="I49" s="773"/>
      <c r="J49" s="773"/>
      <c r="K49" s="773"/>
      <c r="L49" s="773"/>
      <c r="M49" s="773"/>
      <c r="N49" s="773"/>
      <c r="O49" s="773"/>
      <c r="P49" s="773"/>
      <c r="Q49" s="773"/>
      <c r="R49" s="773"/>
      <c r="S49" s="793"/>
    </row>
    <row r="50" spans="1:19" ht="13.5">
      <c r="A50" s="773"/>
      <c r="B50" s="794"/>
      <c r="C50" s="773"/>
      <c r="D50" s="773"/>
      <c r="E50" s="773"/>
      <c r="F50" s="773"/>
      <c r="G50" s="773"/>
      <c r="H50" s="773"/>
      <c r="I50" s="773"/>
      <c r="J50" s="773"/>
      <c r="K50" s="773"/>
      <c r="L50" s="773"/>
      <c r="M50" s="773"/>
      <c r="N50" s="773"/>
      <c r="O50" s="773"/>
      <c r="P50" s="773"/>
      <c r="Q50" s="773"/>
      <c r="R50" s="773"/>
      <c r="S50" s="793"/>
    </row>
    <row r="51" spans="11:19" ht="13.5">
      <c r="K51" s="773"/>
      <c r="L51" s="773"/>
      <c r="M51" s="773"/>
      <c r="N51" s="773"/>
      <c r="O51" s="773"/>
      <c r="P51" s="773"/>
      <c r="Q51" s="773"/>
      <c r="R51" s="773"/>
      <c r="S51" s="793"/>
    </row>
    <row r="52" spans="11:19" ht="13.5">
      <c r="K52" s="773"/>
      <c r="L52" s="773"/>
      <c r="M52" s="773"/>
      <c r="N52" s="773"/>
      <c r="O52" s="773"/>
      <c r="P52" s="773"/>
      <c r="Q52" s="773"/>
      <c r="R52" s="773"/>
      <c r="S52" s="793"/>
    </row>
    <row r="53" ht="13.5">
      <c r="S53" s="763"/>
    </row>
  </sheetData>
  <mergeCells count="16">
    <mergeCell ref="K27:L27"/>
    <mergeCell ref="K2:L3"/>
    <mergeCell ref="K34:L34"/>
    <mergeCell ref="K1:S1"/>
    <mergeCell ref="P2:R2"/>
    <mergeCell ref="M2:O2"/>
    <mergeCell ref="K36:L36"/>
    <mergeCell ref="A48:I48"/>
    <mergeCell ref="A1:I1"/>
    <mergeCell ref="A2:B3"/>
    <mergeCell ref="F2:H2"/>
    <mergeCell ref="C2:E2"/>
    <mergeCell ref="A37:B37"/>
    <mergeCell ref="A4:B4"/>
    <mergeCell ref="A6:B6"/>
    <mergeCell ref="A8:B8"/>
  </mergeCells>
  <printOptions/>
  <pageMargins left="0.7874015748031497" right="0.5905511811023623" top="0.5905511811023623" bottom="0.787401574803149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B40"/>
  <sheetViews>
    <sheetView workbookViewId="0" topLeftCell="A1">
      <selection activeCell="A1" sqref="A1:J1"/>
    </sheetView>
  </sheetViews>
  <sheetFormatPr defaultColWidth="9.00390625" defaultRowHeight="13.5"/>
  <cols>
    <col min="1" max="2" width="6.50390625" style="825" customWidth="1"/>
    <col min="3" max="4" width="9.25390625" style="796" customWidth="1"/>
    <col min="5" max="5" width="9.50390625" style="796" customWidth="1"/>
    <col min="6" max="6" width="6.625" style="825" customWidth="1"/>
    <col min="7" max="7" width="6.375" style="825" customWidth="1"/>
    <col min="8" max="9" width="9.25390625" style="796" customWidth="1"/>
    <col min="10" max="10" width="9.50390625" style="796" customWidth="1"/>
    <col min="11" max="11" width="6.625" style="825" customWidth="1"/>
    <col min="12" max="12" width="6.50390625" style="825" customWidth="1"/>
    <col min="13" max="14" width="9.25390625" style="796" customWidth="1"/>
    <col min="15" max="15" width="9.50390625" style="796" customWidth="1"/>
    <col min="16" max="16" width="6.50390625" style="825" customWidth="1"/>
    <col min="17" max="17" width="6.375" style="825" customWidth="1"/>
    <col min="18" max="19" width="9.25390625" style="796" customWidth="1"/>
    <col min="20" max="20" width="9.50390625" style="796" customWidth="1"/>
    <col min="21" max="16384" width="8.00390625" style="796" customWidth="1"/>
  </cols>
  <sheetData>
    <row r="1" spans="1:20" ht="21" customHeight="1" thickBot="1">
      <c r="A1" s="1175" t="s">
        <v>323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6" t="s">
        <v>324</v>
      </c>
      <c r="L1" s="1176"/>
      <c r="M1" s="1176"/>
      <c r="N1" s="1176"/>
      <c r="O1" s="1176"/>
      <c r="P1" s="1176"/>
      <c r="Q1" s="1176"/>
      <c r="R1" s="1176"/>
      <c r="S1" s="1176"/>
      <c r="T1" s="1176"/>
    </row>
    <row r="2" spans="1:20" s="800" customFormat="1" ht="15" customHeight="1" thickTop="1">
      <c r="A2" s="1173" t="s">
        <v>325</v>
      </c>
      <c r="B2" s="1168"/>
      <c r="C2" s="1179" t="s">
        <v>326</v>
      </c>
      <c r="D2" s="1179" t="s">
        <v>327</v>
      </c>
      <c r="E2" s="797" t="s">
        <v>328</v>
      </c>
      <c r="F2" s="1167" t="s">
        <v>329</v>
      </c>
      <c r="G2" s="1173"/>
      <c r="H2" s="798"/>
      <c r="I2" s="798"/>
      <c r="J2" s="799" t="s">
        <v>328</v>
      </c>
      <c r="K2" s="1173" t="s">
        <v>330</v>
      </c>
      <c r="L2" s="1168"/>
      <c r="M2" s="798"/>
      <c r="N2" s="798"/>
      <c r="O2" s="797" t="s">
        <v>328</v>
      </c>
      <c r="P2" s="1167" t="s">
        <v>329</v>
      </c>
      <c r="Q2" s="1168"/>
      <c r="R2" s="798"/>
      <c r="S2" s="798"/>
      <c r="T2" s="799" t="s">
        <v>328</v>
      </c>
    </row>
    <row r="3" spans="1:20" ht="15" customHeight="1">
      <c r="A3" s="1172"/>
      <c r="B3" s="1169"/>
      <c r="C3" s="1180"/>
      <c r="D3" s="1182"/>
      <c r="E3" s="804" t="s">
        <v>331</v>
      </c>
      <c r="F3" s="1165"/>
      <c r="G3" s="1172"/>
      <c r="H3" s="803" t="s">
        <v>332</v>
      </c>
      <c r="I3" s="803" t="s">
        <v>331</v>
      </c>
      <c r="J3" s="806" t="s">
        <v>331</v>
      </c>
      <c r="K3" s="1172"/>
      <c r="L3" s="1169"/>
      <c r="M3" s="803" t="s">
        <v>332</v>
      </c>
      <c r="N3" s="803" t="s">
        <v>331</v>
      </c>
      <c r="O3" s="804" t="s">
        <v>331</v>
      </c>
      <c r="P3" s="1165"/>
      <c r="Q3" s="1169"/>
      <c r="R3" s="803" t="s">
        <v>332</v>
      </c>
      <c r="S3" s="803" t="s">
        <v>331</v>
      </c>
      <c r="T3" s="806" t="s">
        <v>331</v>
      </c>
    </row>
    <row r="4" spans="1:20" ht="15" customHeight="1">
      <c r="A4" s="1174"/>
      <c r="B4" s="1171"/>
      <c r="C4" s="1181"/>
      <c r="D4" s="1183"/>
      <c r="E4" s="809" t="s">
        <v>333</v>
      </c>
      <c r="F4" s="1170"/>
      <c r="G4" s="1174"/>
      <c r="H4" s="810"/>
      <c r="I4" s="810"/>
      <c r="J4" s="811" t="s">
        <v>333</v>
      </c>
      <c r="K4" s="1174"/>
      <c r="L4" s="1171"/>
      <c r="M4" s="810"/>
      <c r="N4" s="810"/>
      <c r="O4" s="809" t="s">
        <v>333</v>
      </c>
      <c r="P4" s="1170"/>
      <c r="Q4" s="1171"/>
      <c r="R4" s="810"/>
      <c r="S4" s="810"/>
      <c r="T4" s="811" t="s">
        <v>333</v>
      </c>
    </row>
    <row r="5" spans="1:20" ht="15" customHeight="1">
      <c r="A5" s="1184" t="s">
        <v>334</v>
      </c>
      <c r="B5" s="1185"/>
      <c r="C5" s="812">
        <v>461963</v>
      </c>
      <c r="D5" s="813">
        <v>509578</v>
      </c>
      <c r="E5" s="814" t="s">
        <v>335</v>
      </c>
      <c r="F5" s="815" t="s">
        <v>610</v>
      </c>
      <c r="G5" s="816" t="s">
        <v>556</v>
      </c>
      <c r="H5" s="817">
        <v>3171</v>
      </c>
      <c r="I5" s="818">
        <v>4677</v>
      </c>
      <c r="J5" s="818">
        <v>68</v>
      </c>
      <c r="K5" s="819" t="s">
        <v>595</v>
      </c>
      <c r="L5" s="816" t="s">
        <v>559</v>
      </c>
      <c r="M5" s="817">
        <v>2302</v>
      </c>
      <c r="N5" s="818">
        <v>3864</v>
      </c>
      <c r="O5" s="818">
        <v>60</v>
      </c>
      <c r="P5" s="815" t="s">
        <v>578</v>
      </c>
      <c r="Q5" s="819" t="s">
        <v>559</v>
      </c>
      <c r="R5" s="817">
        <v>1229</v>
      </c>
      <c r="S5" s="818">
        <v>688</v>
      </c>
      <c r="T5" s="818">
        <v>179</v>
      </c>
    </row>
    <row r="6" spans="1:20" ht="15" customHeight="1">
      <c r="A6" s="1177" t="s">
        <v>336</v>
      </c>
      <c r="B6" s="1178"/>
      <c r="C6" s="820">
        <v>470917</v>
      </c>
      <c r="D6" s="821">
        <f>SUM(D7:D13,D14:D22,D23:D30,D31:D38,I5:I13,I14:I22,I23:I30,I31:I38,N5:N13,N14:N23,N24:N31,N32:N38,S5:S13,S14:S23,S24:S31,S32:S38)</f>
        <v>512459</v>
      </c>
      <c r="E6" s="822">
        <v>92</v>
      </c>
      <c r="F6" s="805"/>
      <c r="G6" s="802" t="s">
        <v>559</v>
      </c>
      <c r="H6" s="823">
        <v>2499</v>
      </c>
      <c r="I6" s="824">
        <v>3867</v>
      </c>
      <c r="J6" s="824">
        <v>65</v>
      </c>
      <c r="L6" s="801" t="s">
        <v>561</v>
      </c>
      <c r="M6" s="823">
        <v>2179</v>
      </c>
      <c r="N6" s="824">
        <v>3348</v>
      </c>
      <c r="O6" s="826">
        <v>65</v>
      </c>
      <c r="P6" s="801" t="s">
        <v>582</v>
      </c>
      <c r="Q6" s="801" t="s">
        <v>556</v>
      </c>
      <c r="R6" s="823">
        <v>5182</v>
      </c>
      <c r="S6" s="824">
        <v>5809</v>
      </c>
      <c r="T6" s="824">
        <v>89</v>
      </c>
    </row>
    <row r="7" spans="1:20" ht="15" customHeight="1">
      <c r="A7" s="801" t="s">
        <v>337</v>
      </c>
      <c r="B7" s="801" t="s">
        <v>556</v>
      </c>
      <c r="C7" s="823">
        <v>8045</v>
      </c>
      <c r="D7" s="824">
        <v>5629</v>
      </c>
      <c r="E7" s="824">
        <v>143</v>
      </c>
      <c r="F7" s="827"/>
      <c r="G7" s="802" t="s">
        <v>561</v>
      </c>
      <c r="H7" s="823">
        <v>1602</v>
      </c>
      <c r="I7" s="824">
        <v>2193</v>
      </c>
      <c r="J7" s="824">
        <v>73</v>
      </c>
      <c r="K7" s="828"/>
      <c r="L7" s="801" t="s">
        <v>563</v>
      </c>
      <c r="M7" s="823">
        <v>1142</v>
      </c>
      <c r="N7" s="824">
        <v>1777</v>
      </c>
      <c r="O7" s="826">
        <v>64</v>
      </c>
      <c r="P7" s="828"/>
      <c r="Q7" s="801" t="s">
        <v>559</v>
      </c>
      <c r="R7" s="823">
        <v>5186</v>
      </c>
      <c r="S7" s="824">
        <v>3515</v>
      </c>
      <c r="T7" s="824">
        <v>148</v>
      </c>
    </row>
    <row r="8" spans="1:20" ht="15" customHeight="1">
      <c r="A8" s="828"/>
      <c r="B8" s="801" t="s">
        <v>559</v>
      </c>
      <c r="C8" s="823">
        <v>7704</v>
      </c>
      <c r="D8" s="824">
        <v>4924</v>
      </c>
      <c r="E8" s="824">
        <v>156</v>
      </c>
      <c r="F8" s="827"/>
      <c r="G8" s="802" t="s">
        <v>563</v>
      </c>
      <c r="H8" s="823">
        <v>2914</v>
      </c>
      <c r="I8" s="824">
        <v>3058</v>
      </c>
      <c r="J8" s="824">
        <v>95</v>
      </c>
      <c r="K8" s="801" t="s">
        <v>600</v>
      </c>
      <c r="L8" s="801" t="s">
        <v>556</v>
      </c>
      <c r="M8" s="823">
        <v>3975</v>
      </c>
      <c r="N8" s="824">
        <v>5582</v>
      </c>
      <c r="O8" s="826">
        <v>71</v>
      </c>
      <c r="P8" s="828"/>
      <c r="Q8" s="801" t="s">
        <v>561</v>
      </c>
      <c r="R8" s="823">
        <v>6294</v>
      </c>
      <c r="S8" s="824">
        <v>5534</v>
      </c>
      <c r="T8" s="824">
        <v>114</v>
      </c>
    </row>
    <row r="9" spans="1:20" ht="15" customHeight="1">
      <c r="A9" s="828"/>
      <c r="B9" s="801" t="s">
        <v>561</v>
      </c>
      <c r="C9" s="823">
        <v>4763</v>
      </c>
      <c r="D9" s="824">
        <v>5411</v>
      </c>
      <c r="E9" s="824">
        <v>88</v>
      </c>
      <c r="F9" s="827"/>
      <c r="G9" s="802" t="s">
        <v>554</v>
      </c>
      <c r="H9" s="823">
        <v>2284</v>
      </c>
      <c r="I9" s="824">
        <v>779</v>
      </c>
      <c r="J9" s="824">
        <v>293</v>
      </c>
      <c r="K9" s="828"/>
      <c r="L9" s="801" t="s">
        <v>559</v>
      </c>
      <c r="M9" s="823">
        <v>1368</v>
      </c>
      <c r="N9" s="824">
        <v>3142</v>
      </c>
      <c r="O9" s="826">
        <v>44</v>
      </c>
      <c r="P9" s="828"/>
      <c r="Q9" s="801" t="s">
        <v>563</v>
      </c>
      <c r="R9" s="823">
        <v>2463</v>
      </c>
      <c r="S9" s="824">
        <v>4698</v>
      </c>
      <c r="T9" s="824">
        <v>52</v>
      </c>
    </row>
    <row r="10" spans="1:20" ht="15" customHeight="1">
      <c r="A10" s="828"/>
      <c r="B10" s="801" t="s">
        <v>563</v>
      </c>
      <c r="C10" s="823">
        <v>4433</v>
      </c>
      <c r="D10" s="824">
        <v>4526</v>
      </c>
      <c r="E10" s="824">
        <v>98</v>
      </c>
      <c r="F10" s="805" t="s">
        <v>614</v>
      </c>
      <c r="G10" s="802" t="s">
        <v>556</v>
      </c>
      <c r="H10" s="823">
        <v>3499</v>
      </c>
      <c r="I10" s="824">
        <v>4441</v>
      </c>
      <c r="J10" s="824">
        <v>79</v>
      </c>
      <c r="K10" s="828"/>
      <c r="L10" s="801" t="s">
        <v>561</v>
      </c>
      <c r="M10" s="823">
        <v>4664</v>
      </c>
      <c r="N10" s="824">
        <v>7185</v>
      </c>
      <c r="O10" s="826">
        <v>65</v>
      </c>
      <c r="P10" s="828"/>
      <c r="Q10" s="801" t="s">
        <v>554</v>
      </c>
      <c r="R10" s="823">
        <v>2426</v>
      </c>
      <c r="S10" s="824">
        <v>4363</v>
      </c>
      <c r="T10" s="824">
        <v>56</v>
      </c>
    </row>
    <row r="11" spans="1:20" ht="15" customHeight="1">
      <c r="A11" s="801" t="s">
        <v>338</v>
      </c>
      <c r="B11" s="801" t="s">
        <v>556</v>
      </c>
      <c r="C11" s="823">
        <v>8769</v>
      </c>
      <c r="D11" s="824">
        <v>3010</v>
      </c>
      <c r="E11" s="824">
        <v>291</v>
      </c>
      <c r="F11" s="827"/>
      <c r="G11" s="802" t="s">
        <v>559</v>
      </c>
      <c r="H11" s="823">
        <v>2554</v>
      </c>
      <c r="I11" s="824">
        <v>2379</v>
      </c>
      <c r="J11" s="824">
        <v>107</v>
      </c>
      <c r="K11" s="801" t="s">
        <v>606</v>
      </c>
      <c r="L11" s="801" t="s">
        <v>556</v>
      </c>
      <c r="M11" s="823">
        <v>2839</v>
      </c>
      <c r="N11" s="824">
        <v>4034</v>
      </c>
      <c r="O11" s="826">
        <v>70</v>
      </c>
      <c r="P11" s="801" t="s">
        <v>590</v>
      </c>
      <c r="Q11" s="801" t="s">
        <v>556</v>
      </c>
      <c r="R11" s="823">
        <v>4293</v>
      </c>
      <c r="S11" s="824">
        <v>6475</v>
      </c>
      <c r="T11" s="824">
        <v>66</v>
      </c>
    </row>
    <row r="12" spans="1:20" ht="15" customHeight="1">
      <c r="A12" s="828"/>
      <c r="B12" s="801" t="s">
        <v>559</v>
      </c>
      <c r="C12" s="823">
        <v>8261</v>
      </c>
      <c r="D12" s="824">
        <v>2879</v>
      </c>
      <c r="E12" s="824">
        <v>287</v>
      </c>
      <c r="F12" s="827"/>
      <c r="G12" s="802" t="s">
        <v>561</v>
      </c>
      <c r="H12" s="823">
        <v>2671</v>
      </c>
      <c r="I12" s="824">
        <v>3264</v>
      </c>
      <c r="J12" s="824">
        <v>82</v>
      </c>
      <c r="K12" s="828"/>
      <c r="L12" s="801" t="s">
        <v>559</v>
      </c>
      <c r="M12" s="823">
        <v>2249</v>
      </c>
      <c r="N12" s="824">
        <v>4178</v>
      </c>
      <c r="O12" s="826">
        <v>54</v>
      </c>
      <c r="P12" s="828"/>
      <c r="Q12" s="801" t="s">
        <v>559</v>
      </c>
      <c r="R12" s="823">
        <v>5481</v>
      </c>
      <c r="S12" s="824">
        <v>4201</v>
      </c>
      <c r="T12" s="824">
        <v>130</v>
      </c>
    </row>
    <row r="13" spans="1:20" ht="15" customHeight="1">
      <c r="A13" s="1172" t="s">
        <v>339</v>
      </c>
      <c r="B13" s="1169"/>
      <c r="C13" s="823">
        <v>6055</v>
      </c>
      <c r="D13" s="824">
        <v>4947</v>
      </c>
      <c r="E13" s="824">
        <v>122</v>
      </c>
      <c r="F13" s="827"/>
      <c r="G13" s="802" t="s">
        <v>563</v>
      </c>
      <c r="H13" s="823">
        <v>4049</v>
      </c>
      <c r="I13" s="824">
        <v>3262</v>
      </c>
      <c r="J13" s="824">
        <v>124</v>
      </c>
      <c r="K13" s="828"/>
      <c r="L13" s="801" t="s">
        <v>561</v>
      </c>
      <c r="M13" s="823">
        <v>1048</v>
      </c>
      <c r="N13" s="824">
        <v>1879</v>
      </c>
      <c r="O13" s="826">
        <v>56</v>
      </c>
      <c r="P13" s="828"/>
      <c r="Q13" s="801" t="s">
        <v>561</v>
      </c>
      <c r="R13" s="823">
        <v>4662</v>
      </c>
      <c r="S13" s="824">
        <v>6117</v>
      </c>
      <c r="T13" s="824">
        <v>76</v>
      </c>
    </row>
    <row r="14" spans="1:20" ht="15" customHeight="1">
      <c r="A14" s="1172" t="s">
        <v>340</v>
      </c>
      <c r="B14" s="1169"/>
      <c r="C14" s="823">
        <v>4427</v>
      </c>
      <c r="D14" s="824">
        <v>5125</v>
      </c>
      <c r="E14" s="824">
        <v>86</v>
      </c>
      <c r="F14" s="805" t="s">
        <v>617</v>
      </c>
      <c r="G14" s="802" t="s">
        <v>556</v>
      </c>
      <c r="H14" s="823">
        <v>3593</v>
      </c>
      <c r="I14" s="824">
        <v>3135</v>
      </c>
      <c r="J14" s="824">
        <v>115</v>
      </c>
      <c r="K14" s="801" t="s">
        <v>609</v>
      </c>
      <c r="L14" s="801" t="s">
        <v>556</v>
      </c>
      <c r="M14" s="823">
        <v>1592</v>
      </c>
      <c r="N14" s="824">
        <v>2677</v>
      </c>
      <c r="O14" s="826">
        <v>59</v>
      </c>
      <c r="P14" s="828"/>
      <c r="Q14" s="801" t="s">
        <v>563</v>
      </c>
      <c r="R14" s="823">
        <v>2774</v>
      </c>
      <c r="S14" s="824">
        <v>4270</v>
      </c>
      <c r="T14" s="824">
        <v>65</v>
      </c>
    </row>
    <row r="15" spans="1:20" ht="15" customHeight="1">
      <c r="A15" s="1172" t="s">
        <v>341</v>
      </c>
      <c r="B15" s="1169"/>
      <c r="C15" s="823">
        <v>3407</v>
      </c>
      <c r="D15" s="824">
        <v>3495</v>
      </c>
      <c r="E15" s="824">
        <v>97</v>
      </c>
      <c r="F15" s="827"/>
      <c r="G15" s="802" t="s">
        <v>559</v>
      </c>
      <c r="H15" s="823">
        <v>2269</v>
      </c>
      <c r="I15" s="824">
        <v>2954</v>
      </c>
      <c r="J15" s="824">
        <v>77</v>
      </c>
      <c r="K15" s="828"/>
      <c r="L15" s="801" t="s">
        <v>559</v>
      </c>
      <c r="M15" s="823">
        <v>4207</v>
      </c>
      <c r="N15" s="824">
        <v>7466</v>
      </c>
      <c r="O15" s="826">
        <v>56</v>
      </c>
      <c r="P15" s="828"/>
      <c r="Q15" s="801" t="s">
        <v>554</v>
      </c>
      <c r="R15" s="823">
        <v>964</v>
      </c>
      <c r="S15" s="824">
        <v>2067</v>
      </c>
      <c r="T15" s="824">
        <v>47</v>
      </c>
    </row>
    <row r="16" spans="1:20" ht="15" customHeight="1">
      <c r="A16" s="1172" t="s">
        <v>577</v>
      </c>
      <c r="B16" s="1169"/>
      <c r="C16" s="823">
        <v>5610</v>
      </c>
      <c r="D16" s="824">
        <v>5184</v>
      </c>
      <c r="E16" s="824">
        <v>108</v>
      </c>
      <c r="F16" s="805" t="s">
        <v>618</v>
      </c>
      <c r="G16" s="802" t="s">
        <v>556</v>
      </c>
      <c r="H16" s="823">
        <v>2638</v>
      </c>
      <c r="I16" s="824">
        <v>4297</v>
      </c>
      <c r="J16" s="824">
        <v>61</v>
      </c>
      <c r="K16" s="828"/>
      <c r="L16" s="801" t="s">
        <v>561</v>
      </c>
      <c r="M16" s="823">
        <v>6403</v>
      </c>
      <c r="N16" s="824">
        <v>6273</v>
      </c>
      <c r="O16" s="826">
        <v>102</v>
      </c>
      <c r="P16" s="828"/>
      <c r="Q16" s="801" t="s">
        <v>558</v>
      </c>
      <c r="R16" s="823">
        <v>2615</v>
      </c>
      <c r="S16" s="824">
        <v>4688</v>
      </c>
      <c r="T16" s="824">
        <v>56</v>
      </c>
    </row>
    <row r="17" spans="1:20" ht="15" customHeight="1">
      <c r="A17" s="1172" t="s">
        <v>579</v>
      </c>
      <c r="B17" s="1169"/>
      <c r="C17" s="823">
        <v>3102</v>
      </c>
      <c r="D17" s="824">
        <v>4393</v>
      </c>
      <c r="E17" s="824">
        <v>71</v>
      </c>
      <c r="F17" s="827"/>
      <c r="G17" s="802" t="s">
        <v>559</v>
      </c>
      <c r="H17" s="823">
        <v>5212</v>
      </c>
      <c r="I17" s="824">
        <v>4470</v>
      </c>
      <c r="J17" s="824">
        <v>117</v>
      </c>
      <c r="K17" s="1172" t="s">
        <v>611</v>
      </c>
      <c r="L17" s="1169"/>
      <c r="M17" s="823">
        <v>2666</v>
      </c>
      <c r="N17" s="824">
        <v>2939</v>
      </c>
      <c r="O17" s="826">
        <v>91</v>
      </c>
      <c r="P17" s="828"/>
      <c r="Q17" s="801" t="s">
        <v>560</v>
      </c>
      <c r="R17" s="823">
        <v>814</v>
      </c>
      <c r="S17" s="824">
        <v>1360</v>
      </c>
      <c r="T17" s="824">
        <v>60</v>
      </c>
    </row>
    <row r="18" spans="1:20" ht="15" customHeight="1">
      <c r="A18" s="1172" t="s">
        <v>580</v>
      </c>
      <c r="B18" s="1169"/>
      <c r="C18" s="823">
        <v>1893</v>
      </c>
      <c r="D18" s="824">
        <v>3360</v>
      </c>
      <c r="E18" s="824">
        <v>56</v>
      </c>
      <c r="F18" s="805" t="s">
        <v>342</v>
      </c>
      <c r="G18" s="802" t="s">
        <v>556</v>
      </c>
      <c r="H18" s="823">
        <v>2121</v>
      </c>
      <c r="I18" s="824">
        <v>2173</v>
      </c>
      <c r="J18" s="824">
        <v>98</v>
      </c>
      <c r="K18" s="801" t="s">
        <v>612</v>
      </c>
      <c r="L18" s="801" t="s">
        <v>556</v>
      </c>
      <c r="M18" s="823">
        <v>3083</v>
      </c>
      <c r="N18" s="824">
        <v>3980</v>
      </c>
      <c r="O18" s="826">
        <v>77</v>
      </c>
      <c r="P18" s="828"/>
      <c r="Q18" s="801" t="s">
        <v>562</v>
      </c>
      <c r="R18" s="823">
        <v>1277</v>
      </c>
      <c r="S18" s="824">
        <v>1399</v>
      </c>
      <c r="T18" s="824">
        <v>91</v>
      </c>
    </row>
    <row r="19" spans="1:20" ht="15" customHeight="1">
      <c r="A19" s="1172" t="s">
        <v>583</v>
      </c>
      <c r="B19" s="1169"/>
      <c r="C19" s="823">
        <v>4746</v>
      </c>
      <c r="D19" s="824">
        <v>6742</v>
      </c>
      <c r="E19" s="824">
        <v>70</v>
      </c>
      <c r="F19" s="827"/>
      <c r="G19" s="802" t="s">
        <v>559</v>
      </c>
      <c r="H19" s="823">
        <v>3244</v>
      </c>
      <c r="I19" s="824">
        <v>4275</v>
      </c>
      <c r="J19" s="824">
        <v>76</v>
      </c>
      <c r="K19" s="828"/>
      <c r="L19" s="801" t="s">
        <v>559</v>
      </c>
      <c r="M19" s="823">
        <v>5752</v>
      </c>
      <c r="N19" s="824">
        <v>4674</v>
      </c>
      <c r="O19" s="826">
        <v>123</v>
      </c>
      <c r="P19" s="1165" t="s">
        <v>343</v>
      </c>
      <c r="Q19" s="1166"/>
      <c r="R19" s="823">
        <v>2454</v>
      </c>
      <c r="S19" s="824">
        <v>3757</v>
      </c>
      <c r="T19" s="824">
        <v>65</v>
      </c>
    </row>
    <row r="20" spans="1:20" ht="15" customHeight="1">
      <c r="A20" s="1172" t="s">
        <v>584</v>
      </c>
      <c r="B20" s="1169"/>
      <c r="C20" s="823">
        <v>3535</v>
      </c>
      <c r="D20" s="824">
        <v>3407</v>
      </c>
      <c r="E20" s="824">
        <v>104</v>
      </c>
      <c r="F20" s="827"/>
      <c r="G20" s="802" t="s">
        <v>561</v>
      </c>
      <c r="H20" s="823">
        <v>2167</v>
      </c>
      <c r="I20" s="824">
        <v>2165</v>
      </c>
      <c r="J20" s="824">
        <v>100</v>
      </c>
      <c r="K20" s="828"/>
      <c r="L20" s="801" t="s">
        <v>561</v>
      </c>
      <c r="M20" s="823">
        <v>2963</v>
      </c>
      <c r="N20" s="824">
        <v>3241</v>
      </c>
      <c r="O20" s="826">
        <v>91</v>
      </c>
      <c r="P20" s="801" t="s">
        <v>603</v>
      </c>
      <c r="Q20" s="801" t="s">
        <v>556</v>
      </c>
      <c r="R20" s="823">
        <v>543</v>
      </c>
      <c r="S20" s="824">
        <v>54</v>
      </c>
      <c r="T20" s="824">
        <v>1006</v>
      </c>
    </row>
    <row r="21" spans="1:20" ht="15" customHeight="1">
      <c r="A21" s="1172" t="s">
        <v>585</v>
      </c>
      <c r="B21" s="1169"/>
      <c r="C21" s="823">
        <v>6934</v>
      </c>
      <c r="D21" s="824">
        <v>5197</v>
      </c>
      <c r="E21" s="824">
        <v>133</v>
      </c>
      <c r="F21" s="1165" t="s">
        <v>564</v>
      </c>
      <c r="G21" s="1166"/>
      <c r="H21" s="823">
        <v>4670</v>
      </c>
      <c r="I21" s="824">
        <v>5919</v>
      </c>
      <c r="J21" s="824">
        <v>79</v>
      </c>
      <c r="K21" s="828"/>
      <c r="L21" s="801" t="s">
        <v>563</v>
      </c>
      <c r="M21" s="823">
        <v>2847</v>
      </c>
      <c r="N21" s="824">
        <v>3968</v>
      </c>
      <c r="O21" s="826">
        <v>72</v>
      </c>
      <c r="P21" s="828"/>
      <c r="Q21" s="801" t="s">
        <v>559</v>
      </c>
      <c r="R21" s="823">
        <v>1420</v>
      </c>
      <c r="S21" s="824">
        <v>2326</v>
      </c>
      <c r="T21" s="824">
        <v>61</v>
      </c>
    </row>
    <row r="22" spans="1:20" ht="15" customHeight="1">
      <c r="A22" s="1172" t="s">
        <v>587</v>
      </c>
      <c r="B22" s="1169"/>
      <c r="C22" s="823">
        <v>5315</v>
      </c>
      <c r="D22" s="824">
        <v>4545</v>
      </c>
      <c r="E22" s="824">
        <v>117</v>
      </c>
      <c r="F22" s="1165" t="s">
        <v>567</v>
      </c>
      <c r="G22" s="1166"/>
      <c r="H22" s="823">
        <v>5065</v>
      </c>
      <c r="I22" s="824">
        <v>5021</v>
      </c>
      <c r="J22" s="824">
        <v>101</v>
      </c>
      <c r="K22" s="828"/>
      <c r="L22" s="801" t="s">
        <v>554</v>
      </c>
      <c r="M22" s="823">
        <v>7164</v>
      </c>
      <c r="N22" s="824">
        <v>3329</v>
      </c>
      <c r="O22" s="826">
        <v>215</v>
      </c>
      <c r="P22" s="828"/>
      <c r="Q22" s="801" t="s">
        <v>561</v>
      </c>
      <c r="R22" s="823">
        <v>1462</v>
      </c>
      <c r="S22" s="824">
        <v>1787</v>
      </c>
      <c r="T22" s="824">
        <v>82</v>
      </c>
    </row>
    <row r="23" spans="1:20" ht="15" customHeight="1">
      <c r="A23" s="1172" t="s">
        <v>588</v>
      </c>
      <c r="B23" s="1169"/>
      <c r="C23" s="823">
        <v>3359</v>
      </c>
      <c r="D23" s="824">
        <v>4699</v>
      </c>
      <c r="E23" s="824">
        <v>71</v>
      </c>
      <c r="F23" s="1165" t="s">
        <v>568</v>
      </c>
      <c r="G23" s="1166"/>
      <c r="H23" s="823">
        <v>2331</v>
      </c>
      <c r="I23" s="824">
        <v>2959</v>
      </c>
      <c r="J23" s="824">
        <v>79</v>
      </c>
      <c r="K23" s="828"/>
      <c r="L23" s="801" t="s">
        <v>558</v>
      </c>
      <c r="M23" s="823">
        <v>4309</v>
      </c>
      <c r="N23" s="824">
        <v>4869</v>
      </c>
      <c r="O23" s="826">
        <v>88</v>
      </c>
      <c r="P23" s="801" t="s">
        <v>607</v>
      </c>
      <c r="Q23" s="801" t="s">
        <v>556</v>
      </c>
      <c r="R23" s="823">
        <v>15139</v>
      </c>
      <c r="S23" s="824">
        <v>7447</v>
      </c>
      <c r="T23" s="824">
        <v>203</v>
      </c>
    </row>
    <row r="24" spans="1:20" ht="15" customHeight="1">
      <c r="A24" s="1172" t="s">
        <v>591</v>
      </c>
      <c r="B24" s="1169"/>
      <c r="C24" s="823">
        <v>4162</v>
      </c>
      <c r="D24" s="824">
        <v>5097</v>
      </c>
      <c r="E24" s="824">
        <v>82</v>
      </c>
      <c r="F24" s="1165" t="s">
        <v>570</v>
      </c>
      <c r="G24" s="1166"/>
      <c r="H24" s="823">
        <v>2248</v>
      </c>
      <c r="I24" s="824">
        <v>2964</v>
      </c>
      <c r="J24" s="824">
        <v>76</v>
      </c>
      <c r="K24" s="801" t="s">
        <v>553</v>
      </c>
      <c r="L24" s="801" t="s">
        <v>556</v>
      </c>
      <c r="M24" s="823">
        <v>2164</v>
      </c>
      <c r="N24" s="824">
        <v>3829</v>
      </c>
      <c r="O24" s="826">
        <v>57</v>
      </c>
      <c r="P24" s="828"/>
      <c r="Q24" s="801" t="s">
        <v>559</v>
      </c>
      <c r="R24" s="823">
        <v>8148</v>
      </c>
      <c r="S24" s="824">
        <v>16456</v>
      </c>
      <c r="T24" s="824">
        <v>50</v>
      </c>
    </row>
    <row r="25" spans="1:20" ht="15" customHeight="1">
      <c r="A25" s="1172" t="s">
        <v>592</v>
      </c>
      <c r="B25" s="1169"/>
      <c r="C25" s="823">
        <v>3258</v>
      </c>
      <c r="D25" s="824">
        <v>3733</v>
      </c>
      <c r="E25" s="824">
        <v>87</v>
      </c>
      <c r="F25" s="1165" t="s">
        <v>573</v>
      </c>
      <c r="G25" s="1166"/>
      <c r="H25" s="823">
        <v>3883</v>
      </c>
      <c r="I25" s="824">
        <v>4896</v>
      </c>
      <c r="J25" s="824">
        <v>79</v>
      </c>
      <c r="K25" s="828"/>
      <c r="L25" s="801" t="s">
        <v>559</v>
      </c>
      <c r="M25" s="823">
        <v>3557</v>
      </c>
      <c r="N25" s="824">
        <v>5006</v>
      </c>
      <c r="O25" s="826">
        <v>71</v>
      </c>
      <c r="P25" s="828"/>
      <c r="Q25" s="801" t="s">
        <v>561</v>
      </c>
      <c r="R25" s="823">
        <v>5968</v>
      </c>
      <c r="S25" s="824">
        <v>6829</v>
      </c>
      <c r="T25" s="824">
        <v>87</v>
      </c>
    </row>
    <row r="26" spans="1:20" ht="15" customHeight="1">
      <c r="A26" s="1172" t="s">
        <v>593</v>
      </c>
      <c r="B26" s="1169"/>
      <c r="C26" s="823">
        <v>2593</v>
      </c>
      <c r="D26" s="824">
        <v>4302</v>
      </c>
      <c r="E26" s="824">
        <v>60</v>
      </c>
      <c r="F26" s="805" t="s">
        <v>575</v>
      </c>
      <c r="G26" s="802" t="s">
        <v>556</v>
      </c>
      <c r="H26" s="823">
        <v>8191</v>
      </c>
      <c r="I26" s="824">
        <v>4282</v>
      </c>
      <c r="J26" s="824">
        <v>191</v>
      </c>
      <c r="K26" s="828"/>
      <c r="L26" s="801" t="s">
        <v>561</v>
      </c>
      <c r="M26" s="823">
        <v>3151</v>
      </c>
      <c r="N26" s="824">
        <v>4549</v>
      </c>
      <c r="O26" s="826">
        <v>69</v>
      </c>
      <c r="P26" s="828"/>
      <c r="Q26" s="801" t="s">
        <v>563</v>
      </c>
      <c r="R26" s="823">
        <v>1962</v>
      </c>
      <c r="S26" s="824">
        <v>1712</v>
      </c>
      <c r="T26" s="824">
        <v>115</v>
      </c>
    </row>
    <row r="27" spans="1:20" ht="15" customHeight="1">
      <c r="A27" s="1172" t="s">
        <v>594</v>
      </c>
      <c r="B27" s="1169"/>
      <c r="C27" s="823">
        <v>3969</v>
      </c>
      <c r="D27" s="824">
        <v>4666</v>
      </c>
      <c r="E27" s="824">
        <v>85</v>
      </c>
      <c r="F27" s="827"/>
      <c r="G27" s="802" t="s">
        <v>559</v>
      </c>
      <c r="H27" s="823">
        <v>3035</v>
      </c>
      <c r="I27" s="824">
        <v>3607</v>
      </c>
      <c r="J27" s="824">
        <v>84</v>
      </c>
      <c r="K27" s="828"/>
      <c r="L27" s="801" t="s">
        <v>563</v>
      </c>
      <c r="M27" s="823">
        <v>2163</v>
      </c>
      <c r="N27" s="824">
        <v>4243</v>
      </c>
      <c r="O27" s="826">
        <v>51</v>
      </c>
      <c r="P27" s="828"/>
      <c r="Q27" s="801" t="s">
        <v>554</v>
      </c>
      <c r="R27" s="823">
        <v>1469</v>
      </c>
      <c r="S27" s="824">
        <v>3123</v>
      </c>
      <c r="T27" s="824">
        <v>47</v>
      </c>
    </row>
    <row r="28" spans="1:20" ht="15" customHeight="1">
      <c r="A28" s="1172" t="s">
        <v>596</v>
      </c>
      <c r="B28" s="1169"/>
      <c r="C28" s="823">
        <v>4189</v>
      </c>
      <c r="D28" s="824">
        <v>5390</v>
      </c>
      <c r="E28" s="824">
        <v>78</v>
      </c>
      <c r="F28" s="827"/>
      <c r="G28" s="802" t="s">
        <v>561</v>
      </c>
      <c r="H28" s="823">
        <v>4862</v>
      </c>
      <c r="I28" s="824">
        <v>2649</v>
      </c>
      <c r="J28" s="824">
        <v>184</v>
      </c>
      <c r="K28" s="828"/>
      <c r="L28" s="801" t="s">
        <v>554</v>
      </c>
      <c r="M28" s="823">
        <v>1924</v>
      </c>
      <c r="N28" s="824">
        <v>3082</v>
      </c>
      <c r="O28" s="826">
        <v>62</v>
      </c>
      <c r="P28" s="828"/>
      <c r="Q28" s="801" t="s">
        <v>558</v>
      </c>
      <c r="R28" s="823">
        <v>4060</v>
      </c>
      <c r="S28" s="824">
        <v>102</v>
      </c>
      <c r="T28" s="824">
        <v>3980</v>
      </c>
    </row>
    <row r="29" spans="1:20" ht="15" customHeight="1">
      <c r="A29" s="1172" t="s">
        <v>597</v>
      </c>
      <c r="B29" s="1169"/>
      <c r="C29" s="823">
        <v>3334</v>
      </c>
      <c r="D29" s="824">
        <v>4734</v>
      </c>
      <c r="E29" s="824">
        <v>70</v>
      </c>
      <c r="F29" s="805" t="s">
        <v>581</v>
      </c>
      <c r="G29" s="802" t="s">
        <v>556</v>
      </c>
      <c r="H29" s="823">
        <v>4512</v>
      </c>
      <c r="I29" s="824">
        <v>5249</v>
      </c>
      <c r="J29" s="824">
        <v>86</v>
      </c>
      <c r="K29" s="828"/>
      <c r="L29" s="801" t="s">
        <v>558</v>
      </c>
      <c r="M29" s="823">
        <v>3128</v>
      </c>
      <c r="N29" s="824">
        <v>4089</v>
      </c>
      <c r="O29" s="826">
        <v>76</v>
      </c>
      <c r="P29" s="828"/>
      <c r="Q29" s="801" t="s">
        <v>560</v>
      </c>
      <c r="R29" s="823">
        <v>3843</v>
      </c>
      <c r="S29" s="824">
        <v>4862</v>
      </c>
      <c r="T29" s="824">
        <v>79</v>
      </c>
    </row>
    <row r="30" spans="1:20" ht="15" customHeight="1">
      <c r="A30" s="1172" t="s">
        <v>598</v>
      </c>
      <c r="B30" s="1169"/>
      <c r="C30" s="823">
        <v>3370</v>
      </c>
      <c r="D30" s="824">
        <v>5308</v>
      </c>
      <c r="E30" s="824">
        <v>63</v>
      </c>
      <c r="F30" s="827"/>
      <c r="G30" s="802" t="s">
        <v>559</v>
      </c>
      <c r="H30" s="823">
        <v>5927</v>
      </c>
      <c r="I30" s="824">
        <v>5170</v>
      </c>
      <c r="J30" s="824">
        <v>115</v>
      </c>
      <c r="K30" s="828"/>
      <c r="L30" s="801" t="s">
        <v>560</v>
      </c>
      <c r="M30" s="823">
        <v>2414</v>
      </c>
      <c r="N30" s="824">
        <v>3597</v>
      </c>
      <c r="O30" s="826">
        <v>67</v>
      </c>
      <c r="P30" s="828"/>
      <c r="Q30" s="801" t="s">
        <v>562</v>
      </c>
      <c r="R30" s="823">
        <v>3928</v>
      </c>
      <c r="S30" s="824">
        <v>3914</v>
      </c>
      <c r="T30" s="824">
        <v>100</v>
      </c>
    </row>
    <row r="31" spans="1:20" ht="15" customHeight="1">
      <c r="A31" s="1172" t="s">
        <v>599</v>
      </c>
      <c r="B31" s="1169"/>
      <c r="C31" s="823">
        <v>3614</v>
      </c>
      <c r="D31" s="824">
        <v>4822</v>
      </c>
      <c r="E31" s="824">
        <v>75</v>
      </c>
      <c r="F31" s="827"/>
      <c r="G31" s="802" t="s">
        <v>561</v>
      </c>
      <c r="H31" s="823">
        <v>4186</v>
      </c>
      <c r="I31" s="824">
        <v>6180</v>
      </c>
      <c r="J31" s="824">
        <v>68</v>
      </c>
      <c r="K31" s="828"/>
      <c r="L31" s="801" t="s">
        <v>562</v>
      </c>
      <c r="M31" s="823">
        <v>424</v>
      </c>
      <c r="N31" s="824">
        <v>901</v>
      </c>
      <c r="O31" s="826">
        <v>47</v>
      </c>
      <c r="P31" s="828"/>
      <c r="Q31" s="801" t="s">
        <v>613</v>
      </c>
      <c r="R31" s="823">
        <v>6456</v>
      </c>
      <c r="S31" s="824">
        <v>8399</v>
      </c>
      <c r="T31" s="824">
        <v>77</v>
      </c>
    </row>
    <row r="32" spans="1:20" ht="15" customHeight="1">
      <c r="A32" s="1172" t="s">
        <v>344</v>
      </c>
      <c r="B32" s="1169"/>
      <c r="C32" s="823">
        <v>5924</v>
      </c>
      <c r="D32" s="824">
        <v>4384</v>
      </c>
      <c r="E32" s="824">
        <v>135</v>
      </c>
      <c r="F32" s="805" t="s">
        <v>345</v>
      </c>
      <c r="G32" s="802" t="s">
        <v>556</v>
      </c>
      <c r="H32" s="823">
        <v>2514</v>
      </c>
      <c r="I32" s="824">
        <v>1475</v>
      </c>
      <c r="J32" s="824">
        <v>170</v>
      </c>
      <c r="K32" s="801" t="s">
        <v>346</v>
      </c>
      <c r="L32" s="801" t="s">
        <v>556</v>
      </c>
      <c r="M32" s="823">
        <v>1382</v>
      </c>
      <c r="N32" s="824">
        <v>1242</v>
      </c>
      <c r="O32" s="826">
        <v>111</v>
      </c>
      <c r="P32" s="801" t="s">
        <v>615</v>
      </c>
      <c r="Q32" s="801" t="s">
        <v>556</v>
      </c>
      <c r="R32" s="823">
        <v>2699</v>
      </c>
      <c r="S32" s="824">
        <v>2305</v>
      </c>
      <c r="T32" s="824">
        <v>117</v>
      </c>
    </row>
    <row r="33" spans="1:20" ht="15" customHeight="1">
      <c r="A33" s="1172" t="s">
        <v>604</v>
      </c>
      <c r="B33" s="1169"/>
      <c r="C33" s="823">
        <v>3944</v>
      </c>
      <c r="D33" s="824">
        <v>5970</v>
      </c>
      <c r="E33" s="824">
        <v>66</v>
      </c>
      <c r="F33" s="827"/>
      <c r="G33" s="802" t="s">
        <v>559</v>
      </c>
      <c r="H33" s="823">
        <v>2481</v>
      </c>
      <c r="I33" s="824">
        <v>1455</v>
      </c>
      <c r="J33" s="824">
        <v>171</v>
      </c>
      <c r="K33" s="828"/>
      <c r="L33" s="801" t="s">
        <v>559</v>
      </c>
      <c r="M33" s="823">
        <v>1113</v>
      </c>
      <c r="N33" s="824">
        <v>1861</v>
      </c>
      <c r="O33" s="826">
        <v>60</v>
      </c>
      <c r="P33" s="828"/>
      <c r="Q33" s="801" t="s">
        <v>559</v>
      </c>
      <c r="R33" s="823">
        <v>3820</v>
      </c>
      <c r="S33" s="824">
        <v>3042</v>
      </c>
      <c r="T33" s="824">
        <v>126</v>
      </c>
    </row>
    <row r="34" spans="1:20" ht="15" customHeight="1">
      <c r="A34" s="801" t="s">
        <v>605</v>
      </c>
      <c r="B34" s="801" t="s">
        <v>556</v>
      </c>
      <c r="C34" s="823">
        <v>1961</v>
      </c>
      <c r="D34" s="824">
        <v>2353</v>
      </c>
      <c r="E34" s="824">
        <v>83</v>
      </c>
      <c r="F34" s="805" t="s">
        <v>589</v>
      </c>
      <c r="G34" s="802" t="s">
        <v>556</v>
      </c>
      <c r="H34" s="823">
        <v>4064</v>
      </c>
      <c r="I34" s="824">
        <v>3053</v>
      </c>
      <c r="J34" s="824">
        <v>133</v>
      </c>
      <c r="K34" s="828"/>
      <c r="L34" s="801" t="s">
        <v>561</v>
      </c>
      <c r="M34" s="823">
        <v>3500</v>
      </c>
      <c r="N34" s="824">
        <v>6379</v>
      </c>
      <c r="O34" s="826">
        <v>55</v>
      </c>
      <c r="P34" s="828"/>
      <c r="Q34" s="801" t="s">
        <v>561</v>
      </c>
      <c r="R34" s="823">
        <v>626</v>
      </c>
      <c r="S34" s="824">
        <v>904</v>
      </c>
      <c r="T34" s="824">
        <v>69</v>
      </c>
    </row>
    <row r="35" spans="1:20" ht="15" customHeight="1">
      <c r="A35" s="828"/>
      <c r="B35" s="801" t="s">
        <v>559</v>
      </c>
      <c r="C35" s="823">
        <v>1756</v>
      </c>
      <c r="D35" s="824">
        <v>3733</v>
      </c>
      <c r="E35" s="824">
        <v>47</v>
      </c>
      <c r="F35" s="827"/>
      <c r="G35" s="802" t="s">
        <v>559</v>
      </c>
      <c r="H35" s="823">
        <v>5791</v>
      </c>
      <c r="I35" s="824">
        <v>4034</v>
      </c>
      <c r="J35" s="824">
        <v>144</v>
      </c>
      <c r="K35" s="801" t="s">
        <v>571</v>
      </c>
      <c r="L35" s="801" t="s">
        <v>556</v>
      </c>
      <c r="M35" s="823">
        <v>1058</v>
      </c>
      <c r="N35" s="824">
        <v>2075</v>
      </c>
      <c r="O35" s="826">
        <v>51</v>
      </c>
      <c r="P35" s="801" t="s">
        <v>616</v>
      </c>
      <c r="Q35" s="801" t="s">
        <v>556</v>
      </c>
      <c r="R35" s="823">
        <v>3138</v>
      </c>
      <c r="S35" s="824">
        <v>1569</v>
      </c>
      <c r="T35" s="824">
        <v>200</v>
      </c>
    </row>
    <row r="36" spans="1:20" ht="15" customHeight="1">
      <c r="A36" s="801" t="s">
        <v>608</v>
      </c>
      <c r="B36" s="801" t="s">
        <v>556</v>
      </c>
      <c r="C36" s="823">
        <v>1223</v>
      </c>
      <c r="D36" s="824">
        <v>2219</v>
      </c>
      <c r="E36" s="824">
        <v>55</v>
      </c>
      <c r="F36" s="827"/>
      <c r="G36" s="802" t="s">
        <v>561</v>
      </c>
      <c r="H36" s="823">
        <v>1793</v>
      </c>
      <c r="I36" s="824">
        <v>1694</v>
      </c>
      <c r="J36" s="824">
        <v>106</v>
      </c>
      <c r="K36" s="828"/>
      <c r="L36" s="801" t="s">
        <v>559</v>
      </c>
      <c r="M36" s="823">
        <v>1022</v>
      </c>
      <c r="N36" s="824">
        <v>1663</v>
      </c>
      <c r="O36" s="826">
        <v>61</v>
      </c>
      <c r="P36" s="828"/>
      <c r="Q36" s="801" t="s">
        <v>559</v>
      </c>
      <c r="R36" s="823">
        <v>3494</v>
      </c>
      <c r="S36" s="824">
        <v>2951</v>
      </c>
      <c r="T36" s="824">
        <v>118</v>
      </c>
    </row>
    <row r="37" spans="1:20" ht="15" customHeight="1">
      <c r="A37" s="828"/>
      <c r="B37" s="801" t="s">
        <v>559</v>
      </c>
      <c r="C37" s="823">
        <v>2217</v>
      </c>
      <c r="D37" s="824">
        <v>2556</v>
      </c>
      <c r="E37" s="824">
        <v>87</v>
      </c>
      <c r="F37" s="827"/>
      <c r="G37" s="802" t="s">
        <v>563</v>
      </c>
      <c r="H37" s="823">
        <v>2547</v>
      </c>
      <c r="I37" s="824">
        <v>2651</v>
      </c>
      <c r="J37" s="824">
        <v>96</v>
      </c>
      <c r="K37" s="1172" t="s">
        <v>576</v>
      </c>
      <c r="L37" s="1169"/>
      <c r="M37" s="823">
        <v>244</v>
      </c>
      <c r="N37" s="824">
        <v>668</v>
      </c>
      <c r="O37" s="826">
        <v>37</v>
      </c>
      <c r="P37" s="828"/>
      <c r="Q37" s="801" t="s">
        <v>561</v>
      </c>
      <c r="R37" s="823">
        <v>3394</v>
      </c>
      <c r="S37" s="824">
        <v>1596</v>
      </c>
      <c r="T37" s="824">
        <v>213</v>
      </c>
    </row>
    <row r="38" spans="1:28" ht="15" customHeight="1">
      <c r="A38" s="829"/>
      <c r="B38" s="802" t="s">
        <v>561</v>
      </c>
      <c r="C38" s="823">
        <v>2757</v>
      </c>
      <c r="D38" s="824">
        <v>2821</v>
      </c>
      <c r="E38" s="826">
        <v>98</v>
      </c>
      <c r="F38" s="805" t="s">
        <v>595</v>
      </c>
      <c r="G38" s="802" t="s">
        <v>556</v>
      </c>
      <c r="H38" s="823">
        <v>2028</v>
      </c>
      <c r="I38" s="824">
        <v>2478</v>
      </c>
      <c r="J38" s="824">
        <v>82</v>
      </c>
      <c r="K38" s="807" t="s">
        <v>578</v>
      </c>
      <c r="L38" s="808" t="s">
        <v>556</v>
      </c>
      <c r="M38" s="830">
        <v>4222</v>
      </c>
      <c r="N38" s="831">
        <v>5121</v>
      </c>
      <c r="O38" s="832">
        <v>82</v>
      </c>
      <c r="P38" s="833"/>
      <c r="Q38" s="834" t="s">
        <v>563</v>
      </c>
      <c r="R38" s="830">
        <v>1776</v>
      </c>
      <c r="S38" s="835">
        <v>744</v>
      </c>
      <c r="T38" s="835">
        <v>239</v>
      </c>
      <c r="U38" s="828"/>
      <c r="V38" s="801"/>
      <c r="W38" s="824"/>
      <c r="X38" s="824"/>
      <c r="Y38" s="824"/>
      <c r="Z38" s="800"/>
      <c r="AA38" s="800"/>
      <c r="AB38" s="800"/>
    </row>
    <row r="39" spans="1:20" ht="15" customHeight="1">
      <c r="A39" s="836" t="s">
        <v>347</v>
      </c>
      <c r="B39" s="837"/>
      <c r="C39" s="838"/>
      <c r="D39" s="838"/>
      <c r="E39" s="838"/>
      <c r="F39" s="837"/>
      <c r="G39" s="837"/>
      <c r="H39" s="838"/>
      <c r="I39" s="838"/>
      <c r="J39" s="838"/>
      <c r="P39" s="837"/>
      <c r="Q39" s="837"/>
      <c r="R39" s="838"/>
      <c r="S39" s="838"/>
      <c r="T39" s="838"/>
    </row>
    <row r="40" spans="2:10" ht="13.5" customHeight="1">
      <c r="B40" s="836"/>
      <c r="C40" s="836"/>
      <c r="D40" s="836"/>
      <c r="E40" s="836"/>
      <c r="F40" s="836"/>
      <c r="G40" s="836"/>
      <c r="H40" s="836"/>
      <c r="I40" s="836"/>
      <c r="J40" s="836"/>
    </row>
    <row r="41" ht="13.5" customHeight="1"/>
  </sheetData>
  <mergeCells count="39">
    <mergeCell ref="A1:J1"/>
    <mergeCell ref="K1:T1"/>
    <mergeCell ref="A2:B4"/>
    <mergeCell ref="A6:B6"/>
    <mergeCell ref="F2:G4"/>
    <mergeCell ref="C2:C4"/>
    <mergeCell ref="D2:D4"/>
    <mergeCell ref="A5:B5"/>
    <mergeCell ref="A13:B13"/>
    <mergeCell ref="A14:B14"/>
    <mergeCell ref="A15:B15"/>
    <mergeCell ref="A16:B16"/>
    <mergeCell ref="A17:B17"/>
    <mergeCell ref="A18:B18"/>
    <mergeCell ref="A25:B25"/>
    <mergeCell ref="A19:B19"/>
    <mergeCell ref="A20:B20"/>
    <mergeCell ref="A21:B21"/>
    <mergeCell ref="A22:B22"/>
    <mergeCell ref="K37:L37"/>
    <mergeCell ref="K2:L4"/>
    <mergeCell ref="A28:B28"/>
    <mergeCell ref="A29:B29"/>
    <mergeCell ref="A33:B33"/>
    <mergeCell ref="F21:G21"/>
    <mergeCell ref="F22:G22"/>
    <mergeCell ref="F23:G23"/>
    <mergeCell ref="F24:G24"/>
    <mergeCell ref="F25:G25"/>
    <mergeCell ref="P19:Q19"/>
    <mergeCell ref="P2:Q4"/>
    <mergeCell ref="A32:B32"/>
    <mergeCell ref="K17:L17"/>
    <mergeCell ref="A30:B30"/>
    <mergeCell ref="A31:B31"/>
    <mergeCell ref="A23:B23"/>
    <mergeCell ref="A24:B24"/>
    <mergeCell ref="A26:B26"/>
    <mergeCell ref="A27:B27"/>
  </mergeCells>
  <printOptions/>
  <pageMargins left="0.7874015748031497" right="0.5905511811023623" top="0.5905511811023623" bottom="0.7874015748031497" header="0" footer="0"/>
  <pageSetup orientation="portrait" pageOrder="overThenDown" paperSize="9" r:id="rId1"/>
  <rowBreaks count="1" manualBreakCount="1">
    <brk id="41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H41"/>
  <sheetViews>
    <sheetView workbookViewId="0" topLeftCell="A1">
      <selection activeCell="A1" sqref="A1:H1"/>
    </sheetView>
  </sheetViews>
  <sheetFormatPr defaultColWidth="9.00390625" defaultRowHeight="13.5"/>
  <cols>
    <col min="1" max="1" width="1.875" style="839" customWidth="1"/>
    <col min="2" max="2" width="10.50390625" style="839" customWidth="1"/>
    <col min="3" max="4" width="12.25390625" style="839" customWidth="1"/>
    <col min="5" max="7" width="11.50390625" style="839" customWidth="1"/>
    <col min="8" max="8" width="10.625" style="868" customWidth="1"/>
    <col min="9" max="16384" width="8.00390625" style="839" customWidth="1"/>
  </cols>
  <sheetData>
    <row r="1" spans="1:8" ht="21" customHeight="1" thickBot="1">
      <c r="A1" s="1186" t="s">
        <v>348</v>
      </c>
      <c r="B1" s="1186"/>
      <c r="C1" s="1186"/>
      <c r="D1" s="1186"/>
      <c r="E1" s="1186"/>
      <c r="F1" s="1186"/>
      <c r="G1" s="1186"/>
      <c r="H1" s="1186"/>
    </row>
    <row r="2" spans="1:8" s="841" customFormat="1" ht="15" customHeight="1" thickTop="1">
      <c r="A2" s="1187" t="s">
        <v>243</v>
      </c>
      <c r="B2" s="1188"/>
      <c r="C2" s="1194" t="s">
        <v>349</v>
      </c>
      <c r="D2" s="1192" t="s">
        <v>350</v>
      </c>
      <c r="E2" s="1196" t="s">
        <v>351</v>
      </c>
      <c r="F2" s="1197"/>
      <c r="G2" s="1198"/>
      <c r="H2" s="840" t="s">
        <v>352</v>
      </c>
    </row>
    <row r="3" spans="1:8" s="841" customFormat="1" ht="15" customHeight="1">
      <c r="A3" s="1189"/>
      <c r="B3" s="1190"/>
      <c r="C3" s="1195"/>
      <c r="D3" s="1193"/>
      <c r="E3" s="842" t="s">
        <v>353</v>
      </c>
      <c r="F3" s="842" t="s">
        <v>354</v>
      </c>
      <c r="G3" s="842" t="s">
        <v>355</v>
      </c>
      <c r="H3" s="843" t="s">
        <v>356</v>
      </c>
    </row>
    <row r="4" spans="1:8" s="848" customFormat="1" ht="15" customHeight="1">
      <c r="A4" s="1191" t="s">
        <v>357</v>
      </c>
      <c r="B4" s="1191"/>
      <c r="C4" s="845">
        <f>SUM(C6,C36,C38,C40)</f>
        <v>14666899</v>
      </c>
      <c r="D4" s="846">
        <f>SUM(D6,D36,D38,D40)</f>
        <v>12017253</v>
      </c>
      <c r="E4" s="846">
        <f>SUM(E6,E36,E38,E40)</f>
        <v>2649646</v>
      </c>
      <c r="F4" s="846">
        <f>SUM(F6,F36,F38,F40)</f>
        <v>2348818</v>
      </c>
      <c r="G4" s="846">
        <f>SUM(G6,G36,G38,G40)</f>
        <v>300828</v>
      </c>
      <c r="H4" s="847">
        <v>122</v>
      </c>
    </row>
    <row r="5" spans="1:8" s="841" customFormat="1" ht="15" customHeight="1">
      <c r="A5" s="849"/>
      <c r="B5" s="850"/>
      <c r="C5" s="851"/>
      <c r="D5" s="852"/>
      <c r="E5" s="852"/>
      <c r="F5" s="852"/>
      <c r="G5" s="852"/>
      <c r="H5" s="853"/>
    </row>
    <row r="6" spans="1:8" s="857" customFormat="1" ht="15" customHeight="1">
      <c r="A6" s="1191" t="s">
        <v>358</v>
      </c>
      <c r="B6" s="1191"/>
      <c r="C6" s="854">
        <f>SUM(C8:C12,C14:C18,C20:C24,C26:C30,C32:C34)</f>
        <v>11125135</v>
      </c>
      <c r="D6" s="855">
        <f>SUM(D8:D12,D14:D18,D20:D24,D26:D30,D32:D34)</f>
        <v>8092268</v>
      </c>
      <c r="E6" s="855">
        <f>SUM(E8:E12,E14:E18,E20:E24,E26:E30,E32:E34)</f>
        <v>3032867</v>
      </c>
      <c r="F6" s="855">
        <f>SUM(F8:F12,F14:F18,F20:F24,F26:F30,F32:F34)</f>
        <v>2750080</v>
      </c>
      <c r="G6" s="855">
        <f>SUM(G8:G12,G14:G18,G20:G24,G26:G30,G32:G34)</f>
        <v>282787</v>
      </c>
      <c r="H6" s="856">
        <v>137.5</v>
      </c>
    </row>
    <row r="7" spans="2:8" s="841" customFormat="1" ht="15" customHeight="1">
      <c r="B7" s="850"/>
      <c r="C7" s="851"/>
      <c r="D7" s="852"/>
      <c r="E7" s="852"/>
      <c r="F7" s="852"/>
      <c r="G7" s="852"/>
      <c r="H7" s="853"/>
    </row>
    <row r="8" spans="2:8" s="841" customFormat="1" ht="15" customHeight="1">
      <c r="B8" s="858" t="s">
        <v>359</v>
      </c>
      <c r="C8" s="851">
        <v>855172</v>
      </c>
      <c r="D8" s="852">
        <v>36016</v>
      </c>
      <c r="E8" s="852">
        <f>F8+G8</f>
        <v>819156</v>
      </c>
      <c r="F8" s="852">
        <v>733133</v>
      </c>
      <c r="G8" s="852">
        <v>86023</v>
      </c>
      <c r="H8" s="853">
        <v>2374.4</v>
      </c>
    </row>
    <row r="9" spans="2:8" s="841" customFormat="1" ht="15" customHeight="1">
      <c r="B9" s="858" t="s">
        <v>360</v>
      </c>
      <c r="C9" s="851">
        <v>648366</v>
      </c>
      <c r="D9" s="852">
        <v>72233</v>
      </c>
      <c r="E9" s="852">
        <f>F9+G9</f>
        <v>576133</v>
      </c>
      <c r="F9" s="852">
        <v>572735</v>
      </c>
      <c r="G9" s="852">
        <v>3398</v>
      </c>
      <c r="H9" s="853">
        <v>897.6</v>
      </c>
    </row>
    <row r="10" spans="2:8" s="841" customFormat="1" ht="15" customHeight="1">
      <c r="B10" s="858" t="s">
        <v>361</v>
      </c>
      <c r="C10" s="851">
        <v>837658</v>
      </c>
      <c r="D10" s="852">
        <v>159336</v>
      </c>
      <c r="E10" s="852">
        <f>F10+G10</f>
        <v>678322</v>
      </c>
      <c r="F10" s="852">
        <v>643476</v>
      </c>
      <c r="G10" s="852">
        <v>34846</v>
      </c>
      <c r="H10" s="853">
        <v>525.7</v>
      </c>
    </row>
    <row r="11" spans="2:8" s="841" customFormat="1" ht="15" customHeight="1">
      <c r="B11" s="858" t="s">
        <v>362</v>
      </c>
      <c r="C11" s="851">
        <v>798611</v>
      </c>
      <c r="D11" s="852">
        <v>286173</v>
      </c>
      <c r="E11" s="852">
        <f>F11+G11</f>
        <v>512438</v>
      </c>
      <c r="F11" s="852">
        <v>435484</v>
      </c>
      <c r="G11" s="852">
        <v>76954</v>
      </c>
      <c r="H11" s="853">
        <v>279.1</v>
      </c>
    </row>
    <row r="12" spans="2:8" s="841" customFormat="1" ht="15" customHeight="1">
      <c r="B12" s="858" t="s">
        <v>363</v>
      </c>
      <c r="C12" s="851">
        <v>342603</v>
      </c>
      <c r="D12" s="852">
        <v>175872</v>
      </c>
      <c r="E12" s="852">
        <f>F12+G12</f>
        <v>166731</v>
      </c>
      <c r="F12" s="852">
        <v>113740</v>
      </c>
      <c r="G12" s="852">
        <v>52991</v>
      </c>
      <c r="H12" s="853">
        <v>194.8</v>
      </c>
    </row>
    <row r="13" spans="2:8" s="841" customFormat="1" ht="15" customHeight="1">
      <c r="B13" s="858"/>
      <c r="C13" s="851"/>
      <c r="D13" s="852"/>
      <c r="E13" s="852"/>
      <c r="F13" s="852"/>
      <c r="G13" s="852"/>
      <c r="H13" s="853"/>
    </row>
    <row r="14" spans="2:8" s="841" customFormat="1" ht="15" customHeight="1">
      <c r="B14" s="858" t="s">
        <v>364</v>
      </c>
      <c r="C14" s="851">
        <v>317700</v>
      </c>
      <c r="D14" s="852">
        <v>156073</v>
      </c>
      <c r="E14" s="852">
        <f>F14+G14</f>
        <v>161627</v>
      </c>
      <c r="F14" s="852">
        <v>155585</v>
      </c>
      <c r="G14" s="852">
        <v>6042</v>
      </c>
      <c r="H14" s="853">
        <v>203.6</v>
      </c>
    </row>
    <row r="15" spans="2:8" s="841" customFormat="1" ht="15" customHeight="1">
      <c r="B15" s="858" t="s">
        <v>365</v>
      </c>
      <c r="C15" s="851">
        <v>257972</v>
      </c>
      <c r="D15" s="852">
        <v>215865</v>
      </c>
      <c r="E15" s="852">
        <f>F15+G15</f>
        <v>42107</v>
      </c>
      <c r="F15" s="852">
        <v>42298</v>
      </c>
      <c r="G15" s="859">
        <v>-191</v>
      </c>
      <c r="H15" s="853">
        <v>119.5</v>
      </c>
    </row>
    <row r="16" spans="2:8" s="841" customFormat="1" ht="15" customHeight="1">
      <c r="B16" s="858" t="s">
        <v>366</v>
      </c>
      <c r="C16" s="851">
        <v>454680</v>
      </c>
      <c r="D16" s="852">
        <v>376784</v>
      </c>
      <c r="E16" s="852">
        <f>F16+G16</f>
        <v>77896</v>
      </c>
      <c r="F16" s="852">
        <v>91760</v>
      </c>
      <c r="G16" s="852">
        <v>-13864</v>
      </c>
      <c r="H16" s="853">
        <v>120.7</v>
      </c>
    </row>
    <row r="17" spans="2:8" s="841" customFormat="1" ht="15" customHeight="1">
      <c r="B17" s="858" t="s">
        <v>367</v>
      </c>
      <c r="C17" s="851">
        <v>478529</v>
      </c>
      <c r="D17" s="852">
        <v>322682</v>
      </c>
      <c r="E17" s="852">
        <f>F17+G17</f>
        <v>155847</v>
      </c>
      <c r="F17" s="852">
        <v>150749</v>
      </c>
      <c r="G17" s="852">
        <v>5098</v>
      </c>
      <c r="H17" s="853">
        <v>148.3</v>
      </c>
    </row>
    <row r="18" spans="2:8" s="841" customFormat="1" ht="15" customHeight="1">
      <c r="B18" s="858" t="s">
        <v>368</v>
      </c>
      <c r="C18" s="851">
        <v>267322</v>
      </c>
      <c r="D18" s="852">
        <v>239489</v>
      </c>
      <c r="E18" s="852">
        <f>F18+G18</f>
        <v>27833</v>
      </c>
      <c r="F18" s="852">
        <v>19408</v>
      </c>
      <c r="G18" s="852">
        <v>8425</v>
      </c>
      <c r="H18" s="853">
        <v>111.6</v>
      </c>
    </row>
    <row r="19" spans="2:8" s="841" customFormat="1" ht="15" customHeight="1">
      <c r="B19" s="858"/>
      <c r="C19" s="851"/>
      <c r="D19" s="852"/>
      <c r="E19" s="852"/>
      <c r="F19" s="852"/>
      <c r="G19" s="852"/>
      <c r="H19" s="853"/>
    </row>
    <row r="20" spans="2:8" s="841" customFormat="1" ht="15" customHeight="1">
      <c r="B20" s="858" t="s">
        <v>369</v>
      </c>
      <c r="C20" s="851">
        <v>655573</v>
      </c>
      <c r="D20" s="852">
        <v>650323</v>
      </c>
      <c r="E20" s="852">
        <f>F20+G20</f>
        <v>5250</v>
      </c>
      <c r="F20" s="852">
        <v>20682</v>
      </c>
      <c r="G20" s="852">
        <v>-15432</v>
      </c>
      <c r="H20" s="853">
        <v>100.8</v>
      </c>
    </row>
    <row r="21" spans="2:8" s="841" customFormat="1" ht="15" customHeight="1">
      <c r="B21" s="858" t="s">
        <v>370</v>
      </c>
      <c r="C21" s="851">
        <v>706522</v>
      </c>
      <c r="D21" s="852">
        <v>796874</v>
      </c>
      <c r="E21" s="852">
        <f>F21+G21</f>
        <v>-90352</v>
      </c>
      <c r="F21" s="860">
        <v>-116511</v>
      </c>
      <c r="G21" s="852">
        <v>26159</v>
      </c>
      <c r="H21" s="853">
        <v>88.7</v>
      </c>
    </row>
    <row r="22" spans="2:8" s="841" customFormat="1" ht="15" customHeight="1">
      <c r="B22" s="858" t="s">
        <v>371</v>
      </c>
      <c r="C22" s="851">
        <v>549715</v>
      </c>
      <c r="D22" s="852">
        <v>196337</v>
      </c>
      <c r="E22" s="852">
        <f>F22+G22</f>
        <v>353378</v>
      </c>
      <c r="F22" s="852">
        <v>302324</v>
      </c>
      <c r="G22" s="852">
        <v>51054</v>
      </c>
      <c r="H22" s="853">
        <v>280</v>
      </c>
    </row>
    <row r="23" spans="2:8" s="841" customFormat="1" ht="15" customHeight="1">
      <c r="B23" s="858" t="s">
        <v>372</v>
      </c>
      <c r="C23" s="851">
        <v>272250</v>
      </c>
      <c r="D23" s="852">
        <v>309513</v>
      </c>
      <c r="E23" s="852">
        <f>F23+G23</f>
        <v>-37263</v>
      </c>
      <c r="F23" s="852">
        <v>-35117</v>
      </c>
      <c r="G23" s="861">
        <v>-2146</v>
      </c>
      <c r="H23" s="853">
        <v>88</v>
      </c>
    </row>
    <row r="24" spans="2:8" s="841" customFormat="1" ht="15" customHeight="1">
      <c r="B24" s="858" t="s">
        <v>373</v>
      </c>
      <c r="C24" s="851">
        <v>427162</v>
      </c>
      <c r="D24" s="852">
        <v>520095</v>
      </c>
      <c r="E24" s="852">
        <f>F24+G24</f>
        <v>-92933</v>
      </c>
      <c r="F24" s="852">
        <v>-91819</v>
      </c>
      <c r="G24" s="861">
        <v>-1114</v>
      </c>
      <c r="H24" s="853">
        <v>82.1</v>
      </c>
    </row>
    <row r="25" spans="2:8" s="841" customFormat="1" ht="15" customHeight="1">
      <c r="B25" s="858"/>
      <c r="C25" s="851"/>
      <c r="D25" s="852"/>
      <c r="E25" s="852"/>
      <c r="F25" s="852"/>
      <c r="G25" s="852"/>
      <c r="H25" s="853"/>
    </row>
    <row r="26" spans="2:8" s="841" customFormat="1" ht="15" customHeight="1">
      <c r="B26" s="858" t="s">
        <v>374</v>
      </c>
      <c r="C26" s="851">
        <v>408802</v>
      </c>
      <c r="D26" s="852">
        <v>248201</v>
      </c>
      <c r="E26" s="852">
        <f>F26+G26</f>
        <v>160601</v>
      </c>
      <c r="F26" s="852">
        <v>122332</v>
      </c>
      <c r="G26" s="852">
        <v>38269</v>
      </c>
      <c r="H26" s="853">
        <v>164.7</v>
      </c>
    </row>
    <row r="27" spans="2:8" s="841" customFormat="1" ht="15" customHeight="1">
      <c r="B27" s="858" t="s">
        <v>375</v>
      </c>
      <c r="C27" s="851">
        <v>308653</v>
      </c>
      <c r="D27" s="852">
        <v>326671</v>
      </c>
      <c r="E27" s="852">
        <f>F27+G27</f>
        <v>-18018</v>
      </c>
      <c r="F27" s="852">
        <v>-20904</v>
      </c>
      <c r="G27" s="852">
        <v>2886</v>
      </c>
      <c r="H27" s="853">
        <v>94.5</v>
      </c>
    </row>
    <row r="28" spans="2:8" s="841" customFormat="1" ht="15" customHeight="1">
      <c r="B28" s="858" t="s">
        <v>376</v>
      </c>
      <c r="C28" s="851">
        <v>176358</v>
      </c>
      <c r="D28" s="852">
        <v>180441</v>
      </c>
      <c r="E28" s="861">
        <f>F28+G28</f>
        <v>-4083</v>
      </c>
      <c r="F28" s="859">
        <v>-270</v>
      </c>
      <c r="G28" s="861">
        <v>-3813</v>
      </c>
      <c r="H28" s="853">
        <v>97.7</v>
      </c>
    </row>
    <row r="29" spans="2:8" s="857" customFormat="1" ht="15" customHeight="1">
      <c r="B29" s="844" t="s">
        <v>377</v>
      </c>
      <c r="C29" s="854">
        <v>470917</v>
      </c>
      <c r="D29" s="855">
        <v>512459</v>
      </c>
      <c r="E29" s="855">
        <f>F29+G29</f>
        <v>-41542</v>
      </c>
      <c r="F29" s="855">
        <v>-37716</v>
      </c>
      <c r="G29" s="862">
        <v>-3826</v>
      </c>
      <c r="H29" s="856">
        <v>91.9</v>
      </c>
    </row>
    <row r="30" spans="2:8" s="841" customFormat="1" ht="15" customHeight="1">
      <c r="B30" s="858" t="s">
        <v>378</v>
      </c>
      <c r="C30" s="851">
        <v>507286</v>
      </c>
      <c r="D30" s="852">
        <v>654150</v>
      </c>
      <c r="E30" s="860">
        <f>F30+G30</f>
        <v>-146864</v>
      </c>
      <c r="F30" s="860">
        <v>-124723</v>
      </c>
      <c r="G30" s="852">
        <v>-22141</v>
      </c>
      <c r="H30" s="853">
        <v>77.5</v>
      </c>
    </row>
    <row r="31" spans="2:8" s="841" customFormat="1" ht="15" customHeight="1">
      <c r="B31" s="858"/>
      <c r="C31" s="851"/>
      <c r="D31" s="852"/>
      <c r="E31" s="852"/>
      <c r="F31" s="852"/>
      <c r="G31" s="852"/>
      <c r="H31" s="853"/>
    </row>
    <row r="32" spans="2:8" s="841" customFormat="1" ht="15" customHeight="1">
      <c r="B32" s="858" t="s">
        <v>379</v>
      </c>
      <c r="C32" s="851">
        <v>535321</v>
      </c>
      <c r="D32" s="852">
        <v>616064</v>
      </c>
      <c r="E32" s="852">
        <f>F32+G32</f>
        <v>-80743</v>
      </c>
      <c r="F32" s="852">
        <v>-62712</v>
      </c>
      <c r="G32" s="852">
        <v>-18031</v>
      </c>
      <c r="H32" s="853">
        <v>86.9</v>
      </c>
    </row>
    <row r="33" spans="2:8" s="841" customFormat="1" ht="15" customHeight="1">
      <c r="B33" s="858" t="s">
        <v>380</v>
      </c>
      <c r="C33" s="851">
        <v>345365</v>
      </c>
      <c r="D33" s="852">
        <v>421496</v>
      </c>
      <c r="E33" s="852">
        <f>F33+G33</f>
        <v>-76131</v>
      </c>
      <c r="F33" s="852">
        <v>-62525</v>
      </c>
      <c r="G33" s="852">
        <v>-13606</v>
      </c>
      <c r="H33" s="853">
        <v>81.9</v>
      </c>
    </row>
    <row r="34" spans="2:8" s="841" customFormat="1" ht="15" customHeight="1">
      <c r="B34" s="858" t="s">
        <v>381</v>
      </c>
      <c r="C34" s="851">
        <v>502598</v>
      </c>
      <c r="D34" s="852">
        <v>619121</v>
      </c>
      <c r="E34" s="860">
        <f>F34+G34</f>
        <v>-116523</v>
      </c>
      <c r="F34" s="860">
        <v>-101329</v>
      </c>
      <c r="G34" s="852">
        <v>-15194</v>
      </c>
      <c r="H34" s="853">
        <v>81.2</v>
      </c>
    </row>
    <row r="35" spans="2:8" s="841" customFormat="1" ht="15" customHeight="1">
      <c r="B35" s="858"/>
      <c r="C35" s="851"/>
      <c r="D35" s="852"/>
      <c r="E35" s="863"/>
      <c r="F35" s="852"/>
      <c r="G35" s="852"/>
      <c r="H35" s="853"/>
    </row>
    <row r="36" spans="1:8" s="857" customFormat="1" ht="15" customHeight="1">
      <c r="A36" s="1191" t="s">
        <v>382</v>
      </c>
      <c r="B36" s="1191"/>
      <c r="C36" s="854">
        <v>3455698</v>
      </c>
      <c r="D36" s="855">
        <v>3837093</v>
      </c>
      <c r="E36" s="864">
        <f>F36+G36</f>
        <v>-381395</v>
      </c>
      <c r="F36" s="864">
        <v>-402335</v>
      </c>
      <c r="G36" s="855">
        <v>20940</v>
      </c>
      <c r="H36" s="856">
        <v>90.1</v>
      </c>
    </row>
    <row r="37" spans="1:8" s="841" customFormat="1" ht="15" customHeight="1">
      <c r="A37" s="849"/>
      <c r="B37" s="850"/>
      <c r="C37" s="851"/>
      <c r="D37" s="852"/>
      <c r="E37" s="855"/>
      <c r="F37" s="852"/>
      <c r="G37" s="852"/>
      <c r="H37" s="853"/>
    </row>
    <row r="38" spans="1:8" s="857" customFormat="1" ht="15" customHeight="1">
      <c r="A38" s="1191" t="s">
        <v>383</v>
      </c>
      <c r="B38" s="1191"/>
      <c r="C38" s="854">
        <v>58099</v>
      </c>
      <c r="D38" s="855">
        <v>60252</v>
      </c>
      <c r="E38" s="862">
        <f>F38+G38</f>
        <v>-2153</v>
      </c>
      <c r="F38" s="855">
        <v>764</v>
      </c>
      <c r="G38" s="862">
        <v>-2917</v>
      </c>
      <c r="H38" s="856">
        <v>96.4</v>
      </c>
    </row>
    <row r="39" spans="1:8" s="841" customFormat="1" ht="15" customHeight="1">
      <c r="A39" s="849"/>
      <c r="B39" s="850"/>
      <c r="C39" s="851"/>
      <c r="D39" s="852"/>
      <c r="E39" s="855"/>
      <c r="F39" s="852"/>
      <c r="G39" s="852"/>
      <c r="H39" s="853"/>
    </row>
    <row r="40" spans="1:8" s="857" customFormat="1" ht="15" customHeight="1">
      <c r="A40" s="1200" t="s">
        <v>384</v>
      </c>
      <c r="B40" s="1200"/>
      <c r="C40" s="865">
        <v>27967</v>
      </c>
      <c r="D40" s="866">
        <v>27640</v>
      </c>
      <c r="E40" s="866">
        <f>F40+G40</f>
        <v>327</v>
      </c>
      <c r="F40" s="866">
        <v>309</v>
      </c>
      <c r="G40" s="866">
        <v>18</v>
      </c>
      <c r="H40" s="867">
        <v>101.2</v>
      </c>
    </row>
    <row r="41" spans="1:8" ht="15" customHeight="1">
      <c r="A41" s="1199" t="s">
        <v>385</v>
      </c>
      <c r="B41" s="1199"/>
      <c r="C41" s="1199"/>
      <c r="D41" s="1199"/>
      <c r="E41" s="1199"/>
      <c r="F41" s="1199"/>
      <c r="G41" s="1199"/>
      <c r="H41" s="1199"/>
    </row>
  </sheetData>
  <mergeCells count="11">
    <mergeCell ref="A41:H41"/>
    <mergeCell ref="A40:B40"/>
    <mergeCell ref="A36:B36"/>
    <mergeCell ref="A38:B38"/>
    <mergeCell ref="A1:H1"/>
    <mergeCell ref="A2:B3"/>
    <mergeCell ref="A4:B4"/>
    <mergeCell ref="A6:B6"/>
    <mergeCell ref="D2:D3"/>
    <mergeCell ref="C2:C3"/>
    <mergeCell ref="E2:G2"/>
  </mergeCells>
  <printOptions/>
  <pageMargins left="0.7874015748031497" right="0.5905511811023623" top="0.5905511811023623" bottom="0.7874015748031497" header="0" footer="0"/>
  <pageSetup orientation="portrait" pageOrder="overThenDown" paperSize="9" r:id="rId1"/>
  <rowBreaks count="1" manualBreakCount="1">
    <brk id="4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1"/>
  <sheetViews>
    <sheetView workbookViewId="0" topLeftCell="A1">
      <selection activeCell="A1" sqref="A1:G1"/>
    </sheetView>
  </sheetViews>
  <sheetFormatPr defaultColWidth="9.00390625" defaultRowHeight="13.5"/>
  <cols>
    <col min="1" max="1" width="13.125" style="321" customWidth="1"/>
    <col min="2" max="7" width="11.125" style="322" customWidth="1"/>
    <col min="8" max="16384" width="8.00390625" style="299" customWidth="1"/>
  </cols>
  <sheetData>
    <row r="1" spans="1:7" s="296" customFormat="1" ht="21" customHeight="1" thickBot="1">
      <c r="A1" s="948" t="s">
        <v>755</v>
      </c>
      <c r="B1" s="948"/>
      <c r="C1" s="948"/>
      <c r="D1" s="948"/>
      <c r="E1" s="948"/>
      <c r="F1" s="948"/>
      <c r="G1" s="948"/>
    </row>
    <row r="2" spans="1:7" ht="15" customHeight="1" thickTop="1">
      <c r="A2" s="952" t="s">
        <v>756</v>
      </c>
      <c r="B2" s="954" t="s">
        <v>757</v>
      </c>
      <c r="C2" s="949" t="s">
        <v>758</v>
      </c>
      <c r="D2" s="950"/>
      <c r="E2" s="951"/>
      <c r="F2" s="297" t="s">
        <v>759</v>
      </c>
      <c r="G2" s="298" t="s">
        <v>760</v>
      </c>
    </row>
    <row r="3" spans="1:7" ht="15" customHeight="1">
      <c r="A3" s="953"/>
      <c r="B3" s="955"/>
      <c r="C3" s="300" t="s">
        <v>761</v>
      </c>
      <c r="D3" s="300" t="s">
        <v>762</v>
      </c>
      <c r="E3" s="300" t="s">
        <v>763</v>
      </c>
      <c r="F3" s="301" t="s">
        <v>764</v>
      </c>
      <c r="G3" s="302" t="s">
        <v>765</v>
      </c>
    </row>
    <row r="4" spans="1:7" s="307" customFormat="1" ht="15" customHeight="1">
      <c r="A4" s="303" t="s">
        <v>766</v>
      </c>
      <c r="B4" s="304">
        <f>SUM(B6,B36,B38,B40)</f>
        <v>5423551</v>
      </c>
      <c r="C4" s="304">
        <f>SUM(C6,C36,C38,C40)</f>
        <v>12064101</v>
      </c>
      <c r="D4" s="304">
        <f>SUM(D6,D36,D38,D40)</f>
        <v>6028562</v>
      </c>
      <c r="E4" s="304">
        <f>SUM(E6,E36,E38,E40)</f>
        <v>6035539</v>
      </c>
      <c r="F4" s="305">
        <v>2186.9</v>
      </c>
      <c r="G4" s="306">
        <v>5516.5</v>
      </c>
    </row>
    <row r="5" spans="1:7" ht="15" customHeight="1">
      <c r="A5" s="308"/>
      <c r="B5" s="309"/>
      <c r="C5" s="309"/>
      <c r="D5" s="309"/>
      <c r="E5" s="309"/>
      <c r="F5" s="310"/>
      <c r="G5" s="311"/>
    </row>
    <row r="6" spans="1:7" s="307" customFormat="1" ht="15" customHeight="1">
      <c r="A6" s="303" t="s">
        <v>767</v>
      </c>
      <c r="B6" s="304">
        <f>SUM(B8:B34)</f>
        <v>3810919</v>
      </c>
      <c r="C6" s="304">
        <f>SUM(C8:C34)</f>
        <v>8134688</v>
      </c>
      <c r="D6" s="304">
        <f>SUM(D8:D34)</f>
        <v>4044026</v>
      </c>
      <c r="E6" s="304">
        <f>SUM(E8:E34)</f>
        <v>4090662</v>
      </c>
      <c r="F6" s="305">
        <v>621.3</v>
      </c>
      <c r="G6" s="306">
        <v>13093</v>
      </c>
    </row>
    <row r="7" spans="1:7" ht="15" customHeight="1">
      <c r="A7" s="308"/>
      <c r="B7" s="309"/>
      <c r="C7" s="309"/>
      <c r="D7" s="309"/>
      <c r="E7" s="309"/>
      <c r="F7" s="310"/>
      <c r="G7" s="311"/>
    </row>
    <row r="8" spans="1:7" ht="15" customHeight="1">
      <c r="A8" s="312" t="s">
        <v>768</v>
      </c>
      <c r="B8" s="313">
        <v>16285</v>
      </c>
      <c r="C8" s="313">
        <f>SUM(D8:E8)</f>
        <v>36035</v>
      </c>
      <c r="D8" s="313">
        <v>16995</v>
      </c>
      <c r="E8" s="313">
        <v>19040</v>
      </c>
      <c r="F8" s="314">
        <v>11.64</v>
      </c>
      <c r="G8" s="315">
        <v>3095.8</v>
      </c>
    </row>
    <row r="9" spans="1:7" ht="15" customHeight="1">
      <c r="A9" s="312" t="s">
        <v>769</v>
      </c>
      <c r="B9" s="313">
        <v>35783</v>
      </c>
      <c r="C9" s="313">
        <f>SUM(D9:E9)</f>
        <v>72526</v>
      </c>
      <c r="D9" s="313">
        <v>35277</v>
      </c>
      <c r="E9" s="313">
        <v>37249</v>
      </c>
      <c r="F9" s="314">
        <v>10.15</v>
      </c>
      <c r="G9" s="315">
        <v>7145.4</v>
      </c>
    </row>
    <row r="10" spans="1:7" ht="15" customHeight="1">
      <c r="A10" s="312" t="s">
        <v>770</v>
      </c>
      <c r="B10" s="313">
        <v>80543</v>
      </c>
      <c r="C10" s="313">
        <f>SUM(D10:E10)</f>
        <v>159398</v>
      </c>
      <c r="D10" s="313">
        <v>74940</v>
      </c>
      <c r="E10" s="313">
        <v>84458</v>
      </c>
      <c r="F10" s="314">
        <v>20.34</v>
      </c>
      <c r="G10" s="315">
        <v>7836.7</v>
      </c>
    </row>
    <row r="11" spans="1:7" ht="15" customHeight="1">
      <c r="A11" s="312" t="s">
        <v>771</v>
      </c>
      <c r="B11" s="313">
        <v>154687</v>
      </c>
      <c r="C11" s="313">
        <f>SUM(D11:E11)</f>
        <v>286726</v>
      </c>
      <c r="D11" s="313">
        <v>143177</v>
      </c>
      <c r="E11" s="313">
        <v>143549</v>
      </c>
      <c r="F11" s="314">
        <v>18.23</v>
      </c>
      <c r="G11" s="315">
        <v>15728.3</v>
      </c>
    </row>
    <row r="12" spans="1:7" ht="15" customHeight="1">
      <c r="A12" s="312" t="s">
        <v>772</v>
      </c>
      <c r="B12" s="313">
        <v>85494</v>
      </c>
      <c r="C12" s="313">
        <f>SUM(D12:E12)</f>
        <v>176017</v>
      </c>
      <c r="D12" s="313">
        <v>86066</v>
      </c>
      <c r="E12" s="313">
        <v>89951</v>
      </c>
      <c r="F12" s="314">
        <v>11.31</v>
      </c>
      <c r="G12" s="315">
        <v>15563</v>
      </c>
    </row>
    <row r="13" spans="1:7" ht="15" customHeight="1">
      <c r="A13" s="312"/>
      <c r="B13" s="313"/>
      <c r="C13" s="313" t="s">
        <v>773</v>
      </c>
      <c r="D13" s="313"/>
      <c r="E13" s="313"/>
      <c r="F13" s="314"/>
      <c r="G13" s="315"/>
    </row>
    <row r="14" spans="1:7" ht="15" customHeight="1">
      <c r="A14" s="312" t="s">
        <v>774</v>
      </c>
      <c r="B14" s="313">
        <v>74589</v>
      </c>
      <c r="C14" s="313">
        <f>SUM(D14:E14)</f>
        <v>156325</v>
      </c>
      <c r="D14" s="313">
        <v>79350</v>
      </c>
      <c r="E14" s="313">
        <v>76975</v>
      </c>
      <c r="F14" s="314">
        <v>10.08</v>
      </c>
      <c r="G14" s="315">
        <v>15508.4</v>
      </c>
    </row>
    <row r="15" spans="1:7" ht="15" customHeight="1">
      <c r="A15" s="312" t="s">
        <v>775</v>
      </c>
      <c r="B15" s="313">
        <v>94168</v>
      </c>
      <c r="C15" s="313">
        <f>SUM(D15:E15)</f>
        <v>215979</v>
      </c>
      <c r="D15" s="313">
        <v>106942</v>
      </c>
      <c r="E15" s="313">
        <v>109037</v>
      </c>
      <c r="F15" s="314">
        <v>13.75</v>
      </c>
      <c r="G15" s="315">
        <v>15707.6</v>
      </c>
    </row>
    <row r="16" spans="1:7" ht="15" customHeight="1">
      <c r="A16" s="312" t="s">
        <v>776</v>
      </c>
      <c r="B16" s="313">
        <v>162240</v>
      </c>
      <c r="C16" s="313">
        <f>SUM(D16:E16)</f>
        <v>376840</v>
      </c>
      <c r="D16" s="313">
        <v>188393</v>
      </c>
      <c r="E16" s="313">
        <v>188447</v>
      </c>
      <c r="F16" s="314">
        <v>39.44</v>
      </c>
      <c r="G16" s="315">
        <v>9554.8</v>
      </c>
    </row>
    <row r="17" spans="1:7" ht="15" customHeight="1">
      <c r="A17" s="312" t="s">
        <v>777</v>
      </c>
      <c r="B17" s="313">
        <v>157986</v>
      </c>
      <c r="C17" s="313">
        <f>SUM(D17:E17)</f>
        <v>324608</v>
      </c>
      <c r="D17" s="313">
        <v>160855</v>
      </c>
      <c r="E17" s="313">
        <v>163753</v>
      </c>
      <c r="F17" s="314">
        <v>22.72</v>
      </c>
      <c r="G17" s="315">
        <v>14287.3</v>
      </c>
    </row>
    <row r="18" spans="1:7" ht="15" customHeight="1">
      <c r="A18" s="312" t="s">
        <v>778</v>
      </c>
      <c r="B18" s="313">
        <v>127878</v>
      </c>
      <c r="C18" s="313">
        <f>SUM(D18:E18)</f>
        <v>250140</v>
      </c>
      <c r="D18" s="313">
        <v>118895</v>
      </c>
      <c r="E18" s="313">
        <v>131245</v>
      </c>
      <c r="F18" s="314">
        <v>14.7</v>
      </c>
      <c r="G18" s="315">
        <v>17016.3</v>
      </c>
    </row>
    <row r="19" spans="1:7" ht="15" customHeight="1">
      <c r="A19" s="312"/>
      <c r="B19" s="313"/>
      <c r="C19" s="313" t="s">
        <v>773</v>
      </c>
      <c r="D19" s="313"/>
      <c r="E19" s="313"/>
      <c r="F19" s="314"/>
      <c r="G19" s="315"/>
    </row>
    <row r="20" spans="1:7" ht="15" customHeight="1">
      <c r="A20" s="312" t="s">
        <v>779</v>
      </c>
      <c r="B20" s="313">
        <v>297340</v>
      </c>
      <c r="C20" s="313">
        <f>SUM(D20:E20)</f>
        <v>650331</v>
      </c>
      <c r="D20" s="313">
        <v>327496</v>
      </c>
      <c r="E20" s="313">
        <v>322835</v>
      </c>
      <c r="F20" s="314">
        <v>59.46</v>
      </c>
      <c r="G20" s="315">
        <v>10937.3</v>
      </c>
    </row>
    <row r="21" spans="1:7" ht="15" customHeight="1">
      <c r="A21" s="312" t="s">
        <v>780</v>
      </c>
      <c r="B21" s="313">
        <v>404792</v>
      </c>
      <c r="C21" s="313">
        <f>SUM(D21:E21)</f>
        <v>814901</v>
      </c>
      <c r="D21" s="313">
        <v>398741</v>
      </c>
      <c r="E21" s="313">
        <v>416160</v>
      </c>
      <c r="F21" s="314">
        <v>58.08</v>
      </c>
      <c r="G21" s="315">
        <v>14030.7</v>
      </c>
    </row>
    <row r="22" spans="1:7" ht="15" customHeight="1">
      <c r="A22" s="312" t="s">
        <v>781</v>
      </c>
      <c r="B22" s="313">
        <v>106433</v>
      </c>
      <c r="C22" s="313">
        <f>SUM(D22:E22)</f>
        <v>196682</v>
      </c>
      <c r="D22" s="313">
        <v>94295</v>
      </c>
      <c r="E22" s="313">
        <v>102387</v>
      </c>
      <c r="F22" s="314">
        <v>15.11</v>
      </c>
      <c r="G22" s="315">
        <v>13016.7</v>
      </c>
    </row>
    <row r="23" spans="1:7" ht="15" customHeight="1">
      <c r="A23" s="312" t="s">
        <v>782</v>
      </c>
      <c r="B23" s="313">
        <v>165900</v>
      </c>
      <c r="C23" s="313">
        <f>SUM(D23:E23)</f>
        <v>309526</v>
      </c>
      <c r="D23" s="313">
        <v>154865</v>
      </c>
      <c r="E23" s="313">
        <v>154661</v>
      </c>
      <c r="F23" s="314">
        <v>15.59</v>
      </c>
      <c r="G23" s="315">
        <v>19854.1</v>
      </c>
    </row>
    <row r="24" spans="1:7" ht="15" customHeight="1">
      <c r="A24" s="312" t="s">
        <v>783</v>
      </c>
      <c r="B24" s="313">
        <v>268873</v>
      </c>
      <c r="C24" s="313">
        <f>SUM(D24:E24)</f>
        <v>522103</v>
      </c>
      <c r="D24" s="313">
        <v>254615</v>
      </c>
      <c r="E24" s="313">
        <v>267488</v>
      </c>
      <c r="F24" s="314">
        <v>34.02</v>
      </c>
      <c r="G24" s="315">
        <v>15346.9</v>
      </c>
    </row>
    <row r="25" spans="1:7" ht="15" customHeight="1">
      <c r="A25" s="312"/>
      <c r="B25" s="313"/>
      <c r="C25" s="313" t="s">
        <v>773</v>
      </c>
      <c r="D25" s="313"/>
      <c r="E25" s="313"/>
      <c r="F25" s="314"/>
      <c r="G25" s="315"/>
    </row>
    <row r="26" spans="1:7" ht="15" customHeight="1">
      <c r="A26" s="312" t="s">
        <v>784</v>
      </c>
      <c r="B26" s="313">
        <v>134646</v>
      </c>
      <c r="C26" s="313">
        <f>SUM(D26:E26)</f>
        <v>249017</v>
      </c>
      <c r="D26" s="313">
        <v>125373</v>
      </c>
      <c r="E26" s="313">
        <v>123644</v>
      </c>
      <c r="F26" s="314">
        <v>13.01</v>
      </c>
      <c r="G26" s="315">
        <v>19140.4</v>
      </c>
    </row>
    <row r="27" spans="1:7" ht="15" customHeight="1">
      <c r="A27" s="312" t="s">
        <v>785</v>
      </c>
      <c r="B27" s="313">
        <v>153066</v>
      </c>
      <c r="C27" s="313">
        <f>SUM(D27:E27)</f>
        <v>326764</v>
      </c>
      <c r="D27" s="313">
        <v>161957</v>
      </c>
      <c r="E27" s="313">
        <v>164807</v>
      </c>
      <c r="F27" s="314">
        <v>20.59</v>
      </c>
      <c r="G27" s="315">
        <v>15870</v>
      </c>
    </row>
    <row r="28" spans="1:7" ht="15" customHeight="1">
      <c r="A28" s="312" t="s">
        <v>786</v>
      </c>
      <c r="B28" s="313">
        <v>79434</v>
      </c>
      <c r="C28" s="313">
        <f>SUM(D28:E28)</f>
        <v>180468</v>
      </c>
      <c r="D28" s="313">
        <v>90224</v>
      </c>
      <c r="E28" s="313">
        <v>90244</v>
      </c>
      <c r="F28" s="314">
        <v>10.2</v>
      </c>
      <c r="G28" s="315">
        <v>17692.9</v>
      </c>
    </row>
    <row r="29" spans="1:7" s="316" customFormat="1" ht="15" customHeight="1">
      <c r="A29" s="303" t="s">
        <v>787</v>
      </c>
      <c r="B29" s="304">
        <v>240092</v>
      </c>
      <c r="C29" s="304">
        <f>SUM(D29:E29)</f>
        <v>513575</v>
      </c>
      <c r="D29" s="304">
        <v>258262</v>
      </c>
      <c r="E29" s="304">
        <v>255313</v>
      </c>
      <c r="F29" s="305">
        <v>32.17</v>
      </c>
      <c r="G29" s="306">
        <v>15964.4</v>
      </c>
    </row>
    <row r="30" spans="1:7" ht="15" customHeight="1">
      <c r="A30" s="312" t="s">
        <v>788</v>
      </c>
      <c r="B30" s="313">
        <v>287243</v>
      </c>
      <c r="C30" s="313">
        <f>SUM(D30:E30)</f>
        <v>658132</v>
      </c>
      <c r="D30" s="313">
        <v>327085</v>
      </c>
      <c r="E30" s="313">
        <v>331047</v>
      </c>
      <c r="F30" s="314">
        <v>48.16</v>
      </c>
      <c r="G30" s="315">
        <v>13665.5</v>
      </c>
    </row>
    <row r="31" spans="1:7" ht="15" customHeight="1">
      <c r="A31" s="312"/>
      <c r="B31" s="313"/>
      <c r="C31" s="313" t="s">
        <v>773</v>
      </c>
      <c r="D31" s="313"/>
      <c r="E31" s="313"/>
      <c r="F31" s="314"/>
      <c r="G31" s="315"/>
    </row>
    <row r="32" spans="1:7" ht="15" customHeight="1">
      <c r="A32" s="312" t="s">
        <v>789</v>
      </c>
      <c r="B32" s="313">
        <v>250848</v>
      </c>
      <c r="C32" s="313">
        <f>SUM(D32:E32)</f>
        <v>617123</v>
      </c>
      <c r="D32" s="313">
        <v>310882</v>
      </c>
      <c r="E32" s="313">
        <v>306241</v>
      </c>
      <c r="F32" s="314">
        <v>53.2</v>
      </c>
      <c r="G32" s="315">
        <v>11600.1</v>
      </c>
    </row>
    <row r="33" spans="1:7" ht="15" customHeight="1">
      <c r="A33" s="312" t="s">
        <v>790</v>
      </c>
      <c r="B33" s="313">
        <v>173559</v>
      </c>
      <c r="C33" s="313">
        <f>SUM(D33:E33)</f>
        <v>421519</v>
      </c>
      <c r="D33" s="313">
        <v>212088</v>
      </c>
      <c r="E33" s="313">
        <v>209431</v>
      </c>
      <c r="F33" s="314">
        <v>34.79</v>
      </c>
      <c r="G33" s="315">
        <v>12116.1</v>
      </c>
    </row>
    <row r="34" spans="1:7" ht="15" customHeight="1">
      <c r="A34" s="312" t="s">
        <v>791</v>
      </c>
      <c r="B34" s="313">
        <v>259040</v>
      </c>
      <c r="C34" s="313">
        <f>SUM(D34:E34)</f>
        <v>619953</v>
      </c>
      <c r="D34" s="313">
        <v>317253</v>
      </c>
      <c r="E34" s="313">
        <v>302700</v>
      </c>
      <c r="F34" s="314">
        <v>49.76</v>
      </c>
      <c r="G34" s="315">
        <v>12458.9</v>
      </c>
    </row>
    <row r="35" spans="1:7" ht="15" customHeight="1">
      <c r="A35" s="312"/>
      <c r="B35" s="313"/>
      <c r="C35" s="313" t="s">
        <v>773</v>
      </c>
      <c r="D35" s="313"/>
      <c r="E35" s="313"/>
      <c r="F35" s="314"/>
      <c r="G35" s="315"/>
    </row>
    <row r="36" spans="1:9" ht="15" customHeight="1">
      <c r="A36" s="303" t="s">
        <v>792</v>
      </c>
      <c r="B36" s="304">
        <v>1581343</v>
      </c>
      <c r="C36" s="304">
        <v>3841419</v>
      </c>
      <c r="D36" s="304">
        <v>1940160</v>
      </c>
      <c r="E36" s="304">
        <v>1901259</v>
      </c>
      <c r="F36" s="305">
        <v>783.92</v>
      </c>
      <c r="G36" s="306">
        <v>4900.3</v>
      </c>
      <c r="H36" s="316"/>
      <c r="I36" s="316"/>
    </row>
    <row r="37" spans="1:9" ht="15" customHeight="1">
      <c r="A37" s="303"/>
      <c r="B37" s="304"/>
      <c r="C37" s="313"/>
      <c r="D37" s="304"/>
      <c r="E37" s="304"/>
      <c r="F37" s="305"/>
      <c r="G37" s="306"/>
      <c r="H37" s="316"/>
      <c r="I37" s="316"/>
    </row>
    <row r="38" spans="1:9" ht="15" customHeight="1">
      <c r="A38" s="303" t="s">
        <v>793</v>
      </c>
      <c r="B38" s="304">
        <v>19032</v>
      </c>
      <c r="C38" s="304">
        <v>60354</v>
      </c>
      <c r="D38" s="304">
        <v>30216</v>
      </c>
      <c r="E38" s="304">
        <v>30138</v>
      </c>
      <c r="F38" s="305">
        <v>375.96</v>
      </c>
      <c r="G38" s="306">
        <v>160.5</v>
      </c>
      <c r="H38" s="316"/>
      <c r="I38" s="316"/>
    </row>
    <row r="39" spans="1:9" ht="15" customHeight="1">
      <c r="A39" s="303"/>
      <c r="B39" s="304"/>
      <c r="C39" s="304"/>
      <c r="D39" s="304"/>
      <c r="E39" s="304"/>
      <c r="F39" s="305"/>
      <c r="G39" s="306"/>
      <c r="H39" s="316"/>
      <c r="I39" s="316"/>
    </row>
    <row r="40" spans="1:9" ht="15" customHeight="1">
      <c r="A40" s="317" t="s">
        <v>794</v>
      </c>
      <c r="B40" s="318">
        <v>12257</v>
      </c>
      <c r="C40" s="318">
        <v>27640</v>
      </c>
      <c r="D40" s="318">
        <v>14160</v>
      </c>
      <c r="E40" s="318">
        <v>13480</v>
      </c>
      <c r="F40" s="319">
        <v>405.72</v>
      </c>
      <c r="G40" s="320">
        <v>68.1</v>
      </c>
      <c r="H40" s="316"/>
      <c r="I40" s="316"/>
    </row>
    <row r="41" spans="1:7" ht="15" customHeight="1">
      <c r="A41" s="947" t="s">
        <v>795</v>
      </c>
      <c r="B41" s="947"/>
      <c r="C41" s="947"/>
      <c r="D41" s="947"/>
      <c r="E41" s="947"/>
      <c r="F41" s="947"/>
      <c r="G41" s="947"/>
    </row>
  </sheetData>
  <mergeCells count="5">
    <mergeCell ref="A41:G41"/>
    <mergeCell ref="A1:G1"/>
    <mergeCell ref="C2:E2"/>
    <mergeCell ref="A2:A3"/>
    <mergeCell ref="B2:B3"/>
  </mergeCells>
  <printOptions/>
  <pageMargins left="0.7874015748031497" right="0.5905511811023623" top="0.5905511811023623" bottom="0.7874015748031497" header="0" footer="0"/>
  <pageSetup orientation="portrait" pageOrder="overThenDown" paperSize="9" r:id="rId1"/>
  <rowBreaks count="1" manualBreakCount="1">
    <brk id="45" max="655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H39"/>
  <sheetViews>
    <sheetView workbookViewId="0" topLeftCell="A1">
      <selection activeCell="A1" sqref="A1:H1"/>
    </sheetView>
  </sheetViews>
  <sheetFormatPr defaultColWidth="9.00390625" defaultRowHeight="13.5" customHeight="1"/>
  <cols>
    <col min="1" max="3" width="2.125" style="15" customWidth="1"/>
    <col min="4" max="4" width="18.125" style="49" customWidth="1"/>
    <col min="5" max="6" width="14.50390625" style="15" customWidth="1"/>
    <col min="7" max="8" width="14.25390625" style="15" customWidth="1"/>
    <col min="9" max="16384" width="8.00390625" style="15" customWidth="1"/>
  </cols>
  <sheetData>
    <row r="1" spans="1:8" ht="21" customHeight="1" thickBot="1">
      <c r="A1" s="1207" t="s">
        <v>418</v>
      </c>
      <c r="B1" s="1207"/>
      <c r="C1" s="1207"/>
      <c r="D1" s="1207"/>
      <c r="E1" s="1207"/>
      <c r="F1" s="1207"/>
      <c r="G1" s="1207"/>
      <c r="H1" s="1207"/>
    </row>
    <row r="2" spans="1:8" s="16" customFormat="1" ht="15" customHeight="1" thickTop="1">
      <c r="A2" s="1215" t="s">
        <v>419</v>
      </c>
      <c r="B2" s="1215"/>
      <c r="C2" s="1215"/>
      <c r="D2" s="1216"/>
      <c r="E2" s="1213" t="s">
        <v>420</v>
      </c>
      <c r="F2" s="1210" t="s">
        <v>421</v>
      </c>
      <c r="G2" s="1210" t="s">
        <v>422</v>
      </c>
      <c r="H2" s="1211"/>
    </row>
    <row r="3" spans="1:8" ht="15" customHeight="1">
      <c r="A3" s="1217"/>
      <c r="B3" s="1217"/>
      <c r="C3" s="1217"/>
      <c r="D3" s="1218"/>
      <c r="E3" s="1214"/>
      <c r="F3" s="1212"/>
      <c r="G3" s="17" t="s">
        <v>423</v>
      </c>
      <c r="H3" s="18" t="s">
        <v>424</v>
      </c>
    </row>
    <row r="4" spans="1:8" ht="15" customHeight="1">
      <c r="A4" s="1208" t="s">
        <v>425</v>
      </c>
      <c r="B4" s="1208"/>
      <c r="C4" s="1208"/>
      <c r="D4" s="1209"/>
      <c r="E4" s="19">
        <v>225655</v>
      </c>
      <c r="F4" s="19">
        <v>240092</v>
      </c>
      <c r="G4" s="20">
        <f>F4-E4</f>
        <v>14437</v>
      </c>
      <c r="H4" s="21">
        <f>G4/E4*100</f>
        <v>6.397819680485697</v>
      </c>
    </row>
    <row r="5" spans="1:8" ht="15" customHeight="1">
      <c r="A5" s="22"/>
      <c r="B5" s="22"/>
      <c r="C5" s="22"/>
      <c r="D5" s="23"/>
      <c r="E5" s="24"/>
      <c r="F5" s="24"/>
      <c r="G5" s="25"/>
      <c r="H5" s="26"/>
    </row>
    <row r="6" spans="1:8" s="29" customFormat="1" ht="15" customHeight="1">
      <c r="A6" s="27"/>
      <c r="B6" s="1203" t="s">
        <v>426</v>
      </c>
      <c r="C6" s="1203"/>
      <c r="D6" s="1204"/>
      <c r="E6" s="19">
        <f>SUM(E7:E16)</f>
        <v>223789</v>
      </c>
      <c r="F6" s="19">
        <f>SUM(F7:F16)</f>
        <v>239049</v>
      </c>
      <c r="G6" s="20">
        <f aca="true" t="shared" si="0" ref="G6:G16">F6-E6</f>
        <v>15260</v>
      </c>
      <c r="H6" s="28">
        <f aca="true" t="shared" si="1" ref="H6:H16">G6/E6*100</f>
        <v>6.818923182104572</v>
      </c>
    </row>
    <row r="7" spans="1:8" ht="15" customHeight="1">
      <c r="A7" s="22"/>
      <c r="B7" s="22"/>
      <c r="C7" s="22"/>
      <c r="D7" s="23" t="s">
        <v>427</v>
      </c>
      <c r="E7" s="24">
        <v>91731</v>
      </c>
      <c r="F7" s="24">
        <v>105440</v>
      </c>
      <c r="G7" s="25">
        <f t="shared" si="0"/>
        <v>13709</v>
      </c>
      <c r="H7" s="30">
        <f t="shared" si="1"/>
        <v>14.94478420599361</v>
      </c>
    </row>
    <row r="8" spans="1:8" ht="15" customHeight="1">
      <c r="A8" s="22"/>
      <c r="B8" s="22"/>
      <c r="C8" s="22"/>
      <c r="D8" s="23" t="s">
        <v>428</v>
      </c>
      <c r="E8" s="24">
        <v>49762</v>
      </c>
      <c r="F8" s="24">
        <v>56097</v>
      </c>
      <c r="G8" s="25">
        <f t="shared" si="0"/>
        <v>6335</v>
      </c>
      <c r="H8" s="30">
        <f t="shared" si="1"/>
        <v>12.730597644789196</v>
      </c>
    </row>
    <row r="9" spans="1:8" ht="15" customHeight="1">
      <c r="A9" s="22"/>
      <c r="B9" s="22"/>
      <c r="C9" s="22"/>
      <c r="D9" s="23" t="s">
        <v>429</v>
      </c>
      <c r="E9" s="24">
        <v>35678</v>
      </c>
      <c r="F9" s="24">
        <v>36503</v>
      </c>
      <c r="G9" s="25">
        <f t="shared" si="0"/>
        <v>825</v>
      </c>
      <c r="H9" s="30">
        <f t="shared" si="1"/>
        <v>2.3123493469364877</v>
      </c>
    </row>
    <row r="10" spans="1:8" ht="15" customHeight="1">
      <c r="A10" s="22"/>
      <c r="B10" s="22"/>
      <c r="C10" s="22"/>
      <c r="D10" s="23" t="s">
        <v>430</v>
      </c>
      <c r="E10" s="24">
        <v>33483</v>
      </c>
      <c r="F10" s="24">
        <v>30354</v>
      </c>
      <c r="G10" s="31">
        <f t="shared" si="0"/>
        <v>-3129</v>
      </c>
      <c r="H10" s="32">
        <f t="shared" si="1"/>
        <v>-9.345040766956366</v>
      </c>
    </row>
    <row r="11" spans="1:8" ht="15" customHeight="1">
      <c r="A11" s="22"/>
      <c r="B11" s="22"/>
      <c r="C11" s="22"/>
      <c r="D11" s="23" t="s">
        <v>431</v>
      </c>
      <c r="E11" s="24">
        <v>9695</v>
      </c>
      <c r="F11" s="24">
        <v>8062</v>
      </c>
      <c r="G11" s="31">
        <f t="shared" si="0"/>
        <v>-1633</v>
      </c>
      <c r="H11" s="33">
        <f t="shared" si="1"/>
        <v>-16.843733883445076</v>
      </c>
    </row>
    <row r="12" spans="1:8" ht="15" customHeight="1">
      <c r="A12" s="22"/>
      <c r="B12" s="22"/>
      <c r="C12" s="22"/>
      <c r="D12" s="23" t="s">
        <v>432</v>
      </c>
      <c r="E12" s="24">
        <v>2604</v>
      </c>
      <c r="F12" s="24">
        <v>2000</v>
      </c>
      <c r="G12" s="25">
        <f t="shared" si="0"/>
        <v>-604</v>
      </c>
      <c r="H12" s="33">
        <f t="shared" si="1"/>
        <v>-23.195084485407065</v>
      </c>
    </row>
    <row r="13" spans="1:8" ht="15" customHeight="1">
      <c r="A13" s="22"/>
      <c r="B13" s="22"/>
      <c r="C13" s="22"/>
      <c r="D13" s="23" t="s">
        <v>433</v>
      </c>
      <c r="E13" s="24">
        <v>675</v>
      </c>
      <c r="F13" s="24">
        <v>489</v>
      </c>
      <c r="G13" s="25">
        <f t="shared" si="0"/>
        <v>-186</v>
      </c>
      <c r="H13" s="33">
        <f t="shared" si="1"/>
        <v>-27.555555555555557</v>
      </c>
    </row>
    <row r="14" spans="1:8" ht="15" customHeight="1">
      <c r="A14" s="22"/>
      <c r="B14" s="22"/>
      <c r="C14" s="22"/>
      <c r="D14" s="23" t="s">
        <v>434</v>
      </c>
      <c r="E14" s="24">
        <v>130</v>
      </c>
      <c r="F14" s="24">
        <v>87</v>
      </c>
      <c r="G14" s="34">
        <f t="shared" si="0"/>
        <v>-43</v>
      </c>
      <c r="H14" s="33">
        <f t="shared" si="1"/>
        <v>-33.07692307692307</v>
      </c>
    </row>
    <row r="15" spans="1:8" ht="15" customHeight="1">
      <c r="A15" s="22"/>
      <c r="B15" s="22"/>
      <c r="C15" s="22"/>
      <c r="D15" s="23" t="s">
        <v>435</v>
      </c>
      <c r="E15" s="24">
        <v>21</v>
      </c>
      <c r="F15" s="24">
        <v>8</v>
      </c>
      <c r="G15" s="34">
        <f t="shared" si="0"/>
        <v>-13</v>
      </c>
      <c r="H15" s="33">
        <f t="shared" si="1"/>
        <v>-61.904761904761905</v>
      </c>
    </row>
    <row r="16" spans="1:8" ht="15" customHeight="1">
      <c r="A16" s="22"/>
      <c r="B16" s="22"/>
      <c r="C16" s="35">
        <v>1</v>
      </c>
      <c r="D16" s="23" t="s">
        <v>436</v>
      </c>
      <c r="E16" s="24">
        <v>10</v>
      </c>
      <c r="F16" s="24">
        <v>9</v>
      </c>
      <c r="G16" s="36">
        <f t="shared" si="0"/>
        <v>-1</v>
      </c>
      <c r="H16" s="33">
        <f t="shared" si="1"/>
        <v>-10</v>
      </c>
    </row>
    <row r="17" spans="1:8" ht="15" customHeight="1">
      <c r="A17" s="22"/>
      <c r="B17" s="37"/>
      <c r="C17" s="37"/>
      <c r="D17" s="23"/>
      <c r="E17" s="24"/>
      <c r="F17" s="24"/>
      <c r="G17" s="25"/>
      <c r="H17" s="26"/>
    </row>
    <row r="18" spans="1:8" s="29" customFormat="1" ht="15" customHeight="1">
      <c r="A18" s="27"/>
      <c r="B18" s="1203" t="s">
        <v>437</v>
      </c>
      <c r="C18" s="1203"/>
      <c r="D18" s="1204"/>
      <c r="E18" s="19">
        <v>502387</v>
      </c>
      <c r="F18" s="19">
        <v>505155</v>
      </c>
      <c r="G18" s="20">
        <f>F18-E18</f>
        <v>2768</v>
      </c>
      <c r="H18" s="28">
        <f>G18/E18*100</f>
        <v>0.5509696707916407</v>
      </c>
    </row>
    <row r="19" spans="1:8" ht="15" customHeight="1">
      <c r="A19" s="22"/>
      <c r="B19" s="37"/>
      <c r="C19" s="37"/>
      <c r="D19" s="23"/>
      <c r="E19" s="24"/>
      <c r="F19" s="24"/>
      <c r="G19" s="28"/>
      <c r="H19" s="26"/>
    </row>
    <row r="20" spans="1:8" s="29" customFormat="1" ht="15" customHeight="1">
      <c r="A20" s="27"/>
      <c r="B20" s="1203" t="s">
        <v>438</v>
      </c>
      <c r="C20" s="1203"/>
      <c r="D20" s="1204"/>
      <c r="E20" s="38">
        <v>2.24</v>
      </c>
      <c r="F20" s="38">
        <v>2.11</v>
      </c>
      <c r="G20" s="39">
        <v>-0.13</v>
      </c>
      <c r="H20" s="40">
        <f>G20/E20*100</f>
        <v>-5.803571428571428</v>
      </c>
    </row>
    <row r="21" spans="1:8" ht="15" customHeight="1">
      <c r="A21" s="22"/>
      <c r="B21" s="37"/>
      <c r="C21" s="1201" t="s">
        <v>439</v>
      </c>
      <c r="D21" s="1202"/>
      <c r="E21" s="24">
        <v>1614</v>
      </c>
      <c r="F21" s="24">
        <v>2541</v>
      </c>
      <c r="G21" s="25">
        <f>F21-E21</f>
        <v>927</v>
      </c>
      <c r="H21" s="30">
        <f>G21/E21*100</f>
        <v>57.43494423791822</v>
      </c>
    </row>
    <row r="22" spans="1:8" ht="15" customHeight="1">
      <c r="A22" s="22"/>
      <c r="B22" s="37"/>
      <c r="C22" s="1201" t="s">
        <v>440</v>
      </c>
      <c r="D22" s="1202"/>
      <c r="E22" s="24">
        <v>7008</v>
      </c>
      <c r="F22" s="24">
        <v>6196</v>
      </c>
      <c r="G22" s="25">
        <f>F22-E22</f>
        <v>-812</v>
      </c>
      <c r="H22" s="33">
        <f>G22/E22*100</f>
        <v>-11.58675799086758</v>
      </c>
    </row>
    <row r="23" spans="1:8" ht="15" customHeight="1">
      <c r="A23" s="22"/>
      <c r="B23" s="37"/>
      <c r="C23" s="37"/>
      <c r="D23" s="23"/>
      <c r="E23" s="24"/>
      <c r="F23" s="24"/>
      <c r="G23" s="25"/>
      <c r="H23" s="26"/>
    </row>
    <row r="24" spans="1:8" s="29" customFormat="1" ht="15" customHeight="1">
      <c r="A24" s="27"/>
      <c r="B24" s="1203" t="s">
        <v>441</v>
      </c>
      <c r="C24" s="1203"/>
      <c r="D24" s="1204"/>
      <c r="E24" s="19">
        <f>SUM(E25:E30)</f>
        <v>185</v>
      </c>
      <c r="F24" s="19">
        <f>SUM(F25:F30)</f>
        <v>116</v>
      </c>
      <c r="G24" s="41">
        <f>F24-E24</f>
        <v>-69</v>
      </c>
      <c r="H24" s="42">
        <f>G24/E24*100</f>
        <v>-37.2972972972973</v>
      </c>
    </row>
    <row r="25" spans="1:8" ht="15" customHeight="1">
      <c r="A25" s="22"/>
      <c r="B25" s="37"/>
      <c r="C25" s="1201" t="s">
        <v>442</v>
      </c>
      <c r="D25" s="1202"/>
      <c r="E25" s="24">
        <v>38</v>
      </c>
      <c r="F25" s="24">
        <v>35</v>
      </c>
      <c r="G25" s="36">
        <f>F25-E25</f>
        <v>-3</v>
      </c>
      <c r="H25" s="32">
        <f>G25/E25*100</f>
        <v>-7.894736842105263</v>
      </c>
    </row>
    <row r="26" spans="1:8" ht="15" customHeight="1">
      <c r="A26" s="22"/>
      <c r="B26" s="37"/>
      <c r="C26" s="1201" t="s">
        <v>443</v>
      </c>
      <c r="D26" s="1202"/>
      <c r="E26" s="24">
        <v>58</v>
      </c>
      <c r="F26" s="24">
        <v>54</v>
      </c>
      <c r="G26" s="36">
        <f>F26-E26</f>
        <v>-4</v>
      </c>
      <c r="H26" s="32">
        <f>G26/E26*100</f>
        <v>-6.896551724137931</v>
      </c>
    </row>
    <row r="27" spans="1:8" ht="15" customHeight="1">
      <c r="A27" s="22"/>
      <c r="B27" s="37"/>
      <c r="C27" s="1201" t="s">
        <v>444</v>
      </c>
      <c r="D27" s="1202"/>
      <c r="E27" s="24">
        <v>11</v>
      </c>
      <c r="F27" s="24">
        <v>21</v>
      </c>
      <c r="G27" s="25">
        <f>F27-E27</f>
        <v>10</v>
      </c>
      <c r="H27" s="30">
        <f>G27/E27*100</f>
        <v>90.9090909090909</v>
      </c>
    </row>
    <row r="28" spans="1:8" ht="15" customHeight="1">
      <c r="A28" s="22"/>
      <c r="B28" s="37"/>
      <c r="C28" s="1201" t="s">
        <v>445</v>
      </c>
      <c r="D28" s="1202"/>
      <c r="E28" s="24">
        <v>0</v>
      </c>
      <c r="F28" s="24">
        <v>0</v>
      </c>
      <c r="G28" s="24">
        <v>0</v>
      </c>
      <c r="H28" s="24">
        <v>0</v>
      </c>
    </row>
    <row r="29" spans="1:8" ht="15" customHeight="1">
      <c r="A29" s="22"/>
      <c r="B29" s="37"/>
      <c r="C29" s="1201" t="s">
        <v>446</v>
      </c>
      <c r="D29" s="1202"/>
      <c r="E29" s="24">
        <v>0</v>
      </c>
      <c r="F29" s="24">
        <v>0</v>
      </c>
      <c r="G29" s="24">
        <v>0</v>
      </c>
      <c r="H29" s="24">
        <v>0</v>
      </c>
    </row>
    <row r="30" spans="1:8" ht="15" customHeight="1">
      <c r="A30" s="22"/>
      <c r="B30" s="37"/>
      <c r="C30" s="1201" t="s">
        <v>447</v>
      </c>
      <c r="D30" s="1202"/>
      <c r="E30" s="24">
        <v>78</v>
      </c>
      <c r="F30" s="24">
        <v>6</v>
      </c>
      <c r="G30" s="34">
        <f>F30-E30</f>
        <v>-72</v>
      </c>
      <c r="H30" s="33">
        <f>G30/E30*100</f>
        <v>-92.3076923076923</v>
      </c>
    </row>
    <row r="31" spans="1:8" ht="15" customHeight="1">
      <c r="A31" s="22"/>
      <c r="B31" s="37"/>
      <c r="C31" s="37"/>
      <c r="D31" s="23"/>
      <c r="E31" s="24"/>
      <c r="F31" s="24"/>
      <c r="G31" s="25"/>
      <c r="H31" s="26"/>
    </row>
    <row r="32" spans="1:8" s="29" customFormat="1" ht="15" customHeight="1">
      <c r="A32" s="27"/>
      <c r="B32" s="1203" t="s">
        <v>448</v>
      </c>
      <c r="C32" s="1203"/>
      <c r="D32" s="1204"/>
      <c r="E32" s="19">
        <f>SUM(E33:E38)</f>
        <v>7191</v>
      </c>
      <c r="F32" s="19">
        <f>SUM(F33:F38)</f>
        <v>7304</v>
      </c>
      <c r="G32" s="20">
        <f>F32-E32</f>
        <v>113</v>
      </c>
      <c r="H32" s="28">
        <f>G32/E32*100</f>
        <v>1.5714087053261023</v>
      </c>
    </row>
    <row r="33" spans="1:8" ht="15" customHeight="1">
      <c r="A33" s="22"/>
      <c r="B33" s="37"/>
      <c r="C33" s="1201" t="s">
        <v>442</v>
      </c>
      <c r="D33" s="1202"/>
      <c r="E33" s="24">
        <v>1843</v>
      </c>
      <c r="F33" s="24">
        <v>2075</v>
      </c>
      <c r="G33" s="25">
        <f>F33-E33</f>
        <v>232</v>
      </c>
      <c r="H33" s="30">
        <f>G33/E33*100</f>
        <v>12.588171459576778</v>
      </c>
    </row>
    <row r="34" spans="1:8" ht="15" customHeight="1">
      <c r="A34" s="22"/>
      <c r="B34" s="37"/>
      <c r="C34" s="1201" t="s">
        <v>443</v>
      </c>
      <c r="D34" s="1202"/>
      <c r="E34" s="24">
        <v>3919</v>
      </c>
      <c r="F34" s="24">
        <v>3652</v>
      </c>
      <c r="G34" s="25">
        <f>F34-E34</f>
        <v>-267</v>
      </c>
      <c r="H34" s="32">
        <f>G34/E34*100</f>
        <v>-6.812962490431232</v>
      </c>
    </row>
    <row r="35" spans="1:8" ht="15" customHeight="1">
      <c r="A35" s="22"/>
      <c r="B35" s="37"/>
      <c r="C35" s="1201" t="s">
        <v>444</v>
      </c>
      <c r="D35" s="1202"/>
      <c r="E35" s="24">
        <v>1351</v>
      </c>
      <c r="F35" s="24">
        <v>1571</v>
      </c>
      <c r="G35" s="25">
        <f>F35-E35</f>
        <v>220</v>
      </c>
      <c r="H35" s="30">
        <f>G35/E35*100</f>
        <v>16.28423390081421</v>
      </c>
    </row>
    <row r="36" spans="1:8" ht="15" customHeight="1">
      <c r="A36" s="22"/>
      <c r="B36" s="37"/>
      <c r="C36" s="1201" t="s">
        <v>445</v>
      </c>
      <c r="D36" s="1202"/>
      <c r="E36" s="24">
        <v>0</v>
      </c>
      <c r="F36" s="24">
        <v>0</v>
      </c>
      <c r="G36" s="24">
        <v>0</v>
      </c>
      <c r="H36" s="24">
        <v>0</v>
      </c>
    </row>
    <row r="37" spans="1:8" ht="15" customHeight="1">
      <c r="A37" s="22"/>
      <c r="B37" s="37"/>
      <c r="C37" s="1201" t="s">
        <v>449</v>
      </c>
      <c r="D37" s="1202"/>
      <c r="E37" s="24">
        <v>0</v>
      </c>
      <c r="F37" s="24">
        <v>0</v>
      </c>
      <c r="G37" s="24">
        <v>0</v>
      </c>
      <c r="H37" s="24">
        <v>0</v>
      </c>
    </row>
    <row r="38" spans="1:8" ht="15" customHeight="1">
      <c r="A38" s="43"/>
      <c r="B38" s="44"/>
      <c r="C38" s="1205" t="s">
        <v>447</v>
      </c>
      <c r="D38" s="1206"/>
      <c r="E38" s="45">
        <v>78</v>
      </c>
      <c r="F38" s="46">
        <v>6</v>
      </c>
      <c r="G38" s="47">
        <f>F38-E38</f>
        <v>-72</v>
      </c>
      <c r="H38" s="48">
        <f>G38/E38*100</f>
        <v>-92.3076923076923</v>
      </c>
    </row>
    <row r="39" ht="15" customHeight="1">
      <c r="A39" s="15" t="s">
        <v>450</v>
      </c>
    </row>
  </sheetData>
  <mergeCells count="25">
    <mergeCell ref="B18:D18"/>
    <mergeCell ref="B20:D20"/>
    <mergeCell ref="B6:D6"/>
    <mergeCell ref="A1:H1"/>
    <mergeCell ref="A4:D4"/>
    <mergeCell ref="G2:H2"/>
    <mergeCell ref="F2:F3"/>
    <mergeCell ref="E2:E3"/>
    <mergeCell ref="A2:D3"/>
    <mergeCell ref="C35:D35"/>
    <mergeCell ref="C36:D36"/>
    <mergeCell ref="C37:D37"/>
    <mergeCell ref="C38:D38"/>
    <mergeCell ref="C30:D30"/>
    <mergeCell ref="B32:D32"/>
    <mergeCell ref="C33:D33"/>
    <mergeCell ref="C34:D34"/>
    <mergeCell ref="C26:D26"/>
    <mergeCell ref="C27:D27"/>
    <mergeCell ref="C28:D28"/>
    <mergeCell ref="C29:D29"/>
    <mergeCell ref="C21:D21"/>
    <mergeCell ref="C22:D22"/>
    <mergeCell ref="B24:D24"/>
    <mergeCell ref="C25:D25"/>
  </mergeCells>
  <printOptions/>
  <pageMargins left="0.7874015748031497" right="0.5905511811023623" top="0.5905511811023623" bottom="0.7874015748031497" header="0" footer="0"/>
  <pageSetup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V35"/>
  <sheetViews>
    <sheetView workbookViewId="0" topLeftCell="A1">
      <selection activeCell="A1" sqref="A1:J1"/>
    </sheetView>
  </sheetViews>
  <sheetFormatPr defaultColWidth="9.00390625" defaultRowHeight="13.5"/>
  <cols>
    <col min="1" max="1" width="19.875" style="53" customWidth="1"/>
    <col min="2" max="2" width="8.875" style="78" bestFit="1" customWidth="1"/>
    <col min="3" max="4" width="8.25390625" style="53" bestFit="1" customWidth="1"/>
    <col min="5" max="5" width="7.50390625" style="53" bestFit="1" customWidth="1"/>
    <col min="6" max="6" width="8.25390625" style="53" bestFit="1" customWidth="1"/>
    <col min="7" max="7" width="6.75390625" style="53" bestFit="1" customWidth="1"/>
    <col min="8" max="8" width="7.50390625" style="53" bestFit="1" customWidth="1"/>
    <col min="9" max="9" width="6.625" style="53" customWidth="1"/>
    <col min="10" max="10" width="6.25390625" style="53" customWidth="1"/>
    <col min="11" max="11" width="1.25" style="79" customWidth="1"/>
    <col min="12" max="12" width="7.375" style="53" customWidth="1"/>
    <col min="13" max="13" width="7.50390625" style="53" customWidth="1"/>
    <col min="14" max="14" width="7.375" style="53" customWidth="1"/>
    <col min="15" max="15" width="7.00390625" style="53" customWidth="1"/>
    <col min="16" max="17" width="7.50390625" style="53" customWidth="1"/>
    <col min="18" max="18" width="8.875" style="53" customWidth="1"/>
    <col min="19" max="20" width="7.375" style="53" customWidth="1"/>
    <col min="21" max="21" width="7.00390625" style="53" customWidth="1"/>
    <col min="22" max="22" width="8.25390625" style="53" bestFit="1" customWidth="1"/>
    <col min="23" max="16384" width="8.00390625" style="53" customWidth="1"/>
  </cols>
  <sheetData>
    <row r="1" spans="1:22" ht="21" customHeight="1" thickBot="1">
      <c r="A1" s="1219" t="s">
        <v>451</v>
      </c>
      <c r="B1" s="1219"/>
      <c r="C1" s="1219"/>
      <c r="D1" s="1219"/>
      <c r="E1" s="1219"/>
      <c r="F1" s="1219"/>
      <c r="G1" s="1219"/>
      <c r="H1" s="1219"/>
      <c r="I1" s="1219"/>
      <c r="J1" s="1219"/>
      <c r="K1" s="50"/>
      <c r="L1" s="51" t="s">
        <v>452</v>
      </c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57" customFormat="1" ht="15" customHeight="1" thickTop="1">
      <c r="A2" s="1220" t="s">
        <v>453</v>
      </c>
      <c r="B2" s="1238" t="s">
        <v>454</v>
      </c>
      <c r="C2" s="1242" t="s">
        <v>455</v>
      </c>
      <c r="D2" s="1234"/>
      <c r="E2" s="1234"/>
      <c r="F2" s="1234"/>
      <c r="G2" s="1234"/>
      <c r="H2" s="1234"/>
      <c r="I2" s="1234"/>
      <c r="J2" s="1234"/>
      <c r="K2" s="54"/>
      <c r="L2" s="1234" t="s">
        <v>456</v>
      </c>
      <c r="M2" s="1234"/>
      <c r="N2" s="1234"/>
      <c r="O2" s="1234"/>
      <c r="P2" s="1234"/>
      <c r="Q2" s="1234"/>
      <c r="R2" s="1234"/>
      <c r="S2" s="1234"/>
      <c r="T2" s="1235"/>
      <c r="U2" s="55" t="s">
        <v>457</v>
      </c>
      <c r="V2" s="56" t="s">
        <v>458</v>
      </c>
    </row>
    <row r="3" spans="1:22" s="57" customFormat="1" ht="15" customHeight="1">
      <c r="A3" s="1221"/>
      <c r="B3" s="1239"/>
      <c r="C3" s="1240" t="s">
        <v>454</v>
      </c>
      <c r="D3" s="1240" t="s">
        <v>459</v>
      </c>
      <c r="E3" s="1240"/>
      <c r="F3" s="1240"/>
      <c r="G3" s="1240"/>
      <c r="H3" s="1240"/>
      <c r="I3" s="1243" t="s">
        <v>460</v>
      </c>
      <c r="J3" s="1244"/>
      <c r="K3" s="58"/>
      <c r="L3" s="1236" t="s">
        <v>461</v>
      </c>
      <c r="M3" s="1236"/>
      <c r="N3" s="1236"/>
      <c r="O3" s="1236"/>
      <c r="P3" s="1236"/>
      <c r="Q3" s="1236"/>
      <c r="R3" s="1236"/>
      <c r="S3" s="1236"/>
      <c r="T3" s="1237"/>
      <c r="U3" s="1222" t="s">
        <v>462</v>
      </c>
      <c r="V3" s="1225" t="s">
        <v>463</v>
      </c>
    </row>
    <row r="4" spans="1:22" s="57" customFormat="1" ht="15" customHeight="1">
      <c r="A4" s="1221"/>
      <c r="B4" s="1239"/>
      <c r="C4" s="1241"/>
      <c r="D4" s="1240" t="s">
        <v>454</v>
      </c>
      <c r="E4" s="1232" t="s">
        <v>464</v>
      </c>
      <c r="F4" s="59" t="s">
        <v>465</v>
      </c>
      <c r="G4" s="59" t="s">
        <v>466</v>
      </c>
      <c r="H4" s="59" t="s">
        <v>467</v>
      </c>
      <c r="I4" s="1228" t="s">
        <v>454</v>
      </c>
      <c r="J4" s="59" t="s">
        <v>468</v>
      </c>
      <c r="K4" s="61"/>
      <c r="L4" s="1230" t="s">
        <v>469</v>
      </c>
      <c r="M4" s="59" t="s">
        <v>470</v>
      </c>
      <c r="N4" s="60" t="s">
        <v>470</v>
      </c>
      <c r="O4" s="59" t="s">
        <v>471</v>
      </c>
      <c r="P4" s="59" t="s">
        <v>470</v>
      </c>
      <c r="Q4" s="59" t="s">
        <v>472</v>
      </c>
      <c r="R4" s="59" t="s">
        <v>473</v>
      </c>
      <c r="S4" s="1232" t="s">
        <v>474</v>
      </c>
      <c r="T4" s="59" t="s">
        <v>475</v>
      </c>
      <c r="U4" s="1223"/>
      <c r="V4" s="1226"/>
    </row>
    <row r="5" spans="1:22" s="57" customFormat="1" ht="15" customHeight="1">
      <c r="A5" s="1221"/>
      <c r="B5" s="1239"/>
      <c r="C5" s="1241"/>
      <c r="D5" s="1241"/>
      <c r="E5" s="1233"/>
      <c r="F5" s="62" t="s">
        <v>476</v>
      </c>
      <c r="G5" s="62" t="s">
        <v>477</v>
      </c>
      <c r="H5" s="62" t="s">
        <v>477</v>
      </c>
      <c r="I5" s="1229"/>
      <c r="J5" s="62" t="s">
        <v>478</v>
      </c>
      <c r="K5" s="61"/>
      <c r="L5" s="1231"/>
      <c r="M5" s="62" t="s">
        <v>479</v>
      </c>
      <c r="N5" s="63" t="s">
        <v>480</v>
      </c>
      <c r="O5" s="62" t="s">
        <v>481</v>
      </c>
      <c r="P5" s="62" t="s">
        <v>482</v>
      </c>
      <c r="Q5" s="62" t="s">
        <v>481</v>
      </c>
      <c r="R5" s="62" t="s">
        <v>483</v>
      </c>
      <c r="S5" s="1233"/>
      <c r="T5" s="62" t="s">
        <v>484</v>
      </c>
      <c r="U5" s="1224"/>
      <c r="V5" s="1227"/>
    </row>
    <row r="6" spans="1:22" s="57" customFormat="1" ht="15" customHeight="1">
      <c r="A6" s="64" t="s">
        <v>485</v>
      </c>
      <c r="B6" s="65">
        <f>SUM(C6,U6:V6)</f>
        <v>239049</v>
      </c>
      <c r="C6" s="66">
        <f>SUM(D6,I6)</f>
        <v>131758</v>
      </c>
      <c r="D6" s="66">
        <f>SUM(E6:H6)</f>
        <v>118146</v>
      </c>
      <c r="E6" s="66">
        <v>38863</v>
      </c>
      <c r="F6" s="66">
        <v>61324</v>
      </c>
      <c r="G6" s="66">
        <v>2888</v>
      </c>
      <c r="H6" s="66">
        <v>15071</v>
      </c>
      <c r="I6" s="66">
        <f>SUM(J6:T6)</f>
        <v>13612</v>
      </c>
      <c r="J6" s="66">
        <v>283</v>
      </c>
      <c r="K6" s="67"/>
      <c r="L6" s="66">
        <v>1440</v>
      </c>
      <c r="M6" s="66">
        <v>1050</v>
      </c>
      <c r="N6" s="66">
        <v>4299</v>
      </c>
      <c r="O6" s="66">
        <v>408</v>
      </c>
      <c r="P6" s="66">
        <v>825</v>
      </c>
      <c r="Q6" s="66">
        <v>154</v>
      </c>
      <c r="R6" s="66">
        <v>332</v>
      </c>
      <c r="S6" s="66">
        <v>2865</v>
      </c>
      <c r="T6" s="66">
        <v>1956</v>
      </c>
      <c r="U6" s="66">
        <v>1851</v>
      </c>
      <c r="V6" s="66">
        <v>105440</v>
      </c>
    </row>
    <row r="7" spans="1:22" s="57" customFormat="1" ht="15" customHeight="1">
      <c r="A7" s="68" t="s">
        <v>486</v>
      </c>
      <c r="B7" s="69">
        <f>SUM(C7,U7:V7)</f>
        <v>505155</v>
      </c>
      <c r="C7" s="67">
        <f>SUM(D7,I7)</f>
        <v>395970</v>
      </c>
      <c r="D7" s="67">
        <f>SUM(E7:H7)</f>
        <v>343744</v>
      </c>
      <c r="E7" s="67">
        <v>77777</v>
      </c>
      <c r="F7" s="67">
        <v>223240</v>
      </c>
      <c r="G7" s="67">
        <v>6838</v>
      </c>
      <c r="H7" s="67">
        <v>35889</v>
      </c>
      <c r="I7" s="67">
        <f>SUM(J7:T7)</f>
        <v>52226</v>
      </c>
      <c r="J7" s="67">
        <v>1132</v>
      </c>
      <c r="K7" s="67"/>
      <c r="L7" s="67">
        <v>4327</v>
      </c>
      <c r="M7" s="67">
        <v>6289</v>
      </c>
      <c r="N7" s="67">
        <v>20454</v>
      </c>
      <c r="O7" s="67">
        <v>1289</v>
      </c>
      <c r="P7" s="67">
        <v>3807</v>
      </c>
      <c r="Q7" s="67">
        <v>714</v>
      </c>
      <c r="R7" s="67">
        <v>2149</v>
      </c>
      <c r="S7" s="67">
        <v>5957</v>
      </c>
      <c r="T7" s="67">
        <v>6108</v>
      </c>
      <c r="U7" s="67">
        <v>3745</v>
      </c>
      <c r="V7" s="67">
        <v>105440</v>
      </c>
    </row>
    <row r="8" spans="1:22" s="57" customFormat="1" ht="15" customHeight="1">
      <c r="A8" s="68" t="s">
        <v>487</v>
      </c>
      <c r="B8" s="69">
        <f>SUM(C8,U8:V8)</f>
        <v>502861</v>
      </c>
      <c r="C8" s="67">
        <f>SUM(D8,I8)</f>
        <v>395570</v>
      </c>
      <c r="D8" s="67">
        <f>SUM(E8:H8)</f>
        <v>343429</v>
      </c>
      <c r="E8" s="67">
        <v>77726</v>
      </c>
      <c r="F8" s="67">
        <v>223163</v>
      </c>
      <c r="G8" s="67">
        <v>6779</v>
      </c>
      <c r="H8" s="67">
        <v>35761</v>
      </c>
      <c r="I8" s="67">
        <f>SUM(J8:T8)</f>
        <v>52141</v>
      </c>
      <c r="J8" s="67">
        <v>1132</v>
      </c>
      <c r="K8" s="67"/>
      <c r="L8" s="67">
        <v>4320</v>
      </c>
      <c r="M8" s="67">
        <v>6288</v>
      </c>
      <c r="N8" s="67">
        <v>20442</v>
      </c>
      <c r="O8" s="67">
        <v>1286</v>
      </c>
      <c r="P8" s="67">
        <v>3803</v>
      </c>
      <c r="Q8" s="67">
        <v>712</v>
      </c>
      <c r="R8" s="67">
        <v>2147</v>
      </c>
      <c r="S8" s="67">
        <v>5925</v>
      </c>
      <c r="T8" s="67">
        <v>6086</v>
      </c>
      <c r="U8" s="67">
        <v>1851</v>
      </c>
      <c r="V8" s="67">
        <v>105440</v>
      </c>
    </row>
    <row r="9" spans="1:22" s="57" customFormat="1" ht="15" customHeight="1">
      <c r="A9" s="68" t="s">
        <v>488</v>
      </c>
      <c r="B9" s="70">
        <v>2.1</v>
      </c>
      <c r="C9" s="71">
        <v>3</v>
      </c>
      <c r="D9" s="71">
        <v>2.91</v>
      </c>
      <c r="E9" s="71">
        <v>2</v>
      </c>
      <c r="F9" s="71">
        <v>3.64</v>
      </c>
      <c r="G9" s="71">
        <v>2.35</v>
      </c>
      <c r="H9" s="71">
        <v>2.37</v>
      </c>
      <c r="I9" s="71">
        <v>3.83</v>
      </c>
      <c r="J9" s="71">
        <v>4</v>
      </c>
      <c r="K9" s="71"/>
      <c r="L9" s="71">
        <v>3</v>
      </c>
      <c r="M9" s="71">
        <v>5.99</v>
      </c>
      <c r="N9" s="71">
        <v>4.76</v>
      </c>
      <c r="O9" s="71">
        <v>3.15</v>
      </c>
      <c r="P9" s="71">
        <v>4.61</v>
      </c>
      <c r="Q9" s="71">
        <v>4.62</v>
      </c>
      <c r="R9" s="71">
        <v>6.47</v>
      </c>
      <c r="S9" s="71">
        <v>2.07</v>
      </c>
      <c r="T9" s="71">
        <v>3.11</v>
      </c>
      <c r="U9" s="71">
        <v>1</v>
      </c>
      <c r="V9" s="71">
        <v>1</v>
      </c>
    </row>
    <row r="10" spans="1:22" s="57" customFormat="1" ht="15" customHeight="1">
      <c r="A10" s="68" t="s">
        <v>489</v>
      </c>
      <c r="B10" s="69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s="57" customFormat="1" ht="15" customHeight="1">
      <c r="A11" s="57" t="s">
        <v>490</v>
      </c>
      <c r="B11" s="69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s="57" customFormat="1" ht="15" customHeight="1">
      <c r="A12" s="68" t="s">
        <v>491</v>
      </c>
      <c r="B12" s="69">
        <f>SUM(C12,U12:V12)</f>
        <v>18338</v>
      </c>
      <c r="C12" s="67">
        <f>SUM(D12,I12)</f>
        <v>18338</v>
      </c>
      <c r="D12" s="67">
        <f>SUM(E12:H12)</f>
        <v>16947</v>
      </c>
      <c r="E12" s="67">
        <v>0</v>
      </c>
      <c r="F12" s="67">
        <v>16048</v>
      </c>
      <c r="G12" s="67">
        <v>53</v>
      </c>
      <c r="H12" s="67">
        <v>846</v>
      </c>
      <c r="I12" s="67">
        <f>SUM(J12:T12)</f>
        <v>1391</v>
      </c>
      <c r="J12" s="67">
        <v>0</v>
      </c>
      <c r="K12" s="67"/>
      <c r="L12" s="67">
        <v>0</v>
      </c>
      <c r="M12" s="67">
        <v>276</v>
      </c>
      <c r="N12" s="67">
        <v>599</v>
      </c>
      <c r="O12" s="67">
        <v>6</v>
      </c>
      <c r="P12" s="67">
        <v>205</v>
      </c>
      <c r="Q12" s="67">
        <v>5</v>
      </c>
      <c r="R12" s="67">
        <v>127</v>
      </c>
      <c r="S12" s="67">
        <v>1</v>
      </c>
      <c r="T12" s="67">
        <v>172</v>
      </c>
      <c r="U12" s="67">
        <v>0</v>
      </c>
      <c r="V12" s="67">
        <v>0</v>
      </c>
    </row>
    <row r="13" spans="1:22" s="57" customFormat="1" ht="15" customHeight="1">
      <c r="A13" s="68" t="s">
        <v>492</v>
      </c>
      <c r="B13" s="69">
        <f>SUM(C13,U13:V13)</f>
        <v>68749</v>
      </c>
      <c r="C13" s="67">
        <f>SUM(D13,I13)</f>
        <v>68749</v>
      </c>
      <c r="D13" s="67">
        <f>SUM(E13:H13)</f>
        <v>61704</v>
      </c>
      <c r="E13" s="67">
        <v>0</v>
      </c>
      <c r="F13" s="67">
        <v>59270</v>
      </c>
      <c r="G13" s="67">
        <v>152</v>
      </c>
      <c r="H13" s="67">
        <v>2282</v>
      </c>
      <c r="I13" s="67">
        <f>SUM(J13:T13)</f>
        <v>7045</v>
      </c>
      <c r="J13" s="67">
        <v>0</v>
      </c>
      <c r="K13" s="67"/>
      <c r="L13" s="67">
        <v>0</v>
      </c>
      <c r="M13" s="67">
        <v>1641</v>
      </c>
      <c r="N13" s="67">
        <v>2909</v>
      </c>
      <c r="O13" s="67">
        <v>19</v>
      </c>
      <c r="P13" s="67">
        <v>957</v>
      </c>
      <c r="Q13" s="67">
        <v>31</v>
      </c>
      <c r="R13" s="67">
        <v>858</v>
      </c>
      <c r="S13" s="67">
        <v>2</v>
      </c>
      <c r="T13" s="67">
        <v>628</v>
      </c>
      <c r="U13" s="67">
        <v>0</v>
      </c>
      <c r="V13" s="67">
        <v>0</v>
      </c>
    </row>
    <row r="14" spans="1:22" s="57" customFormat="1" ht="15" customHeight="1">
      <c r="A14" s="68" t="s">
        <v>493</v>
      </c>
      <c r="B14" s="69">
        <f>SUM(C14,U14:V14)</f>
        <v>23433</v>
      </c>
      <c r="C14" s="67">
        <f>SUM(D14,I14)</f>
        <v>23433</v>
      </c>
      <c r="D14" s="67">
        <f>SUM(E14:H14)</f>
        <v>21701</v>
      </c>
      <c r="E14" s="67">
        <v>0</v>
      </c>
      <c r="F14" s="67">
        <v>20644</v>
      </c>
      <c r="G14" s="67">
        <v>59</v>
      </c>
      <c r="H14" s="67">
        <v>998</v>
      </c>
      <c r="I14" s="67">
        <f>SUM(J14:T14)</f>
        <v>1732</v>
      </c>
      <c r="J14" s="67">
        <v>0</v>
      </c>
      <c r="K14" s="67"/>
      <c r="L14" s="67">
        <v>0</v>
      </c>
      <c r="M14" s="67">
        <v>379</v>
      </c>
      <c r="N14" s="67">
        <v>737</v>
      </c>
      <c r="O14" s="67">
        <v>6</v>
      </c>
      <c r="P14" s="67">
        <v>240</v>
      </c>
      <c r="Q14" s="67">
        <v>9</v>
      </c>
      <c r="R14" s="67">
        <v>165</v>
      </c>
      <c r="S14" s="67">
        <v>1</v>
      </c>
      <c r="T14" s="67">
        <v>195</v>
      </c>
      <c r="U14" s="67">
        <v>0</v>
      </c>
      <c r="V14" s="67">
        <v>0</v>
      </c>
    </row>
    <row r="15" spans="1:22" s="57" customFormat="1" ht="15" customHeight="1">
      <c r="A15" s="68" t="s">
        <v>494</v>
      </c>
      <c r="B15" s="6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s="57" customFormat="1" ht="15" customHeight="1">
      <c r="A16" s="68" t="s">
        <v>490</v>
      </c>
      <c r="B16" s="69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s="57" customFormat="1" ht="15" customHeight="1">
      <c r="A17" s="68" t="s">
        <v>491</v>
      </c>
      <c r="B17" s="69">
        <f>SUM(C17,U17:V17)</f>
        <v>43525</v>
      </c>
      <c r="C17" s="67">
        <f>SUM(D17,I17)</f>
        <v>43419</v>
      </c>
      <c r="D17" s="67">
        <f>SUM(E17:H17)</f>
        <v>38921</v>
      </c>
      <c r="E17" s="67">
        <v>8</v>
      </c>
      <c r="F17" s="67">
        <v>34484</v>
      </c>
      <c r="G17" s="67">
        <v>536</v>
      </c>
      <c r="H17" s="67">
        <v>3893</v>
      </c>
      <c r="I17" s="67">
        <f>SUM(J17:T17)</f>
        <v>4498</v>
      </c>
      <c r="J17" s="67">
        <v>1</v>
      </c>
      <c r="K17" s="67"/>
      <c r="L17" s="67">
        <v>0</v>
      </c>
      <c r="M17" s="67">
        <v>776</v>
      </c>
      <c r="N17" s="67">
        <v>2130</v>
      </c>
      <c r="O17" s="67">
        <v>74</v>
      </c>
      <c r="P17" s="67">
        <v>521</v>
      </c>
      <c r="Q17" s="67">
        <v>13</v>
      </c>
      <c r="R17" s="67">
        <v>258</v>
      </c>
      <c r="S17" s="67">
        <v>35</v>
      </c>
      <c r="T17" s="67">
        <v>690</v>
      </c>
      <c r="U17" s="67">
        <v>1</v>
      </c>
      <c r="V17" s="67">
        <v>105</v>
      </c>
    </row>
    <row r="18" spans="1:22" s="57" customFormat="1" ht="15" customHeight="1">
      <c r="A18" s="68" t="s">
        <v>492</v>
      </c>
      <c r="B18" s="69">
        <f>SUM(C18,U18:V18)</f>
        <v>166643</v>
      </c>
      <c r="C18" s="67">
        <f>SUM(D18,I18)</f>
        <v>166536</v>
      </c>
      <c r="D18" s="67">
        <f>SUM(E18:H18)</f>
        <v>144031</v>
      </c>
      <c r="E18" s="67">
        <v>16</v>
      </c>
      <c r="F18" s="67">
        <v>131942</v>
      </c>
      <c r="G18" s="67">
        <v>1467</v>
      </c>
      <c r="H18" s="67">
        <v>10606</v>
      </c>
      <c r="I18" s="67">
        <f>SUM(J18:T18)</f>
        <v>22505</v>
      </c>
      <c r="J18" s="67">
        <v>4</v>
      </c>
      <c r="K18" s="67"/>
      <c r="L18" s="67">
        <v>0</v>
      </c>
      <c r="M18" s="67">
        <v>4729</v>
      </c>
      <c r="N18" s="67">
        <v>10689</v>
      </c>
      <c r="O18" s="67">
        <v>250</v>
      </c>
      <c r="P18" s="67">
        <v>2464</v>
      </c>
      <c r="Q18" s="67">
        <v>79</v>
      </c>
      <c r="R18" s="67">
        <v>1708</v>
      </c>
      <c r="S18" s="67">
        <v>90</v>
      </c>
      <c r="T18" s="67">
        <v>2492</v>
      </c>
      <c r="U18" s="67">
        <v>2</v>
      </c>
      <c r="V18" s="67">
        <v>105</v>
      </c>
    </row>
    <row r="19" spans="1:22" s="57" customFormat="1" ht="15" customHeight="1">
      <c r="A19" s="68" t="s">
        <v>495</v>
      </c>
      <c r="B19" s="69">
        <f>SUM(C19,U19:V19)</f>
        <v>70955</v>
      </c>
      <c r="C19" s="67">
        <f>SUM(D19,I19)</f>
        <v>70849</v>
      </c>
      <c r="D19" s="67">
        <f>SUM(E19:H19)</f>
        <v>63502</v>
      </c>
      <c r="E19" s="67">
        <v>9</v>
      </c>
      <c r="F19" s="67">
        <v>57011</v>
      </c>
      <c r="G19" s="67">
        <v>752</v>
      </c>
      <c r="H19" s="67">
        <v>5730</v>
      </c>
      <c r="I19" s="67">
        <f>SUM(J19:T19)</f>
        <v>7347</v>
      </c>
      <c r="J19" s="67">
        <v>1</v>
      </c>
      <c r="K19" s="67"/>
      <c r="L19" s="67">
        <v>0</v>
      </c>
      <c r="M19" s="67">
        <v>1450</v>
      </c>
      <c r="N19" s="67">
        <v>3604</v>
      </c>
      <c r="O19" s="67">
        <v>91</v>
      </c>
      <c r="P19" s="67">
        <v>742</v>
      </c>
      <c r="Q19" s="67">
        <v>18</v>
      </c>
      <c r="R19" s="67">
        <v>461</v>
      </c>
      <c r="S19" s="67">
        <v>45</v>
      </c>
      <c r="T19" s="67">
        <v>935</v>
      </c>
      <c r="U19" s="67">
        <v>1</v>
      </c>
      <c r="V19" s="67">
        <v>105</v>
      </c>
    </row>
    <row r="20" spans="1:22" s="57" customFormat="1" ht="15" customHeight="1">
      <c r="A20" s="68" t="s">
        <v>496</v>
      </c>
      <c r="B20" s="69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s="57" customFormat="1" ht="15" customHeight="1">
      <c r="A21" s="68" t="s">
        <v>490</v>
      </c>
      <c r="B21" s="69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s="57" customFormat="1" ht="15" customHeight="1">
      <c r="A22" s="68" t="s">
        <v>491</v>
      </c>
      <c r="B22" s="69">
        <f>SUM(C22,U22:V22)</f>
        <v>236843</v>
      </c>
      <c r="C22" s="67">
        <f>SUM(D22,I22)</f>
        <v>131403</v>
      </c>
      <c r="D22" s="67">
        <f>SUM(E22:H22)</f>
        <v>117872</v>
      </c>
      <c r="E22" s="67">
        <v>38822</v>
      </c>
      <c r="F22" s="67">
        <v>61264</v>
      </c>
      <c r="G22" s="67">
        <v>2833</v>
      </c>
      <c r="H22" s="67">
        <v>14953</v>
      </c>
      <c r="I22" s="67">
        <f>SUM(J22:T22)</f>
        <v>13531</v>
      </c>
      <c r="J22" s="67">
        <v>283</v>
      </c>
      <c r="K22" s="67"/>
      <c r="L22" s="67">
        <v>1433</v>
      </c>
      <c r="M22" s="67">
        <v>1049</v>
      </c>
      <c r="N22" s="67">
        <v>4288</v>
      </c>
      <c r="O22" s="67">
        <v>405</v>
      </c>
      <c r="P22" s="67">
        <v>821</v>
      </c>
      <c r="Q22" s="67">
        <v>152</v>
      </c>
      <c r="R22" s="67">
        <v>330</v>
      </c>
      <c r="S22" s="67">
        <v>2836</v>
      </c>
      <c r="T22" s="67">
        <v>1934</v>
      </c>
      <c r="U22" s="67">
        <v>0</v>
      </c>
      <c r="V22" s="67">
        <v>105440</v>
      </c>
    </row>
    <row r="23" spans="1:22" s="57" customFormat="1" ht="15" customHeight="1">
      <c r="A23" s="68" t="s">
        <v>492</v>
      </c>
      <c r="B23" s="69">
        <f>SUM(C23,U23:V23)</f>
        <v>500062</v>
      </c>
      <c r="C23" s="67">
        <f>SUM(D23,I23)</f>
        <v>394622</v>
      </c>
      <c r="D23" s="67">
        <f>SUM(E23:H23)</f>
        <v>342747</v>
      </c>
      <c r="E23" s="67">
        <v>77644</v>
      </c>
      <c r="F23" s="67">
        <v>222959</v>
      </c>
      <c r="G23" s="67">
        <v>6650</v>
      </c>
      <c r="H23" s="67">
        <v>35494</v>
      </c>
      <c r="I23" s="67">
        <f>SUM(J23:T23)</f>
        <v>51875</v>
      </c>
      <c r="J23" s="67">
        <v>1132</v>
      </c>
      <c r="K23" s="67"/>
      <c r="L23" s="67">
        <v>4299</v>
      </c>
      <c r="M23" s="67">
        <v>6283</v>
      </c>
      <c r="N23" s="67">
        <v>20385</v>
      </c>
      <c r="O23" s="67">
        <v>1277</v>
      </c>
      <c r="P23" s="67">
        <v>3782</v>
      </c>
      <c r="Q23" s="67">
        <v>703</v>
      </c>
      <c r="R23" s="67">
        <v>2133</v>
      </c>
      <c r="S23" s="67">
        <v>5864</v>
      </c>
      <c r="T23" s="67">
        <v>6017</v>
      </c>
      <c r="U23" s="67">
        <v>0</v>
      </c>
      <c r="V23" s="67">
        <v>105440</v>
      </c>
    </row>
    <row r="24" spans="1:22" s="57" customFormat="1" ht="15" customHeight="1">
      <c r="A24" s="72"/>
      <c r="B24" s="69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s="57" customFormat="1" ht="15" customHeight="1">
      <c r="A25" s="68" t="s">
        <v>497</v>
      </c>
      <c r="B25" s="69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s="57" customFormat="1" ht="15" customHeight="1">
      <c r="A26" s="57" t="s">
        <v>498</v>
      </c>
      <c r="B26" s="69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s="57" customFormat="1" ht="15" customHeight="1">
      <c r="A27" s="68" t="s">
        <v>499</v>
      </c>
      <c r="B27" s="69">
        <f>SUM(C27,U27:V27)</f>
        <v>60164</v>
      </c>
      <c r="C27" s="67">
        <f>SUM(D27,I27)</f>
        <v>40623</v>
      </c>
      <c r="D27" s="67">
        <f>SUM(E27:H27)</f>
        <v>31250</v>
      </c>
      <c r="E27" s="67">
        <v>16838</v>
      </c>
      <c r="F27" s="67">
        <v>7867</v>
      </c>
      <c r="G27" s="67">
        <v>1038</v>
      </c>
      <c r="H27" s="67">
        <v>5507</v>
      </c>
      <c r="I27" s="67">
        <f>SUM(J27:T27)</f>
        <v>9373</v>
      </c>
      <c r="J27" s="67">
        <v>204</v>
      </c>
      <c r="K27" s="67"/>
      <c r="L27" s="67">
        <v>1318</v>
      </c>
      <c r="M27" s="67">
        <v>921</v>
      </c>
      <c r="N27" s="67">
        <v>4020</v>
      </c>
      <c r="O27" s="67">
        <v>269</v>
      </c>
      <c r="P27" s="67">
        <v>483</v>
      </c>
      <c r="Q27" s="67">
        <v>101</v>
      </c>
      <c r="R27" s="67">
        <v>268</v>
      </c>
      <c r="S27" s="67">
        <v>426</v>
      </c>
      <c r="T27" s="67">
        <v>1363</v>
      </c>
      <c r="U27" s="67">
        <v>109</v>
      </c>
      <c r="V27" s="67">
        <v>19432</v>
      </c>
    </row>
    <row r="28" spans="1:22" s="57" customFormat="1" ht="15" customHeight="1">
      <c r="A28" s="68" t="s">
        <v>500</v>
      </c>
      <c r="B28" s="69">
        <f>SUM(C28,U28:V28)</f>
        <v>132787</v>
      </c>
      <c r="C28" s="67">
        <f>SUM(D28,I28)</f>
        <v>113133</v>
      </c>
      <c r="D28" s="67">
        <f>SUM(E28:H28)</f>
        <v>73095</v>
      </c>
      <c r="E28" s="67">
        <v>33698</v>
      </c>
      <c r="F28" s="67">
        <v>25207</v>
      </c>
      <c r="G28" s="67">
        <v>2297</v>
      </c>
      <c r="H28" s="67">
        <v>11893</v>
      </c>
      <c r="I28" s="67">
        <f>SUM(J28:T28)</f>
        <v>40038</v>
      </c>
      <c r="J28" s="67">
        <v>816</v>
      </c>
      <c r="K28" s="67"/>
      <c r="L28" s="67">
        <v>3959</v>
      </c>
      <c r="M28" s="67">
        <v>5559</v>
      </c>
      <c r="N28" s="67">
        <v>19153</v>
      </c>
      <c r="O28" s="67">
        <v>851</v>
      </c>
      <c r="P28" s="67">
        <v>2213</v>
      </c>
      <c r="Q28" s="67">
        <v>464</v>
      </c>
      <c r="R28" s="67">
        <v>1731</v>
      </c>
      <c r="S28" s="67">
        <v>899</v>
      </c>
      <c r="T28" s="67">
        <v>4393</v>
      </c>
      <c r="U28" s="67">
        <v>222</v>
      </c>
      <c r="V28" s="67">
        <v>19432</v>
      </c>
    </row>
    <row r="29" spans="1:22" s="57" customFormat="1" ht="15" customHeight="1">
      <c r="A29" s="68" t="s">
        <v>501</v>
      </c>
      <c r="B29" s="69">
        <f>SUM(C29,U29:V29)</f>
        <v>79985</v>
      </c>
      <c r="C29" s="67">
        <f>SUM(D29,I29)</f>
        <v>60444</v>
      </c>
      <c r="D29" s="67">
        <f>SUM(E29:H29)</f>
        <v>48184</v>
      </c>
      <c r="E29" s="67">
        <v>28958</v>
      </c>
      <c r="F29" s="67">
        <v>12449</v>
      </c>
      <c r="G29" s="67">
        <v>1056</v>
      </c>
      <c r="H29" s="67">
        <v>5721</v>
      </c>
      <c r="I29" s="67">
        <f>SUM(J29:T29)</f>
        <v>12260</v>
      </c>
      <c r="J29" s="67">
        <v>384</v>
      </c>
      <c r="K29" s="67"/>
      <c r="L29" s="67">
        <v>1779</v>
      </c>
      <c r="M29" s="67">
        <v>1761</v>
      </c>
      <c r="N29" s="67">
        <v>4299</v>
      </c>
      <c r="O29" s="67">
        <v>536</v>
      </c>
      <c r="P29" s="67">
        <v>820</v>
      </c>
      <c r="Q29" s="67">
        <v>141</v>
      </c>
      <c r="R29" s="67">
        <v>392</v>
      </c>
      <c r="S29" s="67">
        <v>690</v>
      </c>
      <c r="T29" s="67">
        <v>1458</v>
      </c>
      <c r="U29" s="67">
        <v>109</v>
      </c>
      <c r="V29" s="67">
        <v>19432</v>
      </c>
    </row>
    <row r="30" spans="1:22" s="57" customFormat="1" ht="15" customHeight="1">
      <c r="A30" s="68" t="s">
        <v>502</v>
      </c>
      <c r="B30" s="69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s="57" customFormat="1" ht="15" customHeight="1">
      <c r="A31" s="57" t="s">
        <v>490</v>
      </c>
      <c r="B31" s="69"/>
      <c r="C31" s="67"/>
      <c r="D31" s="67"/>
      <c r="E31" s="67"/>
      <c r="F31" s="67"/>
      <c r="G31" s="67"/>
      <c r="H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s="57" customFormat="1" ht="15" customHeight="1">
      <c r="A32" s="68" t="s">
        <v>491</v>
      </c>
      <c r="B32" s="69">
        <f>SUM(C32,U32:V32)</f>
        <v>25848</v>
      </c>
      <c r="C32" s="67">
        <f>SUM(D32,I32)</f>
        <v>17366</v>
      </c>
      <c r="D32" s="67">
        <f>SUM(E32:H32)</f>
        <v>10929</v>
      </c>
      <c r="E32" s="67">
        <v>5654</v>
      </c>
      <c r="F32" s="67">
        <v>1785</v>
      </c>
      <c r="G32" s="67">
        <v>471</v>
      </c>
      <c r="H32" s="67">
        <v>3019</v>
      </c>
      <c r="I32" s="67">
        <f>SUM(J32:T32)</f>
        <v>6437</v>
      </c>
      <c r="J32" s="67">
        <v>128</v>
      </c>
      <c r="K32" s="67"/>
      <c r="L32" s="67">
        <v>1131</v>
      </c>
      <c r="M32" s="67">
        <v>539</v>
      </c>
      <c r="N32" s="67">
        <v>2980</v>
      </c>
      <c r="O32" s="67">
        <v>136</v>
      </c>
      <c r="P32" s="67">
        <v>219</v>
      </c>
      <c r="Q32" s="67">
        <v>79</v>
      </c>
      <c r="R32" s="67">
        <v>189</v>
      </c>
      <c r="S32" s="67">
        <v>149</v>
      </c>
      <c r="T32" s="67">
        <v>887</v>
      </c>
      <c r="U32" s="67">
        <v>31</v>
      </c>
      <c r="V32" s="67">
        <v>8451</v>
      </c>
    </row>
    <row r="33" spans="1:22" s="57" customFormat="1" ht="15" customHeight="1">
      <c r="A33" s="68" t="s">
        <v>492</v>
      </c>
      <c r="B33" s="69">
        <f>SUM(C33,U33:V33)</f>
        <v>60387</v>
      </c>
      <c r="C33" s="67">
        <f>SUM(D33,I33)</f>
        <v>51872</v>
      </c>
      <c r="D33" s="67">
        <f>SUM(E33:H33)</f>
        <v>24550</v>
      </c>
      <c r="E33" s="67">
        <v>11322</v>
      </c>
      <c r="F33" s="67">
        <v>5642</v>
      </c>
      <c r="G33" s="67">
        <v>1039</v>
      </c>
      <c r="H33" s="67">
        <v>6547</v>
      </c>
      <c r="I33" s="67">
        <f>SUM(J33:T33)</f>
        <v>27322</v>
      </c>
      <c r="J33" s="67">
        <v>512</v>
      </c>
      <c r="K33" s="67"/>
      <c r="L33" s="67">
        <v>3398</v>
      </c>
      <c r="M33" s="67">
        <v>3232</v>
      </c>
      <c r="N33" s="67">
        <v>13999</v>
      </c>
      <c r="O33" s="67">
        <v>434</v>
      </c>
      <c r="P33" s="67">
        <v>1021</v>
      </c>
      <c r="Q33" s="67">
        <v>362</v>
      </c>
      <c r="R33" s="67">
        <v>1212</v>
      </c>
      <c r="S33" s="67">
        <v>311</v>
      </c>
      <c r="T33" s="67">
        <v>2841</v>
      </c>
      <c r="U33" s="67">
        <v>64</v>
      </c>
      <c r="V33" s="67">
        <v>8451</v>
      </c>
    </row>
    <row r="34" spans="1:22" s="57" customFormat="1" ht="15" customHeight="1">
      <c r="A34" s="73" t="s">
        <v>503</v>
      </c>
      <c r="B34" s="74">
        <f>SUM(C34,U34:V34)</f>
        <v>29975</v>
      </c>
      <c r="C34" s="75">
        <f>SUM(D34,I34)</f>
        <v>21493</v>
      </c>
      <c r="D34" s="75">
        <f>SUM(E34:H34)</f>
        <v>14329</v>
      </c>
      <c r="E34" s="75">
        <v>8204</v>
      </c>
      <c r="F34" s="75">
        <v>2619</v>
      </c>
      <c r="G34" s="75">
        <v>473</v>
      </c>
      <c r="H34" s="75">
        <v>3033</v>
      </c>
      <c r="I34" s="75">
        <f>SUM(J34:T34)</f>
        <v>7164</v>
      </c>
      <c r="J34" s="75">
        <v>212</v>
      </c>
      <c r="K34" s="67"/>
      <c r="L34" s="75">
        <v>1149</v>
      </c>
      <c r="M34" s="75">
        <v>884</v>
      </c>
      <c r="N34" s="75">
        <v>2985</v>
      </c>
      <c r="O34" s="75">
        <v>203</v>
      </c>
      <c r="P34" s="75">
        <v>307</v>
      </c>
      <c r="Q34" s="75">
        <v>88</v>
      </c>
      <c r="R34" s="75">
        <v>227</v>
      </c>
      <c r="S34" s="75">
        <v>202</v>
      </c>
      <c r="T34" s="75">
        <v>907</v>
      </c>
      <c r="U34" s="75">
        <v>31</v>
      </c>
      <c r="V34" s="75">
        <v>8451</v>
      </c>
    </row>
    <row r="35" spans="1:22" ht="12.75">
      <c r="A35" s="76"/>
      <c r="B35" s="7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</row>
  </sheetData>
  <mergeCells count="16">
    <mergeCell ref="C3:C5"/>
    <mergeCell ref="C2:J2"/>
    <mergeCell ref="D3:H3"/>
    <mergeCell ref="D4:D5"/>
    <mergeCell ref="E4:E5"/>
    <mergeCell ref="I3:J3"/>
    <mergeCell ref="A1:J1"/>
    <mergeCell ref="A2:A5"/>
    <mergeCell ref="U3:U5"/>
    <mergeCell ref="V3:V5"/>
    <mergeCell ref="I4:I5"/>
    <mergeCell ref="L4:L5"/>
    <mergeCell ref="S4:S5"/>
    <mergeCell ref="L2:T2"/>
    <mergeCell ref="L3:T3"/>
    <mergeCell ref="B2:B5"/>
  </mergeCells>
  <printOptions/>
  <pageMargins left="0.7874015748031497" right="0.5905511811023623" top="0.5905511811023623" bottom="0.7874015748031497" header="0" footer="0"/>
  <pageSetup horizontalDpi="300" verticalDpi="300" orientation="portrait" pageOrder="overThenDown" paperSize="9" r:id="rId1"/>
  <rowBreaks count="3" manualBreakCount="3">
    <brk id="38" max="65535" man="1"/>
    <brk id="76" max="65535" man="1"/>
    <brk id="114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DL57"/>
  <sheetViews>
    <sheetView workbookViewId="0" topLeftCell="A1">
      <selection activeCell="A1" sqref="A1:H1"/>
    </sheetView>
  </sheetViews>
  <sheetFormatPr defaultColWidth="9.00390625" defaultRowHeight="13.5"/>
  <cols>
    <col min="1" max="1" width="6.625" style="116" customWidth="1"/>
    <col min="2" max="2" width="6.375" style="116" customWidth="1"/>
    <col min="3" max="8" width="11.25390625" style="83" customWidth="1"/>
    <col min="9" max="9" width="1.4921875" style="114" customWidth="1"/>
    <col min="10" max="15" width="11.25390625" style="83" customWidth="1"/>
    <col min="16" max="16" width="13.75390625" style="83" customWidth="1"/>
    <col min="17" max="17" width="6.625" style="115" customWidth="1"/>
    <col min="18" max="18" width="6.375" style="115" customWidth="1"/>
    <col min="19" max="24" width="11.25390625" style="82" customWidth="1"/>
    <col min="25" max="25" width="1.4921875" style="96" customWidth="1"/>
    <col min="26" max="31" width="11.25390625" style="82" customWidth="1"/>
    <col min="32" max="32" width="14.125" style="82" customWidth="1"/>
    <col min="33" max="33" width="6.625" style="115" customWidth="1"/>
    <col min="34" max="34" width="6.50390625" style="115" customWidth="1"/>
    <col min="35" max="40" width="11.25390625" style="82" customWidth="1"/>
    <col min="41" max="41" width="1.37890625" style="96" customWidth="1"/>
    <col min="42" max="47" width="11.25390625" style="82" customWidth="1"/>
    <col min="48" max="48" width="14.00390625" style="82" customWidth="1"/>
    <col min="49" max="53" width="8.00390625" style="82" customWidth="1"/>
    <col min="54" max="16384" width="8.00390625" style="83" customWidth="1"/>
  </cols>
  <sheetData>
    <row r="1" spans="1:48" ht="21" customHeight="1" thickBot="1">
      <c r="A1" s="1250" t="s">
        <v>512</v>
      </c>
      <c r="B1" s="1250"/>
      <c r="C1" s="1250"/>
      <c r="D1" s="1250"/>
      <c r="E1" s="1250"/>
      <c r="F1" s="1250"/>
      <c r="G1" s="1250"/>
      <c r="H1" s="1250"/>
      <c r="I1" s="80"/>
      <c r="J1" s="1245" t="s">
        <v>513</v>
      </c>
      <c r="K1" s="1245"/>
      <c r="L1" s="1245"/>
      <c r="M1" s="1245"/>
      <c r="N1" s="1245"/>
      <c r="O1" s="1245"/>
      <c r="P1" s="1245"/>
      <c r="Q1" s="1250" t="s">
        <v>512</v>
      </c>
      <c r="R1" s="1250"/>
      <c r="S1" s="1250"/>
      <c r="T1" s="1250"/>
      <c r="U1" s="1250"/>
      <c r="V1" s="1250"/>
      <c r="W1" s="1250"/>
      <c r="X1" s="1250"/>
      <c r="Y1" s="80"/>
      <c r="Z1" s="1245" t="s">
        <v>514</v>
      </c>
      <c r="AA1" s="1245"/>
      <c r="AB1" s="1245"/>
      <c r="AC1" s="1245"/>
      <c r="AD1" s="1245"/>
      <c r="AE1" s="1245"/>
      <c r="AF1" s="1245"/>
      <c r="AG1" s="1250" t="s">
        <v>515</v>
      </c>
      <c r="AH1" s="1250"/>
      <c r="AI1" s="1251"/>
      <c r="AJ1" s="1251"/>
      <c r="AK1" s="1251"/>
      <c r="AL1" s="1251"/>
      <c r="AM1" s="1251"/>
      <c r="AN1" s="1251"/>
      <c r="AO1" s="81"/>
      <c r="AP1" s="1245" t="s">
        <v>514</v>
      </c>
      <c r="AQ1" s="1245"/>
      <c r="AR1" s="1245"/>
      <c r="AS1" s="1245"/>
      <c r="AT1" s="1245"/>
      <c r="AU1" s="1245"/>
      <c r="AV1" s="1245"/>
    </row>
    <row r="2" spans="1:48" ht="13.5" customHeight="1" thickTop="1">
      <c r="A2" s="1256" t="s">
        <v>516</v>
      </c>
      <c r="B2" s="1257"/>
      <c r="C2" s="1270" t="s">
        <v>517</v>
      </c>
      <c r="D2" s="1252" t="s">
        <v>518</v>
      </c>
      <c r="E2" s="1263"/>
      <c r="F2" s="1252" t="s">
        <v>519</v>
      </c>
      <c r="G2" s="1263"/>
      <c r="H2" s="84" t="s">
        <v>520</v>
      </c>
      <c r="I2" s="85"/>
      <c r="J2" s="1246" t="s">
        <v>521</v>
      </c>
      <c r="K2" s="1246"/>
      <c r="L2" s="1246"/>
      <c r="M2" s="1247"/>
      <c r="N2" s="1252" t="s">
        <v>522</v>
      </c>
      <c r="O2" s="1252"/>
      <c r="P2" s="1248"/>
      <c r="Q2" s="1256" t="s">
        <v>516</v>
      </c>
      <c r="R2" s="1257"/>
      <c r="S2" s="1261" t="s">
        <v>517</v>
      </c>
      <c r="T2" s="1248" t="s">
        <v>523</v>
      </c>
      <c r="U2" s="1249"/>
      <c r="V2" s="1248" t="s">
        <v>524</v>
      </c>
      <c r="W2" s="1249"/>
      <c r="X2" s="84" t="s">
        <v>520</v>
      </c>
      <c r="Y2" s="85"/>
      <c r="Z2" s="1246" t="s">
        <v>525</v>
      </c>
      <c r="AA2" s="1246"/>
      <c r="AB2" s="1246"/>
      <c r="AC2" s="1247"/>
      <c r="AD2" s="1272" t="s">
        <v>526</v>
      </c>
      <c r="AE2" s="1272"/>
      <c r="AF2" s="1273"/>
      <c r="AG2" s="1266" t="s">
        <v>516</v>
      </c>
      <c r="AH2" s="1252"/>
      <c r="AI2" s="1252" t="s">
        <v>527</v>
      </c>
      <c r="AJ2" s="1248" t="s">
        <v>528</v>
      </c>
      <c r="AK2" s="1249"/>
      <c r="AL2" s="1248" t="s">
        <v>529</v>
      </c>
      <c r="AM2" s="1249"/>
      <c r="AN2" s="86" t="s">
        <v>520</v>
      </c>
      <c r="AO2" s="85"/>
      <c r="AP2" s="1246" t="s">
        <v>525</v>
      </c>
      <c r="AQ2" s="1246"/>
      <c r="AR2" s="1246"/>
      <c r="AS2" s="1247"/>
      <c r="AT2" s="1272" t="s">
        <v>526</v>
      </c>
      <c r="AU2" s="1272"/>
      <c r="AV2" s="1273"/>
    </row>
    <row r="3" spans="1:49" ht="13.5" customHeight="1">
      <c r="A3" s="1258"/>
      <c r="B3" s="1259"/>
      <c r="C3" s="1271"/>
      <c r="D3" s="89" t="s">
        <v>530</v>
      </c>
      <c r="E3" s="89" t="s">
        <v>531</v>
      </c>
      <c r="F3" s="89" t="s">
        <v>530</v>
      </c>
      <c r="G3" s="89" t="s">
        <v>531</v>
      </c>
      <c r="H3" s="90" t="s">
        <v>532</v>
      </c>
      <c r="I3" s="91"/>
      <c r="J3" s="92" t="s">
        <v>533</v>
      </c>
      <c r="K3" s="89" t="s">
        <v>534</v>
      </c>
      <c r="L3" s="89" t="s">
        <v>535</v>
      </c>
      <c r="M3" s="89" t="s">
        <v>536</v>
      </c>
      <c r="N3" s="89" t="s">
        <v>537</v>
      </c>
      <c r="O3" s="89" t="s">
        <v>538</v>
      </c>
      <c r="P3" s="93" t="s">
        <v>539</v>
      </c>
      <c r="Q3" s="1258"/>
      <c r="R3" s="1259"/>
      <c r="S3" s="1262"/>
      <c r="T3" s="89" t="s">
        <v>530</v>
      </c>
      <c r="U3" s="89" t="s">
        <v>531</v>
      </c>
      <c r="V3" s="89" t="s">
        <v>530</v>
      </c>
      <c r="W3" s="89" t="s">
        <v>531</v>
      </c>
      <c r="X3" s="90" t="s">
        <v>532</v>
      </c>
      <c r="Y3" s="91"/>
      <c r="Z3" s="94" t="s">
        <v>533</v>
      </c>
      <c r="AA3" s="90" t="s">
        <v>534</v>
      </c>
      <c r="AB3" s="90" t="s">
        <v>535</v>
      </c>
      <c r="AC3" s="90" t="s">
        <v>540</v>
      </c>
      <c r="AD3" s="90" t="s">
        <v>541</v>
      </c>
      <c r="AE3" s="90" t="s">
        <v>542</v>
      </c>
      <c r="AF3" s="95" t="s">
        <v>543</v>
      </c>
      <c r="AG3" s="1267"/>
      <c r="AH3" s="1268"/>
      <c r="AI3" s="1253"/>
      <c r="AJ3" s="90" t="s">
        <v>544</v>
      </c>
      <c r="AK3" s="90" t="s">
        <v>545</v>
      </c>
      <c r="AL3" s="90" t="s">
        <v>544</v>
      </c>
      <c r="AM3" s="90" t="s">
        <v>545</v>
      </c>
      <c r="AN3" s="90" t="s">
        <v>546</v>
      </c>
      <c r="AO3" s="91"/>
      <c r="AP3" s="94" t="s">
        <v>547</v>
      </c>
      <c r="AQ3" s="90" t="s">
        <v>548</v>
      </c>
      <c r="AR3" s="90" t="s">
        <v>549</v>
      </c>
      <c r="AS3" s="90" t="s">
        <v>540</v>
      </c>
      <c r="AT3" s="90" t="s">
        <v>541</v>
      </c>
      <c r="AU3" s="90" t="s">
        <v>550</v>
      </c>
      <c r="AV3" s="95" t="s">
        <v>543</v>
      </c>
      <c r="AW3" s="96"/>
    </row>
    <row r="4" spans="1:49" ht="13.5" customHeight="1">
      <c r="A4" s="1264" t="s">
        <v>551</v>
      </c>
      <c r="B4" s="1265"/>
      <c r="C4" s="97">
        <f aca="true" t="shared" si="0" ref="C4:H4">SUM(C5:C56,S4:S56,AI4:AI56)</f>
        <v>240092</v>
      </c>
      <c r="D4" s="98">
        <f t="shared" si="0"/>
        <v>239049</v>
      </c>
      <c r="E4" s="98">
        <f t="shared" si="0"/>
        <v>505155</v>
      </c>
      <c r="F4" s="98">
        <f t="shared" si="0"/>
        <v>116</v>
      </c>
      <c r="G4" s="98">
        <f t="shared" si="0"/>
        <v>7304</v>
      </c>
      <c r="H4" s="98">
        <f t="shared" si="0"/>
        <v>118146</v>
      </c>
      <c r="I4" s="99"/>
      <c r="J4" s="98">
        <f aca="true" t="shared" si="1" ref="J4:P4">SUM(J5:J56,Z4:Z56,AP4:AP56)</f>
        <v>38863</v>
      </c>
      <c r="K4" s="98">
        <f t="shared" si="1"/>
        <v>61324</v>
      </c>
      <c r="L4" s="98">
        <f t="shared" si="1"/>
        <v>2888</v>
      </c>
      <c r="M4" s="98">
        <f t="shared" si="1"/>
        <v>15071</v>
      </c>
      <c r="N4" s="98">
        <f t="shared" si="1"/>
        <v>60164</v>
      </c>
      <c r="O4" s="98">
        <f t="shared" si="1"/>
        <v>132787</v>
      </c>
      <c r="P4" s="98">
        <f t="shared" si="1"/>
        <v>79985</v>
      </c>
      <c r="Q4" s="100" t="s">
        <v>552</v>
      </c>
      <c r="R4" s="101" t="s">
        <v>504</v>
      </c>
      <c r="S4" s="102">
        <v>1966</v>
      </c>
      <c r="T4" s="102">
        <v>1954</v>
      </c>
      <c r="U4" s="102">
        <v>4469</v>
      </c>
      <c r="V4" s="102">
        <v>1</v>
      </c>
      <c r="W4" s="102">
        <v>1</v>
      </c>
      <c r="X4" s="102">
        <v>1075</v>
      </c>
      <c r="Y4" s="102"/>
      <c r="Z4" s="102">
        <v>325</v>
      </c>
      <c r="AA4" s="102">
        <v>591</v>
      </c>
      <c r="AB4" s="102">
        <v>30</v>
      </c>
      <c r="AC4" s="102">
        <v>129</v>
      </c>
      <c r="AD4" s="102">
        <v>569</v>
      </c>
      <c r="AE4" s="102">
        <v>1316</v>
      </c>
      <c r="AF4" s="102">
        <v>779</v>
      </c>
      <c r="AG4" s="100" t="s">
        <v>553</v>
      </c>
      <c r="AH4" s="100" t="s">
        <v>554</v>
      </c>
      <c r="AI4" s="103">
        <v>1417</v>
      </c>
      <c r="AJ4" s="102">
        <v>1417</v>
      </c>
      <c r="AK4" s="102">
        <v>3082</v>
      </c>
      <c r="AL4" s="102">
        <v>0</v>
      </c>
      <c r="AM4" s="102">
        <v>0</v>
      </c>
      <c r="AN4" s="102">
        <v>709</v>
      </c>
      <c r="AO4" s="102"/>
      <c r="AP4" s="102">
        <v>210</v>
      </c>
      <c r="AQ4" s="102">
        <v>390</v>
      </c>
      <c r="AR4" s="102">
        <v>19</v>
      </c>
      <c r="AS4" s="102">
        <v>90</v>
      </c>
      <c r="AT4" s="102">
        <v>357</v>
      </c>
      <c r="AU4" s="102">
        <v>835</v>
      </c>
      <c r="AV4" s="102">
        <v>462</v>
      </c>
      <c r="AW4" s="102"/>
    </row>
    <row r="5" spans="1:49" ht="13.5" customHeight="1">
      <c r="A5" s="100" t="s">
        <v>555</v>
      </c>
      <c r="B5" s="100" t="s">
        <v>556</v>
      </c>
      <c r="C5" s="103">
        <v>3058</v>
      </c>
      <c r="D5" s="102">
        <v>3058</v>
      </c>
      <c r="E5" s="102">
        <v>5629</v>
      </c>
      <c r="F5" s="102">
        <v>0</v>
      </c>
      <c r="G5" s="102">
        <v>0</v>
      </c>
      <c r="H5" s="102">
        <v>1210</v>
      </c>
      <c r="I5" s="102"/>
      <c r="J5" s="102">
        <v>431</v>
      </c>
      <c r="K5" s="102">
        <v>589</v>
      </c>
      <c r="L5" s="102">
        <v>37</v>
      </c>
      <c r="M5" s="102">
        <v>153</v>
      </c>
      <c r="N5" s="104">
        <v>587</v>
      </c>
      <c r="O5" s="104">
        <v>1182</v>
      </c>
      <c r="P5" s="104">
        <v>760</v>
      </c>
      <c r="Q5" s="100" t="s">
        <v>557</v>
      </c>
      <c r="R5" s="101" t="s">
        <v>505</v>
      </c>
      <c r="S5" s="102">
        <v>1143</v>
      </c>
      <c r="T5" s="102">
        <v>1143</v>
      </c>
      <c r="U5" s="102">
        <v>2173</v>
      </c>
      <c r="V5" s="102">
        <v>0</v>
      </c>
      <c r="W5" s="102">
        <v>0</v>
      </c>
      <c r="X5" s="102">
        <v>447</v>
      </c>
      <c r="Y5" s="102"/>
      <c r="Z5" s="102">
        <v>162</v>
      </c>
      <c r="AA5" s="102">
        <v>210</v>
      </c>
      <c r="AB5" s="102">
        <v>10</v>
      </c>
      <c r="AC5" s="102">
        <v>65</v>
      </c>
      <c r="AD5" s="102">
        <v>322</v>
      </c>
      <c r="AE5" s="102">
        <v>700</v>
      </c>
      <c r="AF5" s="102">
        <v>428</v>
      </c>
      <c r="AG5" s="105"/>
      <c r="AH5" s="100" t="s">
        <v>558</v>
      </c>
      <c r="AI5" s="103">
        <v>1991</v>
      </c>
      <c r="AJ5" s="102">
        <v>1959</v>
      </c>
      <c r="AK5" s="102">
        <v>4089</v>
      </c>
      <c r="AL5" s="102">
        <v>0</v>
      </c>
      <c r="AM5" s="102">
        <v>0</v>
      </c>
      <c r="AN5" s="102">
        <v>901</v>
      </c>
      <c r="AO5" s="102"/>
      <c r="AP5" s="102">
        <v>297</v>
      </c>
      <c r="AQ5" s="102">
        <v>472</v>
      </c>
      <c r="AR5" s="102">
        <v>15</v>
      </c>
      <c r="AS5" s="102">
        <v>117</v>
      </c>
      <c r="AT5" s="102">
        <v>527</v>
      </c>
      <c r="AU5" s="102">
        <v>1239</v>
      </c>
      <c r="AV5" s="102">
        <v>714</v>
      </c>
      <c r="AW5" s="102"/>
    </row>
    <row r="6" spans="1:49" ht="13.5" customHeight="1">
      <c r="A6" s="105"/>
      <c r="B6" s="100" t="s">
        <v>559</v>
      </c>
      <c r="C6" s="103">
        <v>2519</v>
      </c>
      <c r="D6" s="102">
        <v>2519</v>
      </c>
      <c r="E6" s="102">
        <v>4924</v>
      </c>
      <c r="F6" s="102">
        <v>0</v>
      </c>
      <c r="G6" s="102">
        <v>0</v>
      </c>
      <c r="H6" s="102">
        <v>1044</v>
      </c>
      <c r="I6" s="102"/>
      <c r="J6" s="102">
        <v>362</v>
      </c>
      <c r="K6" s="102">
        <v>501</v>
      </c>
      <c r="L6" s="102">
        <v>30</v>
      </c>
      <c r="M6" s="102">
        <v>151</v>
      </c>
      <c r="N6" s="102">
        <v>599</v>
      </c>
      <c r="O6" s="102">
        <v>1291</v>
      </c>
      <c r="P6" s="102">
        <v>772</v>
      </c>
      <c r="Q6" s="105"/>
      <c r="R6" s="101" t="s">
        <v>504</v>
      </c>
      <c r="S6" s="102">
        <v>2055</v>
      </c>
      <c r="T6" s="102">
        <v>2052</v>
      </c>
      <c r="U6" s="102">
        <v>4275</v>
      </c>
      <c r="V6" s="102">
        <v>0</v>
      </c>
      <c r="W6" s="102">
        <v>0</v>
      </c>
      <c r="X6" s="102">
        <v>992</v>
      </c>
      <c r="Y6" s="102"/>
      <c r="Z6" s="102">
        <v>319</v>
      </c>
      <c r="AA6" s="102">
        <v>505</v>
      </c>
      <c r="AB6" s="102">
        <v>26</v>
      </c>
      <c r="AC6" s="102">
        <v>142</v>
      </c>
      <c r="AD6" s="102">
        <v>536</v>
      </c>
      <c r="AE6" s="102">
        <v>1153</v>
      </c>
      <c r="AF6" s="102">
        <v>722</v>
      </c>
      <c r="AG6" s="105"/>
      <c r="AH6" s="100" t="s">
        <v>560</v>
      </c>
      <c r="AI6" s="103">
        <v>1631</v>
      </c>
      <c r="AJ6" s="102">
        <v>1626</v>
      </c>
      <c r="AK6" s="102">
        <v>3597</v>
      </c>
      <c r="AL6" s="102">
        <v>0</v>
      </c>
      <c r="AM6" s="102">
        <v>0</v>
      </c>
      <c r="AN6" s="102">
        <v>793</v>
      </c>
      <c r="AO6" s="102"/>
      <c r="AP6" s="102">
        <v>244</v>
      </c>
      <c r="AQ6" s="102">
        <v>456</v>
      </c>
      <c r="AR6" s="102">
        <v>12</v>
      </c>
      <c r="AS6" s="102">
        <v>81</v>
      </c>
      <c r="AT6" s="102">
        <v>381</v>
      </c>
      <c r="AU6" s="102">
        <v>964</v>
      </c>
      <c r="AV6" s="102">
        <v>509</v>
      </c>
      <c r="AW6" s="102"/>
    </row>
    <row r="7" spans="1:49" ht="13.5" customHeight="1">
      <c r="A7" s="105"/>
      <c r="B7" s="100" t="s">
        <v>561</v>
      </c>
      <c r="C7" s="103">
        <v>2766</v>
      </c>
      <c r="D7" s="102">
        <v>2763</v>
      </c>
      <c r="E7" s="102">
        <v>5383</v>
      </c>
      <c r="F7" s="102">
        <v>2</v>
      </c>
      <c r="G7" s="102">
        <v>28</v>
      </c>
      <c r="H7" s="102">
        <v>1106</v>
      </c>
      <c r="I7" s="102"/>
      <c r="J7" s="102">
        <v>348</v>
      </c>
      <c r="K7" s="102">
        <v>561</v>
      </c>
      <c r="L7" s="102">
        <v>37</v>
      </c>
      <c r="M7" s="102">
        <v>160</v>
      </c>
      <c r="N7" s="102">
        <v>725</v>
      </c>
      <c r="O7" s="102">
        <v>1656</v>
      </c>
      <c r="P7" s="102">
        <v>955</v>
      </c>
      <c r="Q7" s="105"/>
      <c r="R7" s="101" t="s">
        <v>506</v>
      </c>
      <c r="S7" s="102">
        <v>1108</v>
      </c>
      <c r="T7" s="102">
        <v>1093</v>
      </c>
      <c r="U7" s="102">
        <v>2164</v>
      </c>
      <c r="V7" s="102">
        <v>1</v>
      </c>
      <c r="W7" s="102">
        <v>1</v>
      </c>
      <c r="X7" s="102">
        <v>481</v>
      </c>
      <c r="Y7" s="102"/>
      <c r="Z7" s="102">
        <v>188</v>
      </c>
      <c r="AA7" s="102">
        <v>206</v>
      </c>
      <c r="AB7" s="102">
        <v>9</v>
      </c>
      <c r="AC7" s="102">
        <v>78</v>
      </c>
      <c r="AD7" s="102">
        <v>290</v>
      </c>
      <c r="AE7" s="102">
        <v>658</v>
      </c>
      <c r="AF7" s="102">
        <v>396</v>
      </c>
      <c r="AG7" s="105"/>
      <c r="AH7" s="100" t="s">
        <v>562</v>
      </c>
      <c r="AI7" s="103">
        <v>322</v>
      </c>
      <c r="AJ7" s="102">
        <v>314</v>
      </c>
      <c r="AK7" s="102">
        <v>901</v>
      </c>
      <c r="AL7" s="102">
        <v>0</v>
      </c>
      <c r="AM7" s="102">
        <v>0</v>
      </c>
      <c r="AN7" s="102">
        <v>203</v>
      </c>
      <c r="AO7" s="102"/>
      <c r="AP7" s="102">
        <v>54</v>
      </c>
      <c r="AQ7" s="102">
        <v>130</v>
      </c>
      <c r="AR7" s="102">
        <v>1</v>
      </c>
      <c r="AS7" s="102">
        <v>18</v>
      </c>
      <c r="AT7" s="102">
        <v>82</v>
      </c>
      <c r="AU7" s="102">
        <v>233</v>
      </c>
      <c r="AV7" s="102">
        <v>105</v>
      </c>
      <c r="AW7" s="102"/>
    </row>
    <row r="8" spans="1:49" ht="13.5" customHeight="1">
      <c r="A8" s="105"/>
      <c r="B8" s="100" t="s">
        <v>563</v>
      </c>
      <c r="C8" s="103">
        <v>2359</v>
      </c>
      <c r="D8" s="102">
        <v>2359</v>
      </c>
      <c r="E8" s="102">
        <v>4526</v>
      </c>
      <c r="F8" s="102">
        <v>0</v>
      </c>
      <c r="G8" s="102">
        <v>0</v>
      </c>
      <c r="H8" s="102">
        <v>931</v>
      </c>
      <c r="I8" s="102"/>
      <c r="J8" s="102">
        <v>306</v>
      </c>
      <c r="K8" s="102">
        <v>460</v>
      </c>
      <c r="L8" s="102">
        <v>31</v>
      </c>
      <c r="M8" s="102">
        <v>134</v>
      </c>
      <c r="N8" s="102">
        <v>592</v>
      </c>
      <c r="O8" s="102">
        <v>1313</v>
      </c>
      <c r="P8" s="102">
        <v>789</v>
      </c>
      <c r="Q8" s="1254" t="s">
        <v>564</v>
      </c>
      <c r="R8" s="1260"/>
      <c r="S8" s="102">
        <v>2830</v>
      </c>
      <c r="T8" s="102">
        <v>2830</v>
      </c>
      <c r="U8" s="102">
        <v>5919</v>
      </c>
      <c r="V8" s="102">
        <v>0</v>
      </c>
      <c r="W8" s="102">
        <v>0</v>
      </c>
      <c r="X8" s="102">
        <v>1327</v>
      </c>
      <c r="Y8" s="102"/>
      <c r="Z8" s="102">
        <v>471</v>
      </c>
      <c r="AA8" s="102">
        <v>664</v>
      </c>
      <c r="AB8" s="102">
        <v>30</v>
      </c>
      <c r="AC8" s="102">
        <v>162</v>
      </c>
      <c r="AD8" s="102">
        <v>808</v>
      </c>
      <c r="AE8" s="102">
        <v>1840</v>
      </c>
      <c r="AF8" s="102">
        <v>1072</v>
      </c>
      <c r="AG8" s="100" t="s">
        <v>565</v>
      </c>
      <c r="AH8" s="100" t="s">
        <v>556</v>
      </c>
      <c r="AI8" s="103">
        <v>670</v>
      </c>
      <c r="AJ8" s="102">
        <v>670</v>
      </c>
      <c r="AK8" s="102">
        <v>1242</v>
      </c>
      <c r="AL8" s="102">
        <v>0</v>
      </c>
      <c r="AM8" s="102">
        <v>0</v>
      </c>
      <c r="AN8" s="102">
        <v>228</v>
      </c>
      <c r="AO8" s="102"/>
      <c r="AP8" s="102">
        <v>79</v>
      </c>
      <c r="AQ8" s="102">
        <v>114</v>
      </c>
      <c r="AR8" s="102">
        <v>9</v>
      </c>
      <c r="AS8" s="102">
        <v>26</v>
      </c>
      <c r="AT8" s="102">
        <v>184</v>
      </c>
      <c r="AU8" s="102">
        <v>445</v>
      </c>
      <c r="AV8" s="102">
        <v>261</v>
      </c>
      <c r="AW8" s="102"/>
    </row>
    <row r="9" spans="1:49" ht="13.5" customHeight="1">
      <c r="A9" s="105"/>
      <c r="B9" s="100"/>
      <c r="C9" s="103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0"/>
      <c r="R9" s="101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0"/>
      <c r="AH9" s="100"/>
      <c r="AI9" s="103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</row>
    <row r="10" spans="1:49" ht="13.5" customHeight="1">
      <c r="A10" s="100" t="s">
        <v>566</v>
      </c>
      <c r="B10" s="100" t="s">
        <v>556</v>
      </c>
      <c r="C10" s="103">
        <v>934</v>
      </c>
      <c r="D10" s="102">
        <v>924</v>
      </c>
      <c r="E10" s="102">
        <v>2417</v>
      </c>
      <c r="F10" s="102">
        <v>9</v>
      </c>
      <c r="G10" s="102">
        <v>593</v>
      </c>
      <c r="H10" s="102">
        <v>655</v>
      </c>
      <c r="I10" s="102"/>
      <c r="J10" s="102">
        <v>164</v>
      </c>
      <c r="K10" s="102">
        <v>431</v>
      </c>
      <c r="L10" s="102">
        <v>5</v>
      </c>
      <c r="M10" s="102">
        <v>55</v>
      </c>
      <c r="N10" s="102">
        <v>156</v>
      </c>
      <c r="O10" s="102">
        <v>346</v>
      </c>
      <c r="P10" s="102">
        <v>200</v>
      </c>
      <c r="Q10" s="1254" t="s">
        <v>567</v>
      </c>
      <c r="R10" s="1255"/>
      <c r="S10" s="102">
        <v>2434</v>
      </c>
      <c r="T10" s="102">
        <v>2432</v>
      </c>
      <c r="U10" s="102">
        <v>4980</v>
      </c>
      <c r="V10" s="102">
        <v>1</v>
      </c>
      <c r="W10" s="102">
        <v>41</v>
      </c>
      <c r="X10" s="102">
        <v>1102</v>
      </c>
      <c r="Y10" s="102"/>
      <c r="Z10" s="102">
        <v>362</v>
      </c>
      <c r="AA10" s="102">
        <v>559</v>
      </c>
      <c r="AB10" s="102">
        <v>27</v>
      </c>
      <c r="AC10" s="102">
        <v>154</v>
      </c>
      <c r="AD10" s="102">
        <v>700</v>
      </c>
      <c r="AE10" s="102">
        <v>1583</v>
      </c>
      <c r="AF10" s="102">
        <v>917</v>
      </c>
      <c r="AG10" s="105"/>
      <c r="AH10" s="100" t="s">
        <v>559</v>
      </c>
      <c r="AI10" s="103">
        <v>954</v>
      </c>
      <c r="AJ10" s="102">
        <v>954</v>
      </c>
      <c r="AK10" s="102">
        <v>1861</v>
      </c>
      <c r="AL10" s="102">
        <v>0</v>
      </c>
      <c r="AM10" s="102">
        <v>0</v>
      </c>
      <c r="AN10" s="102">
        <v>398</v>
      </c>
      <c r="AO10" s="102"/>
      <c r="AP10" s="102">
        <v>152</v>
      </c>
      <c r="AQ10" s="102">
        <v>189</v>
      </c>
      <c r="AR10" s="102">
        <v>8</v>
      </c>
      <c r="AS10" s="102">
        <v>49</v>
      </c>
      <c r="AT10" s="102">
        <v>243</v>
      </c>
      <c r="AU10" s="102">
        <v>481</v>
      </c>
      <c r="AV10" s="102">
        <v>325</v>
      </c>
      <c r="AW10" s="102"/>
    </row>
    <row r="11" spans="1:49" ht="13.5" customHeight="1">
      <c r="A11" s="105"/>
      <c r="B11" s="100" t="s">
        <v>559</v>
      </c>
      <c r="C11" s="103">
        <v>987</v>
      </c>
      <c r="D11" s="102">
        <v>979</v>
      </c>
      <c r="E11" s="102">
        <v>2232</v>
      </c>
      <c r="F11" s="102">
        <v>6</v>
      </c>
      <c r="G11" s="102">
        <v>647</v>
      </c>
      <c r="H11" s="102">
        <v>554</v>
      </c>
      <c r="I11" s="102"/>
      <c r="J11" s="102">
        <v>145</v>
      </c>
      <c r="K11" s="102">
        <v>361</v>
      </c>
      <c r="L11" s="102">
        <v>3</v>
      </c>
      <c r="M11" s="102">
        <v>45</v>
      </c>
      <c r="N11" s="102">
        <v>121</v>
      </c>
      <c r="O11" s="102">
        <v>254</v>
      </c>
      <c r="P11" s="102">
        <v>172</v>
      </c>
      <c r="Q11" s="1254" t="s">
        <v>568</v>
      </c>
      <c r="R11" s="1255"/>
      <c r="S11" s="102">
        <v>1534</v>
      </c>
      <c r="T11" s="102">
        <v>1529</v>
      </c>
      <c r="U11" s="102">
        <v>2959</v>
      </c>
      <c r="V11" s="102">
        <v>0</v>
      </c>
      <c r="W11" s="102">
        <v>0</v>
      </c>
      <c r="X11" s="102">
        <v>613</v>
      </c>
      <c r="Y11" s="102"/>
      <c r="Z11" s="102">
        <v>188</v>
      </c>
      <c r="AA11" s="102">
        <v>317</v>
      </c>
      <c r="AB11" s="102">
        <v>11</v>
      </c>
      <c r="AC11" s="102">
        <v>97</v>
      </c>
      <c r="AD11" s="102">
        <v>341</v>
      </c>
      <c r="AE11" s="102">
        <v>832</v>
      </c>
      <c r="AF11" s="102">
        <v>444</v>
      </c>
      <c r="AG11" s="105"/>
      <c r="AH11" s="100" t="s">
        <v>561</v>
      </c>
      <c r="AI11" s="103">
        <v>2824</v>
      </c>
      <c r="AJ11" s="102">
        <v>2821</v>
      </c>
      <c r="AK11" s="102">
        <v>6379</v>
      </c>
      <c r="AL11" s="102">
        <v>0</v>
      </c>
      <c r="AM11" s="102">
        <v>0</v>
      </c>
      <c r="AN11" s="102">
        <v>1540</v>
      </c>
      <c r="AO11" s="102"/>
      <c r="AP11" s="102">
        <v>464</v>
      </c>
      <c r="AQ11" s="102">
        <v>902</v>
      </c>
      <c r="AR11" s="102">
        <v>26</v>
      </c>
      <c r="AS11" s="102">
        <v>148</v>
      </c>
      <c r="AT11" s="102">
        <v>581</v>
      </c>
      <c r="AU11" s="102">
        <v>1333</v>
      </c>
      <c r="AV11" s="102">
        <v>788</v>
      </c>
      <c r="AW11" s="102"/>
    </row>
    <row r="12" spans="1:49" ht="13.5" customHeight="1">
      <c r="A12" s="1254" t="s">
        <v>569</v>
      </c>
      <c r="B12" s="1255"/>
      <c r="C12" s="103">
        <v>2703</v>
      </c>
      <c r="D12" s="102">
        <v>2699</v>
      </c>
      <c r="E12" s="102">
        <v>4947</v>
      </c>
      <c r="F12" s="102">
        <v>0</v>
      </c>
      <c r="G12" s="102">
        <v>0</v>
      </c>
      <c r="H12" s="102">
        <v>1011</v>
      </c>
      <c r="I12" s="102"/>
      <c r="J12" s="102">
        <v>371</v>
      </c>
      <c r="K12" s="102">
        <v>476</v>
      </c>
      <c r="L12" s="102">
        <v>15</v>
      </c>
      <c r="M12" s="102">
        <v>149</v>
      </c>
      <c r="N12" s="102">
        <v>694</v>
      </c>
      <c r="O12" s="102">
        <v>1397</v>
      </c>
      <c r="P12" s="102">
        <v>888</v>
      </c>
      <c r="Q12" s="1254" t="s">
        <v>570</v>
      </c>
      <c r="R12" s="1255"/>
      <c r="S12" s="102">
        <v>1494</v>
      </c>
      <c r="T12" s="102">
        <v>1482</v>
      </c>
      <c r="U12" s="102">
        <v>2964</v>
      </c>
      <c r="V12" s="102">
        <v>0</v>
      </c>
      <c r="W12" s="102">
        <v>0</v>
      </c>
      <c r="X12" s="102">
        <v>642</v>
      </c>
      <c r="Y12" s="102"/>
      <c r="Z12" s="102">
        <v>234</v>
      </c>
      <c r="AA12" s="102">
        <v>328</v>
      </c>
      <c r="AB12" s="102">
        <v>12</v>
      </c>
      <c r="AC12" s="102">
        <v>68</v>
      </c>
      <c r="AD12" s="102">
        <v>397</v>
      </c>
      <c r="AE12" s="102">
        <v>860</v>
      </c>
      <c r="AF12" s="102">
        <v>525</v>
      </c>
      <c r="AG12" s="100" t="s">
        <v>571</v>
      </c>
      <c r="AH12" s="100" t="s">
        <v>556</v>
      </c>
      <c r="AI12" s="103">
        <v>966</v>
      </c>
      <c r="AJ12" s="102">
        <v>948</v>
      </c>
      <c r="AK12" s="102">
        <v>2075</v>
      </c>
      <c r="AL12" s="102">
        <v>0</v>
      </c>
      <c r="AM12" s="102">
        <v>0</v>
      </c>
      <c r="AN12" s="102">
        <v>483</v>
      </c>
      <c r="AO12" s="102"/>
      <c r="AP12" s="102">
        <v>166</v>
      </c>
      <c r="AQ12" s="102">
        <v>249</v>
      </c>
      <c r="AR12" s="102">
        <v>11</v>
      </c>
      <c r="AS12" s="102">
        <v>57</v>
      </c>
      <c r="AT12" s="102">
        <v>172</v>
      </c>
      <c r="AU12" s="102">
        <v>428</v>
      </c>
      <c r="AV12" s="102">
        <v>235</v>
      </c>
      <c r="AW12" s="102"/>
    </row>
    <row r="13" spans="1:49" ht="13.5" customHeight="1">
      <c r="A13" s="1254" t="s">
        <v>572</v>
      </c>
      <c r="B13" s="1255"/>
      <c r="C13" s="103">
        <v>2749</v>
      </c>
      <c r="D13" s="102">
        <v>2745</v>
      </c>
      <c r="E13" s="102">
        <v>5125</v>
      </c>
      <c r="F13" s="102">
        <v>0</v>
      </c>
      <c r="G13" s="102">
        <v>0</v>
      </c>
      <c r="H13" s="102">
        <v>1068</v>
      </c>
      <c r="I13" s="102"/>
      <c r="J13" s="102">
        <v>400</v>
      </c>
      <c r="K13" s="102">
        <v>502</v>
      </c>
      <c r="L13" s="102">
        <v>26</v>
      </c>
      <c r="M13" s="102">
        <v>140</v>
      </c>
      <c r="N13" s="102">
        <v>719</v>
      </c>
      <c r="O13" s="102">
        <v>1489</v>
      </c>
      <c r="P13" s="102">
        <v>916</v>
      </c>
      <c r="Q13" s="1254" t="s">
        <v>573</v>
      </c>
      <c r="R13" s="1255"/>
      <c r="S13" s="102">
        <v>2395</v>
      </c>
      <c r="T13" s="102">
        <v>2389</v>
      </c>
      <c r="U13" s="102">
        <v>4896</v>
      </c>
      <c r="V13" s="102">
        <v>0</v>
      </c>
      <c r="W13" s="102">
        <v>0</v>
      </c>
      <c r="X13" s="102">
        <v>1074</v>
      </c>
      <c r="Y13" s="102"/>
      <c r="Z13" s="102">
        <v>360</v>
      </c>
      <c r="AA13" s="102">
        <v>543</v>
      </c>
      <c r="AB13" s="102">
        <v>35</v>
      </c>
      <c r="AC13" s="102">
        <v>136</v>
      </c>
      <c r="AD13" s="102">
        <v>586</v>
      </c>
      <c r="AE13" s="102">
        <v>1363</v>
      </c>
      <c r="AF13" s="102">
        <v>782</v>
      </c>
      <c r="AG13" s="105"/>
      <c r="AH13" s="100" t="s">
        <v>559</v>
      </c>
      <c r="AI13" s="103">
        <v>586</v>
      </c>
      <c r="AJ13" s="102">
        <v>585</v>
      </c>
      <c r="AK13" s="102">
        <v>1603</v>
      </c>
      <c r="AL13" s="102">
        <v>1</v>
      </c>
      <c r="AM13" s="102">
        <v>60</v>
      </c>
      <c r="AN13" s="102">
        <v>396</v>
      </c>
      <c r="AO13" s="102"/>
      <c r="AP13" s="102">
        <v>111</v>
      </c>
      <c r="AQ13" s="102">
        <v>247</v>
      </c>
      <c r="AR13" s="102">
        <v>8</v>
      </c>
      <c r="AS13" s="102">
        <v>30</v>
      </c>
      <c r="AT13" s="102">
        <v>87</v>
      </c>
      <c r="AU13" s="102">
        <v>274</v>
      </c>
      <c r="AV13" s="102">
        <v>119</v>
      </c>
      <c r="AW13" s="102"/>
    </row>
    <row r="14" spans="1:49" ht="13.5" customHeight="1">
      <c r="A14" s="1254" t="s">
        <v>574</v>
      </c>
      <c r="B14" s="1255"/>
      <c r="C14" s="103">
        <v>1811</v>
      </c>
      <c r="D14" s="102">
        <v>1805</v>
      </c>
      <c r="E14" s="102">
        <v>3495</v>
      </c>
      <c r="F14" s="102">
        <v>0</v>
      </c>
      <c r="G14" s="102">
        <v>0</v>
      </c>
      <c r="H14" s="102">
        <v>787</v>
      </c>
      <c r="I14" s="102"/>
      <c r="J14" s="102">
        <v>305</v>
      </c>
      <c r="K14" s="102">
        <v>374</v>
      </c>
      <c r="L14" s="102">
        <v>21</v>
      </c>
      <c r="M14" s="102">
        <v>87</v>
      </c>
      <c r="N14" s="102">
        <v>366</v>
      </c>
      <c r="O14" s="102">
        <v>810</v>
      </c>
      <c r="P14" s="102">
        <v>497</v>
      </c>
      <c r="Q14" s="100" t="s">
        <v>575</v>
      </c>
      <c r="R14" s="101" t="s">
        <v>505</v>
      </c>
      <c r="S14" s="102">
        <v>2019</v>
      </c>
      <c r="T14" s="102">
        <v>2013</v>
      </c>
      <c r="U14" s="102">
        <v>4278</v>
      </c>
      <c r="V14" s="102">
        <v>1</v>
      </c>
      <c r="W14" s="102">
        <v>4</v>
      </c>
      <c r="X14" s="102">
        <v>978</v>
      </c>
      <c r="Y14" s="102"/>
      <c r="Z14" s="102">
        <v>326</v>
      </c>
      <c r="AA14" s="102">
        <v>506</v>
      </c>
      <c r="AB14" s="102">
        <v>22</v>
      </c>
      <c r="AC14" s="102">
        <v>124</v>
      </c>
      <c r="AD14" s="102">
        <v>522</v>
      </c>
      <c r="AE14" s="102">
        <v>1212</v>
      </c>
      <c r="AF14" s="102">
        <v>696</v>
      </c>
      <c r="AG14" s="1254" t="s">
        <v>576</v>
      </c>
      <c r="AH14" s="1255"/>
      <c r="AI14" s="103">
        <v>248</v>
      </c>
      <c r="AJ14" s="102">
        <v>243</v>
      </c>
      <c r="AK14" s="102">
        <v>668</v>
      </c>
      <c r="AL14" s="102">
        <v>0</v>
      </c>
      <c r="AM14" s="102">
        <v>0</v>
      </c>
      <c r="AN14" s="102">
        <v>169</v>
      </c>
      <c r="AO14" s="102"/>
      <c r="AP14" s="102">
        <v>42</v>
      </c>
      <c r="AQ14" s="102">
        <v>112</v>
      </c>
      <c r="AR14" s="102">
        <v>3</v>
      </c>
      <c r="AS14" s="102">
        <v>12</v>
      </c>
      <c r="AT14" s="102">
        <v>27</v>
      </c>
      <c r="AU14" s="102">
        <v>81</v>
      </c>
      <c r="AV14" s="102">
        <v>40</v>
      </c>
      <c r="AW14" s="102"/>
    </row>
    <row r="15" spans="1:49" ht="13.5" customHeight="1">
      <c r="A15" s="1254"/>
      <c r="B15" s="1255"/>
      <c r="C15" s="103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0"/>
      <c r="R15" s="106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0"/>
      <c r="AH15" s="100"/>
      <c r="AI15" s="103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</row>
    <row r="16" spans="1:49" ht="13.5" customHeight="1">
      <c r="A16" s="1254" t="s">
        <v>577</v>
      </c>
      <c r="B16" s="1255"/>
      <c r="C16" s="103">
        <v>2604</v>
      </c>
      <c r="D16" s="102">
        <v>2594</v>
      </c>
      <c r="E16" s="102">
        <v>5148</v>
      </c>
      <c r="F16" s="102">
        <v>1</v>
      </c>
      <c r="G16" s="102">
        <v>36</v>
      </c>
      <c r="H16" s="102">
        <v>1111</v>
      </c>
      <c r="I16" s="102"/>
      <c r="J16" s="102">
        <v>378</v>
      </c>
      <c r="K16" s="102">
        <v>554</v>
      </c>
      <c r="L16" s="102">
        <v>24</v>
      </c>
      <c r="M16" s="102">
        <v>155</v>
      </c>
      <c r="N16" s="102">
        <v>653</v>
      </c>
      <c r="O16" s="102">
        <v>1407</v>
      </c>
      <c r="P16" s="102">
        <v>853</v>
      </c>
      <c r="Q16" s="105"/>
      <c r="R16" s="101" t="s">
        <v>504</v>
      </c>
      <c r="S16" s="102">
        <v>1632</v>
      </c>
      <c r="T16" s="102">
        <v>1624</v>
      </c>
      <c r="U16" s="102">
        <v>3581</v>
      </c>
      <c r="V16" s="102">
        <v>1</v>
      </c>
      <c r="W16" s="102">
        <v>26</v>
      </c>
      <c r="X16" s="102">
        <v>922</v>
      </c>
      <c r="Y16" s="102"/>
      <c r="Z16" s="102">
        <v>355</v>
      </c>
      <c r="AA16" s="102">
        <v>452</v>
      </c>
      <c r="AB16" s="102">
        <v>16</v>
      </c>
      <c r="AC16" s="102">
        <v>99</v>
      </c>
      <c r="AD16" s="102">
        <v>383</v>
      </c>
      <c r="AE16" s="102">
        <v>870</v>
      </c>
      <c r="AF16" s="102">
        <v>509</v>
      </c>
      <c r="AG16" s="100" t="s">
        <v>578</v>
      </c>
      <c r="AH16" s="100" t="s">
        <v>556</v>
      </c>
      <c r="AI16" s="103">
        <v>2212</v>
      </c>
      <c r="AJ16" s="102">
        <v>2208</v>
      </c>
      <c r="AK16" s="102">
        <v>4546</v>
      </c>
      <c r="AL16" s="102">
        <v>4</v>
      </c>
      <c r="AM16" s="102">
        <v>575</v>
      </c>
      <c r="AN16" s="102">
        <v>961</v>
      </c>
      <c r="AO16" s="102"/>
      <c r="AP16" s="102">
        <v>276</v>
      </c>
      <c r="AQ16" s="102">
        <v>593</v>
      </c>
      <c r="AR16" s="102">
        <v>18</v>
      </c>
      <c r="AS16" s="102">
        <v>74</v>
      </c>
      <c r="AT16" s="102">
        <v>318</v>
      </c>
      <c r="AU16" s="102">
        <v>794</v>
      </c>
      <c r="AV16" s="102">
        <v>403</v>
      </c>
      <c r="AW16" s="102"/>
    </row>
    <row r="17" spans="1:49" ht="13.5" customHeight="1">
      <c r="A17" s="1254" t="s">
        <v>579</v>
      </c>
      <c r="B17" s="1255"/>
      <c r="C17" s="103">
        <v>2313</v>
      </c>
      <c r="D17" s="102">
        <v>2309</v>
      </c>
      <c r="E17" s="102">
        <v>4393</v>
      </c>
      <c r="F17" s="102">
        <v>0</v>
      </c>
      <c r="G17" s="102">
        <v>0</v>
      </c>
      <c r="H17" s="102">
        <v>948</v>
      </c>
      <c r="I17" s="102"/>
      <c r="J17" s="102">
        <v>346</v>
      </c>
      <c r="K17" s="102">
        <v>464</v>
      </c>
      <c r="L17" s="102">
        <v>17</v>
      </c>
      <c r="M17" s="102">
        <v>121</v>
      </c>
      <c r="N17" s="102">
        <v>587</v>
      </c>
      <c r="O17" s="102">
        <v>1259</v>
      </c>
      <c r="P17" s="102">
        <v>773</v>
      </c>
      <c r="Q17" s="105"/>
      <c r="R17" s="101" t="s">
        <v>506</v>
      </c>
      <c r="S17" s="102">
        <v>1286</v>
      </c>
      <c r="T17" s="102">
        <v>1285</v>
      </c>
      <c r="U17" s="102">
        <v>2649</v>
      </c>
      <c r="V17" s="102">
        <v>0</v>
      </c>
      <c r="W17" s="102">
        <v>0</v>
      </c>
      <c r="X17" s="102">
        <v>661</v>
      </c>
      <c r="Y17" s="102"/>
      <c r="Z17" s="102">
        <v>229</v>
      </c>
      <c r="AA17" s="102">
        <v>287</v>
      </c>
      <c r="AB17" s="102">
        <v>24</v>
      </c>
      <c r="AC17" s="102">
        <v>121</v>
      </c>
      <c r="AD17" s="102">
        <v>407</v>
      </c>
      <c r="AE17" s="102">
        <v>826</v>
      </c>
      <c r="AF17" s="102">
        <v>532</v>
      </c>
      <c r="AG17" s="105"/>
      <c r="AH17" s="100" t="s">
        <v>559</v>
      </c>
      <c r="AI17" s="103">
        <v>292</v>
      </c>
      <c r="AJ17" s="102">
        <v>292</v>
      </c>
      <c r="AK17" s="102">
        <v>688</v>
      </c>
      <c r="AL17" s="102">
        <v>0</v>
      </c>
      <c r="AM17" s="102">
        <v>0</v>
      </c>
      <c r="AN17" s="102">
        <v>169</v>
      </c>
      <c r="AO17" s="102"/>
      <c r="AP17" s="102">
        <v>55</v>
      </c>
      <c r="AQ17" s="102">
        <v>97</v>
      </c>
      <c r="AR17" s="102">
        <v>4</v>
      </c>
      <c r="AS17" s="102">
        <v>13</v>
      </c>
      <c r="AT17" s="102">
        <v>32</v>
      </c>
      <c r="AU17" s="102">
        <v>86</v>
      </c>
      <c r="AV17" s="102">
        <v>43</v>
      </c>
      <c r="AW17" s="102"/>
    </row>
    <row r="18" spans="1:49" ht="13.5" customHeight="1">
      <c r="A18" s="1254" t="s">
        <v>580</v>
      </c>
      <c r="B18" s="1255"/>
      <c r="C18" s="103">
        <v>1400</v>
      </c>
      <c r="D18" s="102">
        <v>1400</v>
      </c>
      <c r="E18" s="102">
        <v>3360</v>
      </c>
      <c r="F18" s="102">
        <v>0</v>
      </c>
      <c r="G18" s="102">
        <v>0</v>
      </c>
      <c r="H18" s="102">
        <v>726</v>
      </c>
      <c r="I18" s="102"/>
      <c r="J18" s="102">
        <v>165</v>
      </c>
      <c r="K18" s="102">
        <v>486</v>
      </c>
      <c r="L18" s="102">
        <v>20</v>
      </c>
      <c r="M18" s="102">
        <v>55</v>
      </c>
      <c r="N18" s="102">
        <v>323</v>
      </c>
      <c r="O18" s="102">
        <v>752</v>
      </c>
      <c r="P18" s="102">
        <v>429</v>
      </c>
      <c r="Q18" s="100" t="s">
        <v>581</v>
      </c>
      <c r="R18" s="101" t="s">
        <v>505</v>
      </c>
      <c r="S18" s="102">
        <v>2381</v>
      </c>
      <c r="T18" s="102">
        <v>2376</v>
      </c>
      <c r="U18" s="102">
        <v>5155</v>
      </c>
      <c r="V18" s="102">
        <v>1</v>
      </c>
      <c r="W18" s="102">
        <v>94</v>
      </c>
      <c r="X18" s="102">
        <v>1309</v>
      </c>
      <c r="Y18" s="102"/>
      <c r="Z18" s="102">
        <v>416</v>
      </c>
      <c r="AA18" s="102">
        <v>643</v>
      </c>
      <c r="AB18" s="102">
        <v>24</v>
      </c>
      <c r="AC18" s="102">
        <v>226</v>
      </c>
      <c r="AD18" s="102">
        <v>746</v>
      </c>
      <c r="AE18" s="102">
        <v>1537</v>
      </c>
      <c r="AF18" s="102">
        <v>959</v>
      </c>
      <c r="AG18" s="100" t="s">
        <v>582</v>
      </c>
      <c r="AH18" s="100" t="s">
        <v>556</v>
      </c>
      <c r="AI18" s="103">
        <v>2770</v>
      </c>
      <c r="AJ18" s="102">
        <v>2767</v>
      </c>
      <c r="AK18" s="102">
        <v>5807</v>
      </c>
      <c r="AL18" s="102">
        <v>2</v>
      </c>
      <c r="AM18" s="102">
        <v>2</v>
      </c>
      <c r="AN18" s="102">
        <v>1386</v>
      </c>
      <c r="AO18" s="102"/>
      <c r="AP18" s="102">
        <v>471</v>
      </c>
      <c r="AQ18" s="102">
        <v>729</v>
      </c>
      <c r="AR18" s="102">
        <v>24</v>
      </c>
      <c r="AS18" s="102">
        <v>162</v>
      </c>
      <c r="AT18" s="102">
        <v>557</v>
      </c>
      <c r="AU18" s="102">
        <v>1176</v>
      </c>
      <c r="AV18" s="102">
        <v>730</v>
      </c>
      <c r="AW18" s="102"/>
    </row>
    <row r="19" spans="1:49" ht="13.5" customHeight="1">
      <c r="A19" s="1254" t="s">
        <v>583</v>
      </c>
      <c r="B19" s="1255"/>
      <c r="C19" s="103">
        <v>3267</v>
      </c>
      <c r="D19" s="102">
        <v>3263</v>
      </c>
      <c r="E19" s="102">
        <v>6742</v>
      </c>
      <c r="F19" s="102">
        <v>0</v>
      </c>
      <c r="G19" s="102">
        <v>0</v>
      </c>
      <c r="H19" s="102">
        <v>1489</v>
      </c>
      <c r="I19" s="102"/>
      <c r="J19" s="102">
        <v>481</v>
      </c>
      <c r="K19" s="102">
        <v>750</v>
      </c>
      <c r="L19" s="102">
        <v>46</v>
      </c>
      <c r="M19" s="102">
        <v>212</v>
      </c>
      <c r="N19" s="102">
        <v>1066</v>
      </c>
      <c r="O19" s="102">
        <v>2344</v>
      </c>
      <c r="P19" s="102">
        <v>1386</v>
      </c>
      <c r="Q19" s="105"/>
      <c r="R19" s="101" t="s">
        <v>504</v>
      </c>
      <c r="S19" s="102">
        <v>2251</v>
      </c>
      <c r="T19" s="102">
        <v>2245</v>
      </c>
      <c r="U19" s="102">
        <v>5099</v>
      </c>
      <c r="V19" s="102">
        <v>1</v>
      </c>
      <c r="W19" s="102">
        <v>71</v>
      </c>
      <c r="X19" s="102">
        <v>1302</v>
      </c>
      <c r="Y19" s="102"/>
      <c r="Z19" s="102">
        <v>408</v>
      </c>
      <c r="AA19" s="102">
        <v>658</v>
      </c>
      <c r="AB19" s="102">
        <v>35</v>
      </c>
      <c r="AC19" s="102">
        <v>201</v>
      </c>
      <c r="AD19" s="102">
        <v>629</v>
      </c>
      <c r="AE19" s="102">
        <v>1332</v>
      </c>
      <c r="AF19" s="102">
        <v>809</v>
      </c>
      <c r="AG19" s="105"/>
      <c r="AH19" s="100" t="s">
        <v>559</v>
      </c>
      <c r="AI19" s="103">
        <v>1866</v>
      </c>
      <c r="AJ19" s="102">
        <v>1866</v>
      </c>
      <c r="AK19" s="102">
        <v>3515</v>
      </c>
      <c r="AL19" s="102">
        <v>0</v>
      </c>
      <c r="AM19" s="102">
        <v>0</v>
      </c>
      <c r="AN19" s="102">
        <v>756</v>
      </c>
      <c r="AO19" s="102"/>
      <c r="AP19" s="102">
        <v>282</v>
      </c>
      <c r="AQ19" s="102">
        <v>339</v>
      </c>
      <c r="AR19" s="102">
        <v>17</v>
      </c>
      <c r="AS19" s="102">
        <v>118</v>
      </c>
      <c r="AT19" s="102">
        <v>365</v>
      </c>
      <c r="AU19" s="102">
        <v>866</v>
      </c>
      <c r="AV19" s="102">
        <v>508</v>
      </c>
      <c r="AW19" s="102"/>
    </row>
    <row r="20" spans="1:49" ht="13.5" customHeight="1">
      <c r="A20" s="1254" t="s">
        <v>584</v>
      </c>
      <c r="B20" s="1255"/>
      <c r="C20" s="103">
        <v>1664</v>
      </c>
      <c r="D20" s="102">
        <v>1659</v>
      </c>
      <c r="E20" s="102">
        <v>3347</v>
      </c>
      <c r="F20" s="102">
        <v>2</v>
      </c>
      <c r="G20" s="102">
        <v>60</v>
      </c>
      <c r="H20" s="102">
        <v>747</v>
      </c>
      <c r="I20" s="102"/>
      <c r="J20" s="102">
        <v>278</v>
      </c>
      <c r="K20" s="102">
        <v>344</v>
      </c>
      <c r="L20" s="102">
        <v>11</v>
      </c>
      <c r="M20" s="102">
        <v>114</v>
      </c>
      <c r="N20" s="102">
        <v>425</v>
      </c>
      <c r="O20" s="102">
        <v>983</v>
      </c>
      <c r="P20" s="102">
        <v>563</v>
      </c>
      <c r="Q20" s="105"/>
      <c r="R20" s="101" t="s">
        <v>506</v>
      </c>
      <c r="S20" s="102">
        <v>2574</v>
      </c>
      <c r="T20" s="102">
        <v>2565</v>
      </c>
      <c r="U20" s="102">
        <v>6129</v>
      </c>
      <c r="V20" s="102">
        <v>1</v>
      </c>
      <c r="W20" s="102">
        <v>51</v>
      </c>
      <c r="X20" s="102">
        <v>1610</v>
      </c>
      <c r="Y20" s="102"/>
      <c r="Z20" s="102">
        <v>498</v>
      </c>
      <c r="AA20" s="102">
        <v>847</v>
      </c>
      <c r="AB20" s="102">
        <v>45</v>
      </c>
      <c r="AC20" s="102">
        <v>220</v>
      </c>
      <c r="AD20" s="102">
        <v>659</v>
      </c>
      <c r="AE20" s="102">
        <v>1529</v>
      </c>
      <c r="AF20" s="102">
        <v>889</v>
      </c>
      <c r="AG20" s="105"/>
      <c r="AH20" s="100" t="s">
        <v>561</v>
      </c>
      <c r="AI20" s="103">
        <v>2953</v>
      </c>
      <c r="AJ20" s="102">
        <v>2952</v>
      </c>
      <c r="AK20" s="102">
        <v>5505</v>
      </c>
      <c r="AL20" s="102">
        <v>1</v>
      </c>
      <c r="AM20" s="102">
        <v>29</v>
      </c>
      <c r="AN20" s="102">
        <v>1174</v>
      </c>
      <c r="AO20" s="102"/>
      <c r="AP20" s="102">
        <v>405</v>
      </c>
      <c r="AQ20" s="102">
        <v>632</v>
      </c>
      <c r="AR20" s="102">
        <v>26</v>
      </c>
      <c r="AS20" s="102">
        <v>111</v>
      </c>
      <c r="AT20" s="102">
        <v>524</v>
      </c>
      <c r="AU20" s="102">
        <v>1185</v>
      </c>
      <c r="AV20" s="102">
        <v>717</v>
      </c>
      <c r="AW20" s="102"/>
    </row>
    <row r="21" spans="1:49" ht="13.5" customHeight="1">
      <c r="A21" s="100"/>
      <c r="B21" s="106"/>
      <c r="C21" s="103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5"/>
      <c r="R21" s="101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5"/>
      <c r="AH21" s="100"/>
      <c r="AI21" s="103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</row>
    <row r="22" spans="1:49" ht="13.5" customHeight="1">
      <c r="A22" s="1254" t="s">
        <v>585</v>
      </c>
      <c r="B22" s="1255"/>
      <c r="C22" s="103">
        <v>2156</v>
      </c>
      <c r="D22" s="102">
        <v>2149</v>
      </c>
      <c r="E22" s="102">
        <v>4379</v>
      </c>
      <c r="F22" s="102">
        <v>6</v>
      </c>
      <c r="G22" s="102">
        <v>818</v>
      </c>
      <c r="H22" s="102">
        <v>948</v>
      </c>
      <c r="I22" s="102"/>
      <c r="J22" s="102">
        <v>313</v>
      </c>
      <c r="K22" s="102">
        <v>478</v>
      </c>
      <c r="L22" s="102">
        <v>21</v>
      </c>
      <c r="M22" s="102">
        <v>136</v>
      </c>
      <c r="N22" s="102">
        <v>630</v>
      </c>
      <c r="O22" s="102">
        <v>1363</v>
      </c>
      <c r="P22" s="102">
        <v>824</v>
      </c>
      <c r="Q22" s="100" t="s">
        <v>586</v>
      </c>
      <c r="R22" s="101" t="s">
        <v>505</v>
      </c>
      <c r="S22" s="102">
        <v>584</v>
      </c>
      <c r="T22" s="102">
        <v>582</v>
      </c>
      <c r="U22" s="102">
        <v>1399</v>
      </c>
      <c r="V22" s="102">
        <v>1</v>
      </c>
      <c r="W22" s="102">
        <v>76</v>
      </c>
      <c r="X22" s="102">
        <v>365</v>
      </c>
      <c r="Y22" s="102"/>
      <c r="Z22" s="102">
        <v>120</v>
      </c>
      <c r="AA22" s="102">
        <v>193</v>
      </c>
      <c r="AB22" s="102">
        <v>14</v>
      </c>
      <c r="AC22" s="102">
        <v>38</v>
      </c>
      <c r="AD22" s="102">
        <v>169</v>
      </c>
      <c r="AE22" s="102">
        <v>401</v>
      </c>
      <c r="AF22" s="102">
        <v>230</v>
      </c>
      <c r="AG22" s="105"/>
      <c r="AH22" s="100" t="s">
        <v>563</v>
      </c>
      <c r="AI22" s="103">
        <v>2411</v>
      </c>
      <c r="AJ22" s="102">
        <v>2410</v>
      </c>
      <c r="AK22" s="102">
        <v>4698</v>
      </c>
      <c r="AL22" s="102">
        <v>0</v>
      </c>
      <c r="AM22" s="102">
        <v>0</v>
      </c>
      <c r="AN22" s="102">
        <v>992</v>
      </c>
      <c r="AO22" s="102"/>
      <c r="AP22" s="102">
        <v>361</v>
      </c>
      <c r="AQ22" s="102">
        <v>495</v>
      </c>
      <c r="AR22" s="102">
        <v>25</v>
      </c>
      <c r="AS22" s="102">
        <v>111</v>
      </c>
      <c r="AT22" s="102">
        <v>535</v>
      </c>
      <c r="AU22" s="102">
        <v>1218</v>
      </c>
      <c r="AV22" s="102">
        <v>728</v>
      </c>
      <c r="AW22" s="102"/>
    </row>
    <row r="23" spans="1:49" ht="13.5" customHeight="1">
      <c r="A23" s="1254" t="s">
        <v>587</v>
      </c>
      <c r="B23" s="1255"/>
      <c r="C23" s="103">
        <v>2398</v>
      </c>
      <c r="D23" s="102">
        <v>2392</v>
      </c>
      <c r="E23" s="102">
        <v>4545</v>
      </c>
      <c r="F23" s="102">
        <v>0</v>
      </c>
      <c r="G23" s="102">
        <v>0</v>
      </c>
      <c r="H23" s="102">
        <v>974</v>
      </c>
      <c r="I23" s="102"/>
      <c r="J23" s="102">
        <v>351</v>
      </c>
      <c r="K23" s="102">
        <v>457</v>
      </c>
      <c r="L23" s="102">
        <v>21</v>
      </c>
      <c r="M23" s="102">
        <v>145</v>
      </c>
      <c r="N23" s="102">
        <v>574</v>
      </c>
      <c r="O23" s="102">
        <v>1210</v>
      </c>
      <c r="P23" s="102">
        <v>762</v>
      </c>
      <c r="Q23" s="105"/>
      <c r="R23" s="101" t="s">
        <v>504</v>
      </c>
      <c r="S23" s="102">
        <v>630</v>
      </c>
      <c r="T23" s="102">
        <v>622</v>
      </c>
      <c r="U23" s="102">
        <v>1347</v>
      </c>
      <c r="V23" s="102">
        <v>3</v>
      </c>
      <c r="W23" s="102">
        <v>108</v>
      </c>
      <c r="X23" s="102">
        <v>331</v>
      </c>
      <c r="Y23" s="102"/>
      <c r="Z23" s="102">
        <v>111</v>
      </c>
      <c r="AA23" s="102">
        <v>172</v>
      </c>
      <c r="AB23" s="102">
        <v>16</v>
      </c>
      <c r="AC23" s="102">
        <v>32</v>
      </c>
      <c r="AD23" s="102">
        <v>154</v>
      </c>
      <c r="AE23" s="102">
        <v>312</v>
      </c>
      <c r="AF23" s="102">
        <v>194</v>
      </c>
      <c r="AG23" s="105"/>
      <c r="AH23" s="100" t="s">
        <v>554</v>
      </c>
      <c r="AI23" s="103">
        <v>1979</v>
      </c>
      <c r="AJ23" s="102">
        <v>1979</v>
      </c>
      <c r="AK23" s="102">
        <v>4363</v>
      </c>
      <c r="AL23" s="102">
        <v>0</v>
      </c>
      <c r="AM23" s="102">
        <v>0</v>
      </c>
      <c r="AN23" s="102">
        <v>1142</v>
      </c>
      <c r="AO23" s="102"/>
      <c r="AP23" s="102">
        <v>390</v>
      </c>
      <c r="AQ23" s="102">
        <v>491</v>
      </c>
      <c r="AR23" s="102">
        <v>30</v>
      </c>
      <c r="AS23" s="102">
        <v>231</v>
      </c>
      <c r="AT23" s="102">
        <v>687</v>
      </c>
      <c r="AU23" s="102">
        <v>1416</v>
      </c>
      <c r="AV23" s="102">
        <v>891</v>
      </c>
      <c r="AW23" s="102"/>
    </row>
    <row r="24" spans="1:49" ht="13.5" customHeight="1">
      <c r="A24" s="1254" t="s">
        <v>588</v>
      </c>
      <c r="B24" s="1255"/>
      <c r="C24" s="103">
        <v>2427</v>
      </c>
      <c r="D24" s="102">
        <v>2407</v>
      </c>
      <c r="E24" s="102">
        <v>4654</v>
      </c>
      <c r="F24" s="102">
        <v>2</v>
      </c>
      <c r="G24" s="102">
        <v>45</v>
      </c>
      <c r="H24" s="102">
        <v>1041</v>
      </c>
      <c r="I24" s="102"/>
      <c r="J24" s="102">
        <v>378</v>
      </c>
      <c r="K24" s="102">
        <v>461</v>
      </c>
      <c r="L24" s="102">
        <v>15</v>
      </c>
      <c r="M24" s="102">
        <v>187</v>
      </c>
      <c r="N24" s="102">
        <v>718</v>
      </c>
      <c r="O24" s="102">
        <v>1481</v>
      </c>
      <c r="P24" s="102">
        <v>960</v>
      </c>
      <c r="Q24" s="100" t="s">
        <v>589</v>
      </c>
      <c r="R24" s="101" t="s">
        <v>505</v>
      </c>
      <c r="S24" s="102">
        <v>1459</v>
      </c>
      <c r="T24" s="102">
        <v>1458</v>
      </c>
      <c r="U24" s="102">
        <v>3044</v>
      </c>
      <c r="V24" s="102">
        <v>1</v>
      </c>
      <c r="W24" s="102">
        <v>9</v>
      </c>
      <c r="X24" s="102">
        <v>755</v>
      </c>
      <c r="Y24" s="102"/>
      <c r="Z24" s="102">
        <v>230</v>
      </c>
      <c r="AA24" s="102">
        <v>402</v>
      </c>
      <c r="AB24" s="102">
        <v>16</v>
      </c>
      <c r="AC24" s="102">
        <v>107</v>
      </c>
      <c r="AD24" s="102">
        <v>290</v>
      </c>
      <c r="AE24" s="102">
        <v>576</v>
      </c>
      <c r="AF24" s="102">
        <v>378</v>
      </c>
      <c r="AG24" s="100" t="s">
        <v>590</v>
      </c>
      <c r="AH24" s="100" t="s">
        <v>556</v>
      </c>
      <c r="AI24" s="103">
        <v>3072</v>
      </c>
      <c r="AJ24" s="102">
        <v>3064</v>
      </c>
      <c r="AK24" s="102">
        <v>6475</v>
      </c>
      <c r="AL24" s="102">
        <v>0</v>
      </c>
      <c r="AM24" s="102">
        <v>0</v>
      </c>
      <c r="AN24" s="102">
        <v>1506</v>
      </c>
      <c r="AO24" s="102"/>
      <c r="AP24" s="102">
        <v>503</v>
      </c>
      <c r="AQ24" s="102">
        <v>790</v>
      </c>
      <c r="AR24" s="102">
        <v>36</v>
      </c>
      <c r="AS24" s="102">
        <v>177</v>
      </c>
      <c r="AT24" s="102">
        <v>772</v>
      </c>
      <c r="AU24" s="102">
        <v>1718</v>
      </c>
      <c r="AV24" s="102">
        <v>1057</v>
      </c>
      <c r="AW24" s="102"/>
    </row>
    <row r="25" spans="1:49" ht="13.5" customHeight="1">
      <c r="A25" s="1254" t="s">
        <v>591</v>
      </c>
      <c r="B25" s="1255"/>
      <c r="C25" s="103">
        <v>2481</v>
      </c>
      <c r="D25" s="102">
        <v>2479</v>
      </c>
      <c r="E25" s="102">
        <v>5068</v>
      </c>
      <c r="F25" s="102">
        <v>2</v>
      </c>
      <c r="G25" s="102">
        <v>29</v>
      </c>
      <c r="H25" s="102">
        <v>1138</v>
      </c>
      <c r="I25" s="102"/>
      <c r="J25" s="102">
        <v>402</v>
      </c>
      <c r="K25" s="102">
        <v>491</v>
      </c>
      <c r="L25" s="102">
        <v>28</v>
      </c>
      <c r="M25" s="102">
        <v>217</v>
      </c>
      <c r="N25" s="102">
        <v>820</v>
      </c>
      <c r="O25" s="102">
        <v>1789</v>
      </c>
      <c r="P25" s="102">
        <v>1103</v>
      </c>
      <c r="Q25" s="105"/>
      <c r="R25" s="101" t="s">
        <v>504</v>
      </c>
      <c r="S25" s="102">
        <v>1800</v>
      </c>
      <c r="T25" s="102">
        <v>1776</v>
      </c>
      <c r="U25" s="102">
        <v>4011</v>
      </c>
      <c r="V25" s="102">
        <v>2</v>
      </c>
      <c r="W25" s="102">
        <v>23</v>
      </c>
      <c r="X25" s="102">
        <v>1016</v>
      </c>
      <c r="Y25" s="102"/>
      <c r="Z25" s="102">
        <v>342</v>
      </c>
      <c r="AA25" s="102">
        <v>525</v>
      </c>
      <c r="AB25" s="102">
        <v>21</v>
      </c>
      <c r="AC25" s="102">
        <v>128</v>
      </c>
      <c r="AD25" s="102">
        <v>441</v>
      </c>
      <c r="AE25" s="102">
        <v>1000</v>
      </c>
      <c r="AF25" s="102">
        <v>606</v>
      </c>
      <c r="AG25" s="105"/>
      <c r="AH25" s="100" t="s">
        <v>559</v>
      </c>
      <c r="AI25" s="103">
        <v>1923</v>
      </c>
      <c r="AJ25" s="102">
        <v>1920</v>
      </c>
      <c r="AK25" s="102">
        <v>3969</v>
      </c>
      <c r="AL25" s="102">
        <v>1</v>
      </c>
      <c r="AM25" s="102">
        <v>232</v>
      </c>
      <c r="AN25" s="102">
        <v>907</v>
      </c>
      <c r="AO25" s="102"/>
      <c r="AP25" s="102">
        <v>333</v>
      </c>
      <c r="AQ25" s="102">
        <v>445</v>
      </c>
      <c r="AR25" s="102">
        <v>20</v>
      </c>
      <c r="AS25" s="102">
        <v>109</v>
      </c>
      <c r="AT25" s="102">
        <v>498</v>
      </c>
      <c r="AU25" s="102">
        <v>1141</v>
      </c>
      <c r="AV25" s="102">
        <v>662</v>
      </c>
      <c r="AW25" s="102"/>
    </row>
    <row r="26" spans="1:49" ht="13.5" customHeight="1">
      <c r="A26" s="1254" t="s">
        <v>592</v>
      </c>
      <c r="B26" s="1255"/>
      <c r="C26" s="103">
        <v>1990</v>
      </c>
      <c r="D26" s="102">
        <v>1988</v>
      </c>
      <c r="E26" s="102">
        <v>3733</v>
      </c>
      <c r="F26" s="102">
        <v>0</v>
      </c>
      <c r="G26" s="102">
        <v>0</v>
      </c>
      <c r="H26" s="102">
        <v>758</v>
      </c>
      <c r="I26" s="102"/>
      <c r="J26" s="102">
        <v>273</v>
      </c>
      <c r="K26" s="102">
        <v>341</v>
      </c>
      <c r="L26" s="102">
        <v>21</v>
      </c>
      <c r="M26" s="102">
        <v>123</v>
      </c>
      <c r="N26" s="102">
        <v>570</v>
      </c>
      <c r="O26" s="102">
        <v>1216</v>
      </c>
      <c r="P26" s="102">
        <v>724</v>
      </c>
      <c r="Q26" s="100"/>
      <c r="R26" s="101" t="s">
        <v>506</v>
      </c>
      <c r="S26" s="102">
        <v>770</v>
      </c>
      <c r="T26" s="102">
        <v>770</v>
      </c>
      <c r="U26" s="102">
        <v>1694</v>
      </c>
      <c r="V26" s="102">
        <v>0</v>
      </c>
      <c r="W26" s="102">
        <v>0</v>
      </c>
      <c r="X26" s="102">
        <v>435</v>
      </c>
      <c r="Y26" s="102"/>
      <c r="Z26" s="102">
        <v>145</v>
      </c>
      <c r="AA26" s="102">
        <v>229</v>
      </c>
      <c r="AB26" s="102">
        <v>8</v>
      </c>
      <c r="AC26" s="102">
        <v>53</v>
      </c>
      <c r="AD26" s="102">
        <v>173</v>
      </c>
      <c r="AE26" s="102">
        <v>360</v>
      </c>
      <c r="AF26" s="102">
        <v>232</v>
      </c>
      <c r="AG26" s="100"/>
      <c r="AH26" s="100" t="s">
        <v>561</v>
      </c>
      <c r="AI26" s="103">
        <v>2641</v>
      </c>
      <c r="AJ26" s="102">
        <v>2565</v>
      </c>
      <c r="AK26" s="102">
        <v>5846</v>
      </c>
      <c r="AL26" s="102">
        <v>2</v>
      </c>
      <c r="AM26" s="102">
        <v>271</v>
      </c>
      <c r="AN26" s="102">
        <v>1433</v>
      </c>
      <c r="AO26" s="102"/>
      <c r="AP26" s="102">
        <v>465</v>
      </c>
      <c r="AQ26" s="102">
        <v>779</v>
      </c>
      <c r="AR26" s="102">
        <v>39</v>
      </c>
      <c r="AS26" s="102">
        <v>150</v>
      </c>
      <c r="AT26" s="102">
        <v>670</v>
      </c>
      <c r="AU26" s="102">
        <v>1594</v>
      </c>
      <c r="AV26" s="102">
        <v>913</v>
      </c>
      <c r="AW26" s="102"/>
    </row>
    <row r="27" spans="1:49" ht="13.5" customHeight="1">
      <c r="A27" s="83"/>
      <c r="B27" s="83"/>
      <c r="C27" s="103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5"/>
      <c r="R27" s="107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5"/>
      <c r="AH27" s="83"/>
      <c r="AI27" s="103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</row>
    <row r="28" spans="1:49" ht="13.5" customHeight="1">
      <c r="A28" s="1254" t="s">
        <v>593</v>
      </c>
      <c r="B28" s="1255"/>
      <c r="C28" s="103">
        <v>2090</v>
      </c>
      <c r="D28" s="102">
        <v>2076</v>
      </c>
      <c r="E28" s="102">
        <v>3838</v>
      </c>
      <c r="F28" s="102">
        <v>7</v>
      </c>
      <c r="G28" s="102">
        <v>464</v>
      </c>
      <c r="H28" s="102">
        <v>736</v>
      </c>
      <c r="I28" s="102"/>
      <c r="J28" s="102">
        <v>230</v>
      </c>
      <c r="K28" s="102">
        <v>368</v>
      </c>
      <c r="L28" s="102">
        <v>24</v>
      </c>
      <c r="M28" s="102">
        <v>114</v>
      </c>
      <c r="N28" s="102">
        <v>586</v>
      </c>
      <c r="O28" s="102">
        <v>1213</v>
      </c>
      <c r="P28" s="102">
        <v>761</v>
      </c>
      <c r="Q28" s="105"/>
      <c r="R28" s="101" t="s">
        <v>507</v>
      </c>
      <c r="S28" s="102">
        <v>1232</v>
      </c>
      <c r="T28" s="102">
        <v>1231</v>
      </c>
      <c r="U28" s="102">
        <v>2651</v>
      </c>
      <c r="V28" s="102">
        <v>0</v>
      </c>
      <c r="W28" s="102">
        <v>0</v>
      </c>
      <c r="X28" s="102">
        <v>623</v>
      </c>
      <c r="Y28" s="102"/>
      <c r="Z28" s="102">
        <v>224</v>
      </c>
      <c r="AA28" s="102">
        <v>302</v>
      </c>
      <c r="AB28" s="102">
        <v>13</v>
      </c>
      <c r="AC28" s="102">
        <v>84</v>
      </c>
      <c r="AD28" s="102">
        <v>342</v>
      </c>
      <c r="AE28" s="102">
        <v>739</v>
      </c>
      <c r="AF28" s="102">
        <v>439</v>
      </c>
      <c r="AG28" s="105"/>
      <c r="AH28" s="100" t="s">
        <v>563</v>
      </c>
      <c r="AI28" s="103">
        <v>1812</v>
      </c>
      <c r="AJ28" s="102">
        <v>1765</v>
      </c>
      <c r="AK28" s="102">
        <v>4094</v>
      </c>
      <c r="AL28" s="102">
        <v>3</v>
      </c>
      <c r="AM28" s="102">
        <v>176</v>
      </c>
      <c r="AN28" s="102">
        <v>988</v>
      </c>
      <c r="AO28" s="102"/>
      <c r="AP28" s="102">
        <v>307</v>
      </c>
      <c r="AQ28" s="102">
        <v>559</v>
      </c>
      <c r="AR28" s="102">
        <v>27</v>
      </c>
      <c r="AS28" s="102">
        <v>95</v>
      </c>
      <c r="AT28" s="102">
        <v>433</v>
      </c>
      <c r="AU28" s="102">
        <v>1031</v>
      </c>
      <c r="AV28" s="102">
        <v>577</v>
      </c>
      <c r="AW28" s="102"/>
    </row>
    <row r="29" spans="1:49" ht="13.5" customHeight="1">
      <c r="A29" s="1254" t="s">
        <v>594</v>
      </c>
      <c r="B29" s="1255"/>
      <c r="C29" s="103">
        <v>2322</v>
      </c>
      <c r="D29" s="102">
        <v>2321</v>
      </c>
      <c r="E29" s="102">
        <v>4666</v>
      </c>
      <c r="F29" s="102">
        <v>0</v>
      </c>
      <c r="G29" s="102">
        <v>0</v>
      </c>
      <c r="H29" s="102">
        <v>995</v>
      </c>
      <c r="I29" s="102"/>
      <c r="J29" s="102">
        <v>328</v>
      </c>
      <c r="K29" s="102">
        <v>482</v>
      </c>
      <c r="L29" s="102">
        <v>27</v>
      </c>
      <c r="M29" s="102">
        <v>158</v>
      </c>
      <c r="N29" s="102">
        <v>671</v>
      </c>
      <c r="O29" s="102">
        <v>1521</v>
      </c>
      <c r="P29" s="102">
        <v>895</v>
      </c>
      <c r="Q29" s="100" t="s">
        <v>595</v>
      </c>
      <c r="R29" s="101" t="s">
        <v>505</v>
      </c>
      <c r="S29" s="102">
        <v>993</v>
      </c>
      <c r="T29" s="102">
        <v>990</v>
      </c>
      <c r="U29" s="102">
        <v>2465</v>
      </c>
      <c r="V29" s="102">
        <v>1</v>
      </c>
      <c r="W29" s="102">
        <v>13</v>
      </c>
      <c r="X29" s="102">
        <v>598</v>
      </c>
      <c r="Y29" s="102"/>
      <c r="Z29" s="102">
        <v>165</v>
      </c>
      <c r="AA29" s="102">
        <v>319</v>
      </c>
      <c r="AB29" s="102">
        <v>18</v>
      </c>
      <c r="AC29" s="102">
        <v>96</v>
      </c>
      <c r="AD29" s="102">
        <v>324</v>
      </c>
      <c r="AE29" s="102">
        <v>815</v>
      </c>
      <c r="AF29" s="102">
        <v>445</v>
      </c>
      <c r="AG29" s="105"/>
      <c r="AH29" s="100" t="s">
        <v>554</v>
      </c>
      <c r="AI29" s="103">
        <v>778</v>
      </c>
      <c r="AJ29" s="102">
        <v>753</v>
      </c>
      <c r="AK29" s="102">
        <v>2065</v>
      </c>
      <c r="AL29" s="102">
        <v>2</v>
      </c>
      <c r="AM29" s="102">
        <v>2</v>
      </c>
      <c r="AN29" s="102">
        <v>508</v>
      </c>
      <c r="AO29" s="102"/>
      <c r="AP29" s="102">
        <v>147</v>
      </c>
      <c r="AQ29" s="102">
        <v>330</v>
      </c>
      <c r="AR29" s="102">
        <v>4</v>
      </c>
      <c r="AS29" s="102">
        <v>27</v>
      </c>
      <c r="AT29" s="102">
        <v>170</v>
      </c>
      <c r="AU29" s="102">
        <v>457</v>
      </c>
      <c r="AV29" s="102">
        <v>229</v>
      </c>
      <c r="AW29" s="102"/>
    </row>
    <row r="30" spans="1:49" ht="13.5" customHeight="1">
      <c r="A30" s="1254" t="s">
        <v>596</v>
      </c>
      <c r="B30" s="1255"/>
      <c r="C30" s="103">
        <v>2677</v>
      </c>
      <c r="D30" s="102">
        <v>2676</v>
      </c>
      <c r="E30" s="102">
        <v>5361</v>
      </c>
      <c r="F30" s="102">
        <v>1</v>
      </c>
      <c r="G30" s="102">
        <v>29</v>
      </c>
      <c r="H30" s="102">
        <v>1138</v>
      </c>
      <c r="I30" s="102"/>
      <c r="J30" s="102">
        <v>350</v>
      </c>
      <c r="K30" s="102">
        <v>566</v>
      </c>
      <c r="L30" s="102">
        <v>33</v>
      </c>
      <c r="M30" s="102">
        <v>189</v>
      </c>
      <c r="N30" s="102">
        <v>660</v>
      </c>
      <c r="O30" s="102">
        <v>1540</v>
      </c>
      <c r="P30" s="102">
        <v>889</v>
      </c>
      <c r="Q30" s="105"/>
      <c r="R30" s="101" t="s">
        <v>504</v>
      </c>
      <c r="S30" s="102">
        <v>1606</v>
      </c>
      <c r="T30" s="102">
        <v>1596</v>
      </c>
      <c r="U30" s="102">
        <v>3864</v>
      </c>
      <c r="V30" s="102">
        <v>0</v>
      </c>
      <c r="W30" s="102">
        <v>0</v>
      </c>
      <c r="X30" s="102">
        <v>889</v>
      </c>
      <c r="Y30" s="102"/>
      <c r="Z30" s="102">
        <v>271</v>
      </c>
      <c r="AA30" s="102">
        <v>534</v>
      </c>
      <c r="AB30" s="102">
        <v>20</v>
      </c>
      <c r="AC30" s="102">
        <v>64</v>
      </c>
      <c r="AD30" s="102">
        <v>395</v>
      </c>
      <c r="AE30" s="102">
        <v>1028</v>
      </c>
      <c r="AF30" s="102">
        <v>544</v>
      </c>
      <c r="AG30" s="105"/>
      <c r="AH30" s="100" t="s">
        <v>558</v>
      </c>
      <c r="AI30" s="103">
        <v>2030</v>
      </c>
      <c r="AJ30" s="102">
        <v>2000</v>
      </c>
      <c r="AK30" s="102">
        <v>4688</v>
      </c>
      <c r="AL30" s="102">
        <v>0</v>
      </c>
      <c r="AM30" s="102">
        <v>0</v>
      </c>
      <c r="AN30" s="102">
        <v>1112</v>
      </c>
      <c r="AO30" s="102"/>
      <c r="AP30" s="102">
        <v>321</v>
      </c>
      <c r="AQ30" s="102">
        <v>656</v>
      </c>
      <c r="AR30" s="102">
        <v>25</v>
      </c>
      <c r="AS30" s="102">
        <v>110</v>
      </c>
      <c r="AT30" s="102">
        <v>378</v>
      </c>
      <c r="AU30" s="102">
        <v>953</v>
      </c>
      <c r="AV30" s="102">
        <v>518</v>
      </c>
      <c r="AW30" s="102"/>
    </row>
    <row r="31" spans="1:49" ht="13.5" customHeight="1">
      <c r="A31" s="1254" t="s">
        <v>597</v>
      </c>
      <c r="B31" s="1255"/>
      <c r="C31" s="103">
        <v>2315</v>
      </c>
      <c r="D31" s="102">
        <v>2312</v>
      </c>
      <c r="E31" s="102">
        <v>4686</v>
      </c>
      <c r="F31" s="102">
        <v>1</v>
      </c>
      <c r="G31" s="102">
        <v>48</v>
      </c>
      <c r="H31" s="102">
        <v>1046</v>
      </c>
      <c r="I31" s="102"/>
      <c r="J31" s="102">
        <v>350</v>
      </c>
      <c r="K31" s="102">
        <v>526</v>
      </c>
      <c r="L31" s="102">
        <v>20</v>
      </c>
      <c r="M31" s="102">
        <v>150</v>
      </c>
      <c r="N31" s="102">
        <v>597</v>
      </c>
      <c r="O31" s="102">
        <v>1335</v>
      </c>
      <c r="P31" s="102">
        <v>812</v>
      </c>
      <c r="Q31" s="105"/>
      <c r="R31" s="101" t="s">
        <v>506</v>
      </c>
      <c r="S31" s="102">
        <v>1350</v>
      </c>
      <c r="T31" s="102">
        <v>1345</v>
      </c>
      <c r="U31" s="102">
        <v>3348</v>
      </c>
      <c r="V31" s="102">
        <v>0</v>
      </c>
      <c r="W31" s="102">
        <v>0</v>
      </c>
      <c r="X31" s="102">
        <v>789</v>
      </c>
      <c r="Y31" s="102"/>
      <c r="Z31" s="102">
        <v>253</v>
      </c>
      <c r="AA31" s="102">
        <v>432</v>
      </c>
      <c r="AB31" s="102">
        <v>19</v>
      </c>
      <c r="AC31" s="102">
        <v>85</v>
      </c>
      <c r="AD31" s="102">
        <v>417</v>
      </c>
      <c r="AE31" s="102">
        <v>1050</v>
      </c>
      <c r="AF31" s="102">
        <v>594</v>
      </c>
      <c r="AG31" s="105"/>
      <c r="AH31" s="100" t="s">
        <v>560</v>
      </c>
      <c r="AI31" s="103">
        <v>530</v>
      </c>
      <c r="AJ31" s="102">
        <v>526</v>
      </c>
      <c r="AK31" s="102">
        <v>1360</v>
      </c>
      <c r="AL31" s="102">
        <v>0</v>
      </c>
      <c r="AM31" s="102">
        <v>0</v>
      </c>
      <c r="AN31" s="102">
        <v>337</v>
      </c>
      <c r="AO31" s="102"/>
      <c r="AP31" s="102">
        <v>89</v>
      </c>
      <c r="AQ31" s="102">
        <v>211</v>
      </c>
      <c r="AR31" s="102">
        <v>11</v>
      </c>
      <c r="AS31" s="102">
        <v>26</v>
      </c>
      <c r="AT31" s="102">
        <v>88</v>
      </c>
      <c r="AU31" s="102">
        <v>241</v>
      </c>
      <c r="AV31" s="102">
        <v>122</v>
      </c>
      <c r="AW31" s="102"/>
    </row>
    <row r="32" spans="1:49" ht="13.5" customHeight="1">
      <c r="A32" s="1254" t="s">
        <v>598</v>
      </c>
      <c r="B32" s="1255"/>
      <c r="C32" s="103">
        <v>2640</v>
      </c>
      <c r="D32" s="102">
        <v>2640</v>
      </c>
      <c r="E32" s="102">
        <v>5308</v>
      </c>
      <c r="F32" s="102">
        <v>0</v>
      </c>
      <c r="G32" s="102">
        <v>0</v>
      </c>
      <c r="H32" s="102">
        <v>1141</v>
      </c>
      <c r="I32" s="102"/>
      <c r="J32" s="102">
        <v>368</v>
      </c>
      <c r="K32" s="102">
        <v>579</v>
      </c>
      <c r="L32" s="102">
        <v>26</v>
      </c>
      <c r="M32" s="102">
        <v>168</v>
      </c>
      <c r="N32" s="102">
        <v>690</v>
      </c>
      <c r="O32" s="102">
        <v>1562</v>
      </c>
      <c r="P32" s="102">
        <v>941</v>
      </c>
      <c r="Q32" s="105"/>
      <c r="R32" s="101" t="s">
        <v>507</v>
      </c>
      <c r="S32" s="102">
        <v>654</v>
      </c>
      <c r="T32" s="102">
        <v>653</v>
      </c>
      <c r="U32" s="102">
        <v>1777</v>
      </c>
      <c r="V32" s="102">
        <v>0</v>
      </c>
      <c r="W32" s="102">
        <v>0</v>
      </c>
      <c r="X32" s="102">
        <v>483</v>
      </c>
      <c r="Y32" s="102"/>
      <c r="Z32" s="102">
        <v>131</v>
      </c>
      <c r="AA32" s="102">
        <v>295</v>
      </c>
      <c r="AB32" s="102">
        <v>7</v>
      </c>
      <c r="AC32" s="102">
        <v>50</v>
      </c>
      <c r="AD32" s="102">
        <v>123</v>
      </c>
      <c r="AE32" s="102">
        <v>288</v>
      </c>
      <c r="AF32" s="102">
        <v>163</v>
      </c>
      <c r="AG32" s="105"/>
      <c r="AH32" s="100" t="s">
        <v>562</v>
      </c>
      <c r="AI32" s="103">
        <v>616</v>
      </c>
      <c r="AJ32" s="102">
        <v>538</v>
      </c>
      <c r="AK32" s="102">
        <v>1399</v>
      </c>
      <c r="AL32" s="102">
        <v>0</v>
      </c>
      <c r="AM32" s="102">
        <v>0</v>
      </c>
      <c r="AN32" s="102">
        <v>356</v>
      </c>
      <c r="AO32" s="102"/>
      <c r="AP32" s="102">
        <v>98</v>
      </c>
      <c r="AQ32" s="102">
        <v>202</v>
      </c>
      <c r="AR32" s="102">
        <v>7</v>
      </c>
      <c r="AS32" s="102">
        <v>49</v>
      </c>
      <c r="AT32" s="102">
        <v>94</v>
      </c>
      <c r="AU32" s="102">
        <v>258</v>
      </c>
      <c r="AV32" s="102">
        <v>129</v>
      </c>
      <c r="AW32" s="102"/>
    </row>
    <row r="33" spans="1:49" ht="13.5" customHeight="1">
      <c r="A33" s="100"/>
      <c r="B33" s="106"/>
      <c r="C33" s="103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5"/>
      <c r="R33" s="101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5"/>
      <c r="AH33" s="100"/>
      <c r="AI33" s="103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</row>
    <row r="34" spans="1:49" ht="13.5" customHeight="1">
      <c r="A34" s="1254" t="s">
        <v>599</v>
      </c>
      <c r="B34" s="1255"/>
      <c r="C34" s="103">
        <v>2414</v>
      </c>
      <c r="D34" s="102">
        <v>2413</v>
      </c>
      <c r="E34" s="102">
        <v>4822</v>
      </c>
      <c r="F34" s="102">
        <v>0</v>
      </c>
      <c r="G34" s="102">
        <v>0</v>
      </c>
      <c r="H34" s="102">
        <v>1117</v>
      </c>
      <c r="I34" s="102"/>
      <c r="J34" s="102">
        <v>395</v>
      </c>
      <c r="K34" s="102">
        <v>454</v>
      </c>
      <c r="L34" s="102">
        <v>39</v>
      </c>
      <c r="M34" s="102">
        <v>229</v>
      </c>
      <c r="N34" s="102">
        <v>906</v>
      </c>
      <c r="O34" s="102">
        <v>1808</v>
      </c>
      <c r="P34" s="102">
        <v>1165</v>
      </c>
      <c r="Q34" s="100" t="s">
        <v>600</v>
      </c>
      <c r="R34" s="101" t="s">
        <v>505</v>
      </c>
      <c r="S34" s="102">
        <v>2458</v>
      </c>
      <c r="T34" s="102">
        <v>2451</v>
      </c>
      <c r="U34" s="102">
        <v>5431</v>
      </c>
      <c r="V34" s="102">
        <v>1</v>
      </c>
      <c r="W34" s="102">
        <v>151</v>
      </c>
      <c r="X34" s="108">
        <v>1272</v>
      </c>
      <c r="Y34" s="109"/>
      <c r="Z34" s="108">
        <v>431</v>
      </c>
      <c r="AA34" s="108">
        <v>657</v>
      </c>
      <c r="AB34" s="108">
        <v>32</v>
      </c>
      <c r="AC34" s="108">
        <v>152</v>
      </c>
      <c r="AD34" s="102">
        <v>728</v>
      </c>
      <c r="AE34" s="102">
        <v>1709</v>
      </c>
      <c r="AF34" s="102">
        <v>1016</v>
      </c>
      <c r="AG34" s="1254" t="s">
        <v>601</v>
      </c>
      <c r="AH34" s="1260"/>
      <c r="AI34" s="103">
        <v>1752</v>
      </c>
      <c r="AJ34" s="102">
        <v>1751</v>
      </c>
      <c r="AK34" s="102">
        <v>3757</v>
      </c>
      <c r="AL34" s="102">
        <v>0</v>
      </c>
      <c r="AM34" s="102">
        <v>0</v>
      </c>
      <c r="AN34" s="102">
        <v>856</v>
      </c>
      <c r="AO34" s="102"/>
      <c r="AP34" s="102">
        <v>289</v>
      </c>
      <c r="AQ34" s="102">
        <v>433</v>
      </c>
      <c r="AR34" s="102">
        <v>26</v>
      </c>
      <c r="AS34" s="102">
        <v>108</v>
      </c>
      <c r="AT34" s="102">
        <v>472</v>
      </c>
      <c r="AU34" s="102">
        <v>1080</v>
      </c>
      <c r="AV34" s="102">
        <v>633</v>
      </c>
      <c r="AW34" s="102"/>
    </row>
    <row r="35" spans="1:49" ht="13.5" customHeight="1">
      <c r="A35" s="1254" t="s">
        <v>602</v>
      </c>
      <c r="B35" s="1255"/>
      <c r="C35" s="103">
        <v>2082</v>
      </c>
      <c r="D35" s="102">
        <v>2062</v>
      </c>
      <c r="E35" s="102">
        <v>4215</v>
      </c>
      <c r="F35" s="102">
        <v>3</v>
      </c>
      <c r="G35" s="102">
        <v>169</v>
      </c>
      <c r="H35" s="102">
        <v>915</v>
      </c>
      <c r="I35" s="102"/>
      <c r="J35" s="102">
        <v>329</v>
      </c>
      <c r="K35" s="102">
        <v>448</v>
      </c>
      <c r="L35" s="102">
        <v>36</v>
      </c>
      <c r="M35" s="102">
        <v>102</v>
      </c>
      <c r="N35" s="102">
        <v>650</v>
      </c>
      <c r="O35" s="102">
        <v>1453</v>
      </c>
      <c r="P35" s="102">
        <v>874</v>
      </c>
      <c r="Q35" s="105"/>
      <c r="R35" s="101" t="s">
        <v>504</v>
      </c>
      <c r="S35" s="102">
        <v>1482</v>
      </c>
      <c r="T35" s="102">
        <v>1451</v>
      </c>
      <c r="U35" s="102">
        <v>3142</v>
      </c>
      <c r="V35" s="102">
        <v>0</v>
      </c>
      <c r="W35" s="102">
        <v>0</v>
      </c>
      <c r="X35" s="108">
        <v>742</v>
      </c>
      <c r="Y35" s="109"/>
      <c r="Z35" s="108">
        <v>242</v>
      </c>
      <c r="AA35" s="108">
        <v>411</v>
      </c>
      <c r="AB35" s="108">
        <v>24</v>
      </c>
      <c r="AC35" s="108">
        <v>65</v>
      </c>
      <c r="AD35" s="102">
        <v>352</v>
      </c>
      <c r="AE35" s="102">
        <v>806</v>
      </c>
      <c r="AF35" s="102">
        <v>492</v>
      </c>
      <c r="AG35" s="100" t="s">
        <v>603</v>
      </c>
      <c r="AH35" s="100" t="s">
        <v>556</v>
      </c>
      <c r="AI35" s="103">
        <v>40</v>
      </c>
      <c r="AJ35" s="102">
        <v>39</v>
      </c>
      <c r="AK35" s="102">
        <v>54</v>
      </c>
      <c r="AL35" s="102">
        <v>0</v>
      </c>
      <c r="AM35" s="102">
        <v>0</v>
      </c>
      <c r="AN35" s="102">
        <v>7</v>
      </c>
      <c r="AO35" s="102"/>
      <c r="AP35" s="102">
        <v>5</v>
      </c>
      <c r="AQ35" s="102">
        <v>1</v>
      </c>
      <c r="AR35" s="102">
        <v>0</v>
      </c>
      <c r="AS35" s="102">
        <v>1</v>
      </c>
      <c r="AT35" s="102">
        <v>8</v>
      </c>
      <c r="AU35" s="102">
        <v>18</v>
      </c>
      <c r="AV35" s="102">
        <v>12</v>
      </c>
      <c r="AW35" s="102"/>
    </row>
    <row r="36" spans="1:49" ht="13.5" customHeight="1">
      <c r="A36" s="1254" t="s">
        <v>604</v>
      </c>
      <c r="B36" s="1255"/>
      <c r="C36" s="103">
        <v>2638</v>
      </c>
      <c r="D36" s="102">
        <v>2633</v>
      </c>
      <c r="E36" s="102">
        <v>5969</v>
      </c>
      <c r="F36" s="102">
        <v>1</v>
      </c>
      <c r="G36" s="102">
        <v>1</v>
      </c>
      <c r="H36" s="102">
        <v>1399</v>
      </c>
      <c r="I36" s="102"/>
      <c r="J36" s="102">
        <v>451</v>
      </c>
      <c r="K36" s="102">
        <v>755</v>
      </c>
      <c r="L36" s="102">
        <v>26</v>
      </c>
      <c r="M36" s="102">
        <v>167</v>
      </c>
      <c r="N36" s="102">
        <v>781</v>
      </c>
      <c r="O36" s="102">
        <v>1752</v>
      </c>
      <c r="P36" s="102">
        <v>1058</v>
      </c>
      <c r="Q36" s="105"/>
      <c r="R36" s="101" t="s">
        <v>506</v>
      </c>
      <c r="S36" s="102">
        <v>2691</v>
      </c>
      <c r="T36" s="102">
        <v>2680</v>
      </c>
      <c r="U36" s="102">
        <v>7176</v>
      </c>
      <c r="V36" s="102">
        <v>1</v>
      </c>
      <c r="W36" s="102">
        <v>9</v>
      </c>
      <c r="X36" s="108">
        <v>2031</v>
      </c>
      <c r="Y36" s="109"/>
      <c r="Z36" s="108">
        <v>635</v>
      </c>
      <c r="AA36" s="108">
        <v>1173</v>
      </c>
      <c r="AB36" s="108">
        <v>46</v>
      </c>
      <c r="AC36" s="108">
        <v>177</v>
      </c>
      <c r="AD36" s="102">
        <v>762</v>
      </c>
      <c r="AE36" s="102">
        <v>1763</v>
      </c>
      <c r="AF36" s="102">
        <v>1063</v>
      </c>
      <c r="AG36" s="105"/>
      <c r="AH36" s="100" t="s">
        <v>559</v>
      </c>
      <c r="AI36" s="103">
        <v>1078</v>
      </c>
      <c r="AJ36" s="102">
        <v>1075</v>
      </c>
      <c r="AK36" s="102">
        <v>2326</v>
      </c>
      <c r="AL36" s="102">
        <v>0</v>
      </c>
      <c r="AM36" s="102">
        <v>0</v>
      </c>
      <c r="AN36" s="102">
        <v>505</v>
      </c>
      <c r="AO36" s="102"/>
      <c r="AP36" s="102">
        <v>151</v>
      </c>
      <c r="AQ36" s="102">
        <v>303</v>
      </c>
      <c r="AR36" s="102">
        <v>11</v>
      </c>
      <c r="AS36" s="102">
        <v>40</v>
      </c>
      <c r="AT36" s="102">
        <v>304</v>
      </c>
      <c r="AU36" s="102">
        <v>645</v>
      </c>
      <c r="AV36" s="102">
        <v>393</v>
      </c>
      <c r="AW36" s="102"/>
    </row>
    <row r="37" spans="1:49" ht="13.5" customHeight="1">
      <c r="A37" s="100" t="s">
        <v>605</v>
      </c>
      <c r="B37" s="100" t="s">
        <v>556</v>
      </c>
      <c r="C37" s="103">
        <v>1125</v>
      </c>
      <c r="D37" s="102">
        <v>1125</v>
      </c>
      <c r="E37" s="102">
        <v>2353</v>
      </c>
      <c r="F37" s="102">
        <v>0</v>
      </c>
      <c r="G37" s="102">
        <v>0</v>
      </c>
      <c r="H37" s="102">
        <v>491</v>
      </c>
      <c r="I37" s="102"/>
      <c r="J37" s="102">
        <v>161</v>
      </c>
      <c r="K37" s="102">
        <v>261</v>
      </c>
      <c r="L37" s="102">
        <v>12</v>
      </c>
      <c r="M37" s="102">
        <v>57</v>
      </c>
      <c r="N37" s="102">
        <v>350</v>
      </c>
      <c r="O37" s="102">
        <v>832</v>
      </c>
      <c r="P37" s="102">
        <v>483</v>
      </c>
      <c r="Q37" s="100" t="s">
        <v>606</v>
      </c>
      <c r="R37" s="101" t="s">
        <v>505</v>
      </c>
      <c r="S37" s="102">
        <v>1677</v>
      </c>
      <c r="T37" s="102">
        <v>1648</v>
      </c>
      <c r="U37" s="102">
        <v>3770</v>
      </c>
      <c r="V37" s="102">
        <v>6</v>
      </c>
      <c r="W37" s="102">
        <v>264</v>
      </c>
      <c r="X37" s="108">
        <v>1004</v>
      </c>
      <c r="Y37" s="109"/>
      <c r="Z37" s="108">
        <v>321</v>
      </c>
      <c r="AA37" s="108">
        <v>534</v>
      </c>
      <c r="AB37" s="108">
        <v>25</v>
      </c>
      <c r="AC37" s="108">
        <v>124</v>
      </c>
      <c r="AD37" s="102">
        <v>433</v>
      </c>
      <c r="AE37" s="102">
        <v>947</v>
      </c>
      <c r="AF37" s="102">
        <v>587</v>
      </c>
      <c r="AG37" s="105"/>
      <c r="AH37" s="100" t="s">
        <v>561</v>
      </c>
      <c r="AI37" s="103">
        <v>871</v>
      </c>
      <c r="AJ37" s="102">
        <v>871</v>
      </c>
      <c r="AK37" s="102">
        <v>1787</v>
      </c>
      <c r="AL37" s="102">
        <v>0</v>
      </c>
      <c r="AM37" s="102">
        <v>0</v>
      </c>
      <c r="AN37" s="102">
        <v>426</v>
      </c>
      <c r="AO37" s="102"/>
      <c r="AP37" s="102">
        <v>155</v>
      </c>
      <c r="AQ37" s="102">
        <v>202</v>
      </c>
      <c r="AR37" s="102">
        <v>9</v>
      </c>
      <c r="AS37" s="102">
        <v>60</v>
      </c>
      <c r="AT37" s="102">
        <v>255</v>
      </c>
      <c r="AU37" s="102">
        <v>530</v>
      </c>
      <c r="AV37" s="102">
        <v>353</v>
      </c>
      <c r="AW37" s="102"/>
    </row>
    <row r="38" spans="1:49" ht="13.5" customHeight="1">
      <c r="A38" s="105"/>
      <c r="B38" s="100" t="s">
        <v>559</v>
      </c>
      <c r="C38" s="103">
        <v>1766</v>
      </c>
      <c r="D38" s="102">
        <v>1766</v>
      </c>
      <c r="E38" s="102">
        <v>3733</v>
      </c>
      <c r="F38" s="102">
        <v>0</v>
      </c>
      <c r="G38" s="102">
        <v>0</v>
      </c>
      <c r="H38" s="102">
        <v>802</v>
      </c>
      <c r="I38" s="102"/>
      <c r="J38" s="102">
        <v>274</v>
      </c>
      <c r="K38" s="102">
        <v>428</v>
      </c>
      <c r="L38" s="102">
        <v>14</v>
      </c>
      <c r="M38" s="102">
        <v>86</v>
      </c>
      <c r="N38" s="102">
        <v>494</v>
      </c>
      <c r="O38" s="102">
        <v>1141</v>
      </c>
      <c r="P38" s="102">
        <v>654</v>
      </c>
      <c r="Q38" s="105"/>
      <c r="R38" s="101" t="s">
        <v>504</v>
      </c>
      <c r="S38" s="102">
        <v>2015</v>
      </c>
      <c r="T38" s="102">
        <v>2008</v>
      </c>
      <c r="U38" s="102">
        <v>4178</v>
      </c>
      <c r="V38" s="102">
        <v>0</v>
      </c>
      <c r="W38" s="102">
        <v>0</v>
      </c>
      <c r="X38" s="108">
        <v>1069</v>
      </c>
      <c r="Y38" s="109"/>
      <c r="Z38" s="108">
        <v>410</v>
      </c>
      <c r="AA38" s="108">
        <v>484</v>
      </c>
      <c r="AB38" s="108">
        <v>34</v>
      </c>
      <c r="AC38" s="108">
        <v>141</v>
      </c>
      <c r="AD38" s="102">
        <v>675</v>
      </c>
      <c r="AE38" s="102">
        <v>1377</v>
      </c>
      <c r="AF38" s="102">
        <v>904</v>
      </c>
      <c r="AG38" s="100" t="s">
        <v>607</v>
      </c>
      <c r="AH38" s="100" t="s">
        <v>556</v>
      </c>
      <c r="AI38" s="103">
        <v>3619</v>
      </c>
      <c r="AJ38" s="102">
        <v>3566</v>
      </c>
      <c r="AK38" s="102">
        <v>7332</v>
      </c>
      <c r="AL38" s="102">
        <v>3</v>
      </c>
      <c r="AM38" s="102">
        <v>115</v>
      </c>
      <c r="AN38" s="102">
        <v>1680</v>
      </c>
      <c r="AO38" s="102"/>
      <c r="AP38" s="102">
        <v>519</v>
      </c>
      <c r="AQ38" s="102">
        <v>943</v>
      </c>
      <c r="AR38" s="102">
        <v>35</v>
      </c>
      <c r="AS38" s="102">
        <v>183</v>
      </c>
      <c r="AT38" s="102">
        <v>494</v>
      </c>
      <c r="AU38" s="102">
        <v>1036</v>
      </c>
      <c r="AV38" s="102">
        <v>629</v>
      </c>
      <c r="AW38" s="102"/>
    </row>
    <row r="39" spans="1:49" ht="13.5" customHeight="1">
      <c r="A39" s="83"/>
      <c r="B39" s="83"/>
      <c r="C39" s="103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83"/>
      <c r="R39" s="107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83"/>
      <c r="AH39" s="83"/>
      <c r="AI39" s="103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</row>
    <row r="40" spans="1:49" ht="13.5" customHeight="1">
      <c r="A40" s="100" t="s">
        <v>608</v>
      </c>
      <c r="B40" s="100" t="s">
        <v>556</v>
      </c>
      <c r="C40" s="103">
        <v>1034</v>
      </c>
      <c r="D40" s="102">
        <v>1009</v>
      </c>
      <c r="E40" s="102">
        <v>2219</v>
      </c>
      <c r="F40" s="102">
        <v>0</v>
      </c>
      <c r="G40" s="102">
        <v>0</v>
      </c>
      <c r="H40" s="102">
        <v>551</v>
      </c>
      <c r="I40" s="102"/>
      <c r="J40" s="102">
        <v>191</v>
      </c>
      <c r="K40" s="102">
        <v>281</v>
      </c>
      <c r="L40" s="102">
        <v>14</v>
      </c>
      <c r="M40" s="102">
        <v>65</v>
      </c>
      <c r="N40" s="102">
        <v>213</v>
      </c>
      <c r="O40" s="102">
        <v>511</v>
      </c>
      <c r="P40" s="102">
        <v>293</v>
      </c>
      <c r="Q40" s="105"/>
      <c r="R40" s="101" t="s">
        <v>506</v>
      </c>
      <c r="S40" s="102">
        <v>768</v>
      </c>
      <c r="T40" s="102">
        <v>768</v>
      </c>
      <c r="U40" s="102">
        <v>1879</v>
      </c>
      <c r="V40" s="102">
        <v>0</v>
      </c>
      <c r="W40" s="102">
        <v>0</v>
      </c>
      <c r="X40" s="102">
        <v>504</v>
      </c>
      <c r="Y40" s="102"/>
      <c r="Z40" s="102">
        <v>175</v>
      </c>
      <c r="AA40" s="102">
        <v>256</v>
      </c>
      <c r="AB40" s="102">
        <v>15</v>
      </c>
      <c r="AC40" s="102">
        <v>58</v>
      </c>
      <c r="AD40" s="102">
        <v>241</v>
      </c>
      <c r="AE40" s="102">
        <v>559</v>
      </c>
      <c r="AF40" s="102">
        <v>340</v>
      </c>
      <c r="AG40" s="105"/>
      <c r="AH40" s="100" t="s">
        <v>559</v>
      </c>
      <c r="AI40" s="103">
        <v>8167</v>
      </c>
      <c r="AJ40" s="102">
        <v>8147</v>
      </c>
      <c r="AK40" s="102">
        <v>16456</v>
      </c>
      <c r="AL40" s="102">
        <v>0</v>
      </c>
      <c r="AM40" s="102">
        <v>0</v>
      </c>
      <c r="AN40" s="102">
        <v>4321</v>
      </c>
      <c r="AO40" s="102"/>
      <c r="AP40" s="102">
        <v>1430</v>
      </c>
      <c r="AQ40" s="102">
        <v>2159</v>
      </c>
      <c r="AR40" s="102">
        <v>142</v>
      </c>
      <c r="AS40" s="102">
        <v>590</v>
      </c>
      <c r="AT40" s="102">
        <v>1943</v>
      </c>
      <c r="AU40" s="102">
        <v>3345</v>
      </c>
      <c r="AV40" s="102">
        <v>2374</v>
      </c>
      <c r="AW40" s="102"/>
    </row>
    <row r="41" spans="1:49" ht="13.5" customHeight="1">
      <c r="A41" s="105"/>
      <c r="B41" s="100" t="s">
        <v>559</v>
      </c>
      <c r="C41" s="103">
        <v>1410</v>
      </c>
      <c r="D41" s="102">
        <v>1403</v>
      </c>
      <c r="E41" s="102">
        <v>2556</v>
      </c>
      <c r="F41" s="102">
        <v>0</v>
      </c>
      <c r="G41" s="102">
        <v>0</v>
      </c>
      <c r="H41" s="102">
        <v>506</v>
      </c>
      <c r="I41" s="102"/>
      <c r="J41" s="102">
        <v>163</v>
      </c>
      <c r="K41" s="102">
        <v>271</v>
      </c>
      <c r="L41" s="102">
        <v>17</v>
      </c>
      <c r="M41" s="102">
        <v>55</v>
      </c>
      <c r="N41" s="102">
        <v>266</v>
      </c>
      <c r="O41" s="102">
        <v>557</v>
      </c>
      <c r="P41" s="102">
        <v>340</v>
      </c>
      <c r="Q41" s="100" t="s">
        <v>609</v>
      </c>
      <c r="R41" s="101" t="s">
        <v>505</v>
      </c>
      <c r="S41" s="102">
        <v>1290</v>
      </c>
      <c r="T41" s="102">
        <v>1287</v>
      </c>
      <c r="U41" s="102">
        <v>2677</v>
      </c>
      <c r="V41" s="102">
        <v>0</v>
      </c>
      <c r="W41" s="102">
        <v>0</v>
      </c>
      <c r="X41" s="102">
        <v>530</v>
      </c>
      <c r="Y41" s="102"/>
      <c r="Z41" s="102">
        <v>168</v>
      </c>
      <c r="AA41" s="102">
        <v>290</v>
      </c>
      <c r="AB41" s="102">
        <v>12</v>
      </c>
      <c r="AC41" s="102">
        <v>60</v>
      </c>
      <c r="AD41" s="102">
        <v>291</v>
      </c>
      <c r="AE41" s="102">
        <v>799</v>
      </c>
      <c r="AF41" s="102">
        <v>393</v>
      </c>
      <c r="AG41" s="105"/>
      <c r="AH41" s="100" t="s">
        <v>561</v>
      </c>
      <c r="AI41" s="103">
        <v>2724</v>
      </c>
      <c r="AJ41" s="102">
        <v>2714</v>
      </c>
      <c r="AK41" s="102">
        <v>6825</v>
      </c>
      <c r="AL41" s="102">
        <v>1</v>
      </c>
      <c r="AM41" s="102">
        <v>4</v>
      </c>
      <c r="AN41" s="102">
        <v>2040</v>
      </c>
      <c r="AO41" s="102"/>
      <c r="AP41" s="102">
        <v>711</v>
      </c>
      <c r="AQ41" s="102">
        <v>1072</v>
      </c>
      <c r="AR41" s="102">
        <v>33</v>
      </c>
      <c r="AS41" s="102">
        <v>224</v>
      </c>
      <c r="AT41" s="102">
        <v>870</v>
      </c>
      <c r="AU41" s="102">
        <v>1848</v>
      </c>
      <c r="AV41" s="102">
        <v>1219</v>
      </c>
      <c r="AW41" s="102"/>
    </row>
    <row r="42" spans="1:49" ht="13.5" customHeight="1">
      <c r="A42" s="105"/>
      <c r="B42" s="100" t="s">
        <v>561</v>
      </c>
      <c r="C42" s="103">
        <v>1396</v>
      </c>
      <c r="D42" s="102">
        <v>1392</v>
      </c>
      <c r="E42" s="102">
        <v>2821</v>
      </c>
      <c r="F42" s="102">
        <v>0</v>
      </c>
      <c r="G42" s="102">
        <v>0</v>
      </c>
      <c r="H42" s="102">
        <v>812</v>
      </c>
      <c r="I42" s="102"/>
      <c r="J42" s="102">
        <v>349</v>
      </c>
      <c r="K42" s="102">
        <v>322</v>
      </c>
      <c r="L42" s="102">
        <v>30</v>
      </c>
      <c r="M42" s="102">
        <v>111</v>
      </c>
      <c r="N42" s="102">
        <v>479</v>
      </c>
      <c r="O42" s="102">
        <v>906</v>
      </c>
      <c r="P42" s="102">
        <v>648</v>
      </c>
      <c r="Q42" s="105"/>
      <c r="R42" s="101" t="s">
        <v>504</v>
      </c>
      <c r="S42" s="102">
        <v>3269</v>
      </c>
      <c r="T42" s="102">
        <v>3251</v>
      </c>
      <c r="U42" s="102">
        <v>7466</v>
      </c>
      <c r="V42" s="102">
        <v>0</v>
      </c>
      <c r="W42" s="102">
        <v>0</v>
      </c>
      <c r="X42" s="102">
        <v>1786</v>
      </c>
      <c r="Y42" s="102"/>
      <c r="Z42" s="102">
        <v>580</v>
      </c>
      <c r="AA42" s="102">
        <v>1001</v>
      </c>
      <c r="AB42" s="102">
        <v>38</v>
      </c>
      <c r="AC42" s="102">
        <v>167</v>
      </c>
      <c r="AD42" s="102">
        <v>768</v>
      </c>
      <c r="AE42" s="102">
        <v>1819</v>
      </c>
      <c r="AF42" s="102">
        <v>1039</v>
      </c>
      <c r="AG42" s="105"/>
      <c r="AH42" s="100" t="s">
        <v>563</v>
      </c>
      <c r="AI42" s="103">
        <v>803</v>
      </c>
      <c r="AJ42" s="102">
        <v>802</v>
      </c>
      <c r="AK42" s="102">
        <v>1711</v>
      </c>
      <c r="AL42" s="102">
        <v>1</v>
      </c>
      <c r="AM42" s="102">
        <v>1</v>
      </c>
      <c r="AN42" s="102">
        <v>396</v>
      </c>
      <c r="AO42" s="102"/>
      <c r="AP42" s="102">
        <v>109</v>
      </c>
      <c r="AQ42" s="102">
        <v>229</v>
      </c>
      <c r="AR42" s="102">
        <v>8</v>
      </c>
      <c r="AS42" s="102">
        <v>50</v>
      </c>
      <c r="AT42" s="102">
        <v>190</v>
      </c>
      <c r="AU42" s="102">
        <v>433</v>
      </c>
      <c r="AV42" s="102">
        <v>249</v>
      </c>
      <c r="AW42" s="102"/>
    </row>
    <row r="43" spans="1:49" ht="13.5" customHeight="1">
      <c r="A43" s="100" t="s">
        <v>610</v>
      </c>
      <c r="B43" s="100" t="s">
        <v>556</v>
      </c>
      <c r="C43" s="103">
        <v>2342</v>
      </c>
      <c r="D43" s="102">
        <v>2332</v>
      </c>
      <c r="E43" s="102">
        <v>4498</v>
      </c>
      <c r="F43" s="102">
        <v>2</v>
      </c>
      <c r="G43" s="102">
        <v>179</v>
      </c>
      <c r="H43" s="102">
        <v>1019</v>
      </c>
      <c r="I43" s="102"/>
      <c r="J43" s="102">
        <v>354</v>
      </c>
      <c r="K43" s="102">
        <v>528</v>
      </c>
      <c r="L43" s="102">
        <v>19</v>
      </c>
      <c r="M43" s="102">
        <v>118</v>
      </c>
      <c r="N43" s="102">
        <v>503</v>
      </c>
      <c r="O43" s="102">
        <v>1078</v>
      </c>
      <c r="P43" s="102">
        <v>681</v>
      </c>
      <c r="Q43" s="105"/>
      <c r="R43" s="101" t="s">
        <v>506</v>
      </c>
      <c r="S43" s="102">
        <v>2567</v>
      </c>
      <c r="T43" s="102">
        <v>2560</v>
      </c>
      <c r="U43" s="102">
        <v>6217</v>
      </c>
      <c r="V43" s="102">
        <v>1</v>
      </c>
      <c r="W43" s="102">
        <v>56</v>
      </c>
      <c r="X43" s="102">
        <v>1642</v>
      </c>
      <c r="Y43" s="102"/>
      <c r="Z43" s="102">
        <v>434</v>
      </c>
      <c r="AA43" s="102">
        <v>883</v>
      </c>
      <c r="AB43" s="102">
        <v>53</v>
      </c>
      <c r="AC43" s="102">
        <v>272</v>
      </c>
      <c r="AD43" s="102">
        <v>555</v>
      </c>
      <c r="AE43" s="102">
        <v>1260</v>
      </c>
      <c r="AF43" s="102">
        <v>722</v>
      </c>
      <c r="AG43" s="105"/>
      <c r="AH43" s="100" t="s">
        <v>554</v>
      </c>
      <c r="AI43" s="103">
        <v>1411</v>
      </c>
      <c r="AJ43" s="102">
        <v>1409</v>
      </c>
      <c r="AK43" s="102">
        <v>3123</v>
      </c>
      <c r="AL43" s="102">
        <v>0</v>
      </c>
      <c r="AM43" s="102">
        <v>0</v>
      </c>
      <c r="AN43" s="102">
        <v>734</v>
      </c>
      <c r="AO43" s="102"/>
      <c r="AP43" s="102">
        <v>228</v>
      </c>
      <c r="AQ43" s="102">
        <v>425</v>
      </c>
      <c r="AR43" s="102">
        <v>15</v>
      </c>
      <c r="AS43" s="102">
        <v>66</v>
      </c>
      <c r="AT43" s="102">
        <v>338</v>
      </c>
      <c r="AU43" s="102">
        <v>833</v>
      </c>
      <c r="AV43" s="102">
        <v>473</v>
      </c>
      <c r="AW43" s="102"/>
    </row>
    <row r="44" spans="1:49" ht="13.5" customHeight="1">
      <c r="A44" s="105"/>
      <c r="B44" s="100" t="s">
        <v>559</v>
      </c>
      <c r="C44" s="103">
        <v>1780</v>
      </c>
      <c r="D44" s="102">
        <v>1780</v>
      </c>
      <c r="E44" s="102">
        <v>3867</v>
      </c>
      <c r="F44" s="102">
        <v>0</v>
      </c>
      <c r="G44" s="102">
        <v>0</v>
      </c>
      <c r="H44" s="102">
        <v>891</v>
      </c>
      <c r="I44" s="102"/>
      <c r="J44" s="102">
        <v>295</v>
      </c>
      <c r="K44" s="102">
        <v>470</v>
      </c>
      <c r="L44" s="102">
        <v>23</v>
      </c>
      <c r="M44" s="102">
        <v>103</v>
      </c>
      <c r="N44" s="102">
        <v>449</v>
      </c>
      <c r="O44" s="102">
        <v>1064</v>
      </c>
      <c r="P44" s="102">
        <v>630</v>
      </c>
      <c r="Q44" s="1254" t="s">
        <v>611</v>
      </c>
      <c r="R44" s="1255"/>
      <c r="S44" s="102">
        <v>1337</v>
      </c>
      <c r="T44" s="102">
        <v>1337</v>
      </c>
      <c r="U44" s="102">
        <v>2939</v>
      </c>
      <c r="V44" s="102">
        <v>0</v>
      </c>
      <c r="W44" s="102">
        <v>0</v>
      </c>
      <c r="X44" s="102">
        <v>761</v>
      </c>
      <c r="Y44" s="102"/>
      <c r="Z44" s="102">
        <v>217</v>
      </c>
      <c r="AA44" s="102">
        <v>382</v>
      </c>
      <c r="AB44" s="102">
        <v>31</v>
      </c>
      <c r="AC44" s="102">
        <v>131</v>
      </c>
      <c r="AD44" s="102">
        <v>326</v>
      </c>
      <c r="AE44" s="102">
        <v>640</v>
      </c>
      <c r="AF44" s="102">
        <v>419</v>
      </c>
      <c r="AG44" s="105"/>
      <c r="AH44" s="100" t="s">
        <v>558</v>
      </c>
      <c r="AI44" s="103">
        <v>100</v>
      </c>
      <c r="AJ44" s="102">
        <v>100</v>
      </c>
      <c r="AK44" s="102">
        <v>102</v>
      </c>
      <c r="AL44" s="102">
        <v>0</v>
      </c>
      <c r="AM44" s="102">
        <v>0</v>
      </c>
      <c r="AN44" s="102">
        <v>1</v>
      </c>
      <c r="AO44" s="102"/>
      <c r="AP44" s="102">
        <v>0</v>
      </c>
      <c r="AQ44" s="102">
        <v>1</v>
      </c>
      <c r="AR44" s="102">
        <v>0</v>
      </c>
      <c r="AS44" s="102">
        <v>0</v>
      </c>
      <c r="AT44" s="102">
        <v>1</v>
      </c>
      <c r="AU44" s="102">
        <v>1</v>
      </c>
      <c r="AV44" s="102">
        <v>1</v>
      </c>
      <c r="AW44" s="102"/>
    </row>
    <row r="45" spans="1:49" ht="13.5" customHeight="1">
      <c r="A45" s="105"/>
      <c r="B45" s="100"/>
      <c r="C45" s="103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0"/>
      <c r="R45" s="106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5"/>
      <c r="AH45" s="100"/>
      <c r="AI45" s="103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</row>
    <row r="46" spans="1:49" ht="13.5" customHeight="1">
      <c r="A46" s="105"/>
      <c r="B46" s="100" t="s">
        <v>561</v>
      </c>
      <c r="C46" s="103">
        <v>909</v>
      </c>
      <c r="D46" s="102">
        <v>904</v>
      </c>
      <c r="E46" s="102">
        <v>2193</v>
      </c>
      <c r="F46" s="102">
        <v>0</v>
      </c>
      <c r="G46" s="102">
        <v>0</v>
      </c>
      <c r="H46" s="102">
        <v>552</v>
      </c>
      <c r="I46" s="102"/>
      <c r="J46" s="102">
        <v>154</v>
      </c>
      <c r="K46" s="102">
        <v>340</v>
      </c>
      <c r="L46" s="102">
        <v>12</v>
      </c>
      <c r="M46" s="102">
        <v>46</v>
      </c>
      <c r="N46" s="102">
        <v>131</v>
      </c>
      <c r="O46" s="102">
        <v>346</v>
      </c>
      <c r="P46" s="102">
        <v>174</v>
      </c>
      <c r="Q46" s="100" t="s">
        <v>612</v>
      </c>
      <c r="R46" s="101" t="s">
        <v>505</v>
      </c>
      <c r="S46" s="102">
        <v>1705</v>
      </c>
      <c r="T46" s="102">
        <v>1705</v>
      </c>
      <c r="U46" s="102">
        <v>3980</v>
      </c>
      <c r="V46" s="102">
        <v>0</v>
      </c>
      <c r="W46" s="102">
        <v>0</v>
      </c>
      <c r="X46" s="102">
        <v>1063</v>
      </c>
      <c r="Y46" s="102"/>
      <c r="Z46" s="102">
        <v>316</v>
      </c>
      <c r="AA46" s="102">
        <v>596</v>
      </c>
      <c r="AB46" s="102">
        <v>32</v>
      </c>
      <c r="AC46" s="102">
        <v>119</v>
      </c>
      <c r="AD46" s="102">
        <v>502</v>
      </c>
      <c r="AE46" s="102">
        <v>1023</v>
      </c>
      <c r="AF46" s="102">
        <v>670</v>
      </c>
      <c r="AG46" s="105"/>
      <c r="AH46" s="100" t="s">
        <v>560</v>
      </c>
      <c r="AI46" s="103">
        <v>2451</v>
      </c>
      <c r="AJ46" s="102">
        <v>2449</v>
      </c>
      <c r="AK46" s="102">
        <v>4862</v>
      </c>
      <c r="AL46" s="102">
        <v>0</v>
      </c>
      <c r="AM46" s="102">
        <v>0</v>
      </c>
      <c r="AN46" s="102">
        <v>1143</v>
      </c>
      <c r="AO46" s="102"/>
      <c r="AP46" s="102">
        <v>371</v>
      </c>
      <c r="AQ46" s="102">
        <v>609</v>
      </c>
      <c r="AR46" s="102">
        <v>25</v>
      </c>
      <c r="AS46" s="102">
        <v>138</v>
      </c>
      <c r="AT46" s="102">
        <v>314</v>
      </c>
      <c r="AU46" s="102">
        <v>647</v>
      </c>
      <c r="AV46" s="102">
        <v>395</v>
      </c>
      <c r="AW46" s="102"/>
    </row>
    <row r="47" spans="1:49" ht="13.5" customHeight="1">
      <c r="A47" s="105"/>
      <c r="B47" s="100" t="s">
        <v>563</v>
      </c>
      <c r="C47" s="103">
        <v>1321</v>
      </c>
      <c r="D47" s="102">
        <v>1284</v>
      </c>
      <c r="E47" s="102">
        <v>2578</v>
      </c>
      <c r="F47" s="102">
        <v>6</v>
      </c>
      <c r="G47" s="102">
        <v>480</v>
      </c>
      <c r="H47" s="102">
        <v>561</v>
      </c>
      <c r="I47" s="102"/>
      <c r="J47" s="102">
        <v>202</v>
      </c>
      <c r="K47" s="102">
        <v>280</v>
      </c>
      <c r="L47" s="102">
        <v>15</v>
      </c>
      <c r="M47" s="102">
        <v>64</v>
      </c>
      <c r="N47" s="102">
        <v>309</v>
      </c>
      <c r="O47" s="102">
        <v>731</v>
      </c>
      <c r="P47" s="102">
        <v>413</v>
      </c>
      <c r="Q47" s="105" t="s">
        <v>508</v>
      </c>
      <c r="R47" s="101" t="s">
        <v>504</v>
      </c>
      <c r="S47" s="102">
        <v>2227</v>
      </c>
      <c r="T47" s="102">
        <v>2227</v>
      </c>
      <c r="U47" s="102">
        <v>4674</v>
      </c>
      <c r="V47" s="102">
        <v>0</v>
      </c>
      <c r="W47" s="102">
        <v>0</v>
      </c>
      <c r="X47" s="102">
        <v>1065</v>
      </c>
      <c r="Y47" s="102"/>
      <c r="Z47" s="102">
        <v>309</v>
      </c>
      <c r="AA47" s="102">
        <v>616</v>
      </c>
      <c r="AB47" s="102">
        <v>20</v>
      </c>
      <c r="AC47" s="102">
        <v>120</v>
      </c>
      <c r="AD47" s="102">
        <v>439</v>
      </c>
      <c r="AE47" s="102">
        <v>986</v>
      </c>
      <c r="AF47" s="102">
        <v>577</v>
      </c>
      <c r="AG47" s="105"/>
      <c r="AH47" s="100" t="s">
        <v>562</v>
      </c>
      <c r="AI47" s="103">
        <v>1884</v>
      </c>
      <c r="AJ47" s="102">
        <v>1865</v>
      </c>
      <c r="AK47" s="102">
        <v>3914</v>
      </c>
      <c r="AL47" s="102">
        <v>0</v>
      </c>
      <c r="AM47" s="102">
        <v>0</v>
      </c>
      <c r="AN47" s="102">
        <v>959</v>
      </c>
      <c r="AO47" s="102"/>
      <c r="AP47" s="102">
        <v>284</v>
      </c>
      <c r="AQ47" s="102">
        <v>545</v>
      </c>
      <c r="AR47" s="102">
        <v>19</v>
      </c>
      <c r="AS47" s="102">
        <v>111</v>
      </c>
      <c r="AT47" s="102">
        <v>187</v>
      </c>
      <c r="AU47" s="102">
        <v>373</v>
      </c>
      <c r="AV47" s="102">
        <v>234</v>
      </c>
      <c r="AW47" s="102"/>
    </row>
    <row r="48" spans="1:49" ht="13.5" customHeight="1">
      <c r="A48" s="100"/>
      <c r="B48" s="100" t="s">
        <v>554</v>
      </c>
      <c r="C48" s="103">
        <v>380</v>
      </c>
      <c r="D48" s="102">
        <v>366</v>
      </c>
      <c r="E48" s="102">
        <v>779</v>
      </c>
      <c r="F48" s="102">
        <v>0</v>
      </c>
      <c r="G48" s="102">
        <v>0</v>
      </c>
      <c r="H48" s="102">
        <v>172</v>
      </c>
      <c r="I48" s="102"/>
      <c r="J48" s="102">
        <v>51</v>
      </c>
      <c r="K48" s="102">
        <v>102</v>
      </c>
      <c r="L48" s="102">
        <v>2</v>
      </c>
      <c r="M48" s="102">
        <v>17</v>
      </c>
      <c r="N48" s="102">
        <v>55</v>
      </c>
      <c r="O48" s="102">
        <v>139</v>
      </c>
      <c r="P48" s="102">
        <v>71</v>
      </c>
      <c r="Q48" s="100"/>
      <c r="R48" s="101" t="s">
        <v>506</v>
      </c>
      <c r="S48" s="102">
        <v>1458</v>
      </c>
      <c r="T48" s="102">
        <v>1441</v>
      </c>
      <c r="U48" s="102">
        <v>3241</v>
      </c>
      <c r="V48" s="102">
        <v>0</v>
      </c>
      <c r="W48" s="102">
        <v>0</v>
      </c>
      <c r="X48" s="102">
        <v>795</v>
      </c>
      <c r="Y48" s="102"/>
      <c r="Z48" s="102">
        <v>256</v>
      </c>
      <c r="AA48" s="102">
        <v>407</v>
      </c>
      <c r="AB48" s="102">
        <v>18</v>
      </c>
      <c r="AC48" s="102">
        <v>114</v>
      </c>
      <c r="AD48" s="102">
        <v>405</v>
      </c>
      <c r="AE48" s="102">
        <v>919</v>
      </c>
      <c r="AF48" s="102">
        <v>551</v>
      </c>
      <c r="AG48" s="105"/>
      <c r="AH48" s="100" t="s">
        <v>613</v>
      </c>
      <c r="AI48" s="103">
        <v>3631</v>
      </c>
      <c r="AJ48" s="102">
        <v>3626</v>
      </c>
      <c r="AK48" s="102">
        <v>8356</v>
      </c>
      <c r="AL48" s="102">
        <v>1</v>
      </c>
      <c r="AM48" s="102">
        <v>43</v>
      </c>
      <c r="AN48" s="102">
        <v>2411</v>
      </c>
      <c r="AO48" s="102"/>
      <c r="AP48" s="102">
        <v>791</v>
      </c>
      <c r="AQ48" s="102">
        <v>1185</v>
      </c>
      <c r="AR48" s="102">
        <v>68</v>
      </c>
      <c r="AS48" s="102">
        <v>367</v>
      </c>
      <c r="AT48" s="102">
        <v>887</v>
      </c>
      <c r="AU48" s="102">
        <v>1728</v>
      </c>
      <c r="AV48" s="102">
        <v>1128</v>
      </c>
      <c r="AW48" s="102"/>
    </row>
    <row r="49" spans="1:49" ht="13.5" customHeight="1">
      <c r="A49" s="100" t="s">
        <v>614</v>
      </c>
      <c r="B49" s="100" t="s">
        <v>556</v>
      </c>
      <c r="C49" s="103">
        <v>2287</v>
      </c>
      <c r="D49" s="102">
        <v>2284</v>
      </c>
      <c r="E49" s="102">
        <v>4432</v>
      </c>
      <c r="F49" s="102">
        <v>1</v>
      </c>
      <c r="G49" s="102">
        <v>9</v>
      </c>
      <c r="H49" s="102">
        <v>925</v>
      </c>
      <c r="I49" s="102"/>
      <c r="J49" s="102">
        <v>325</v>
      </c>
      <c r="K49" s="102">
        <v>447</v>
      </c>
      <c r="L49" s="102">
        <v>25</v>
      </c>
      <c r="M49" s="102">
        <v>128</v>
      </c>
      <c r="N49" s="102">
        <v>631</v>
      </c>
      <c r="O49" s="102">
        <v>1325</v>
      </c>
      <c r="P49" s="102">
        <v>825</v>
      </c>
      <c r="Q49" s="105" t="s">
        <v>508</v>
      </c>
      <c r="R49" s="101" t="s">
        <v>507</v>
      </c>
      <c r="S49" s="102">
        <v>1801</v>
      </c>
      <c r="T49" s="102">
        <v>1799</v>
      </c>
      <c r="U49" s="102">
        <v>3968</v>
      </c>
      <c r="V49" s="102">
        <v>0</v>
      </c>
      <c r="W49" s="102">
        <v>0</v>
      </c>
      <c r="X49" s="102">
        <v>936</v>
      </c>
      <c r="Y49" s="102"/>
      <c r="Z49" s="102">
        <v>318</v>
      </c>
      <c r="AA49" s="102">
        <v>470</v>
      </c>
      <c r="AB49" s="102">
        <v>31</v>
      </c>
      <c r="AC49" s="102">
        <v>117</v>
      </c>
      <c r="AD49" s="102">
        <v>554</v>
      </c>
      <c r="AE49" s="102">
        <v>1266</v>
      </c>
      <c r="AF49" s="102">
        <v>743</v>
      </c>
      <c r="AG49" s="100" t="s">
        <v>615</v>
      </c>
      <c r="AH49" s="100" t="s">
        <v>556</v>
      </c>
      <c r="AI49" s="103">
        <v>937</v>
      </c>
      <c r="AJ49" s="102">
        <v>937</v>
      </c>
      <c r="AK49" s="102">
        <v>2305</v>
      </c>
      <c r="AL49" s="102">
        <v>0</v>
      </c>
      <c r="AM49" s="102">
        <v>0</v>
      </c>
      <c r="AN49" s="102">
        <v>616</v>
      </c>
      <c r="AO49" s="102"/>
      <c r="AP49" s="102">
        <v>165</v>
      </c>
      <c r="AQ49" s="102">
        <v>354</v>
      </c>
      <c r="AR49" s="102">
        <v>21</v>
      </c>
      <c r="AS49" s="102">
        <v>76</v>
      </c>
      <c r="AT49" s="102">
        <v>175</v>
      </c>
      <c r="AU49" s="102">
        <v>437</v>
      </c>
      <c r="AV49" s="102">
        <v>232</v>
      </c>
      <c r="AW49" s="102"/>
    </row>
    <row r="50" spans="1:49" ht="13.5" customHeight="1">
      <c r="A50" s="105"/>
      <c r="B50" s="100" t="s">
        <v>559</v>
      </c>
      <c r="C50" s="103">
        <v>942</v>
      </c>
      <c r="D50" s="102">
        <v>939</v>
      </c>
      <c r="E50" s="102">
        <v>1958</v>
      </c>
      <c r="F50" s="102">
        <v>3</v>
      </c>
      <c r="G50" s="102">
        <v>421</v>
      </c>
      <c r="H50" s="102">
        <v>447</v>
      </c>
      <c r="I50" s="102"/>
      <c r="J50" s="102">
        <v>178</v>
      </c>
      <c r="K50" s="102">
        <v>215</v>
      </c>
      <c r="L50" s="102">
        <v>8</v>
      </c>
      <c r="M50" s="102">
        <v>46</v>
      </c>
      <c r="N50" s="102">
        <v>311</v>
      </c>
      <c r="O50" s="102">
        <v>713</v>
      </c>
      <c r="P50" s="102">
        <v>440</v>
      </c>
      <c r="Q50" s="105" t="s">
        <v>508</v>
      </c>
      <c r="R50" s="101" t="s">
        <v>509</v>
      </c>
      <c r="S50" s="102">
        <v>1360</v>
      </c>
      <c r="T50" s="102">
        <v>1352</v>
      </c>
      <c r="U50" s="102">
        <v>3176</v>
      </c>
      <c r="V50" s="102">
        <v>3</v>
      </c>
      <c r="W50" s="102">
        <v>153</v>
      </c>
      <c r="X50" s="102">
        <v>790</v>
      </c>
      <c r="Y50" s="102"/>
      <c r="Z50" s="102">
        <v>231</v>
      </c>
      <c r="AA50" s="102">
        <v>434</v>
      </c>
      <c r="AB50" s="102">
        <v>20</v>
      </c>
      <c r="AC50" s="102">
        <v>105</v>
      </c>
      <c r="AD50" s="102">
        <v>398</v>
      </c>
      <c r="AE50" s="102">
        <v>873</v>
      </c>
      <c r="AF50" s="102">
        <v>537</v>
      </c>
      <c r="AG50" s="105"/>
      <c r="AH50" s="100" t="s">
        <v>559</v>
      </c>
      <c r="AI50" s="103">
        <v>1421</v>
      </c>
      <c r="AJ50" s="102">
        <v>1421</v>
      </c>
      <c r="AK50" s="102">
        <v>3042</v>
      </c>
      <c r="AL50" s="102">
        <v>0</v>
      </c>
      <c r="AM50" s="102">
        <v>0</v>
      </c>
      <c r="AN50" s="102">
        <v>927</v>
      </c>
      <c r="AO50" s="102"/>
      <c r="AP50" s="102">
        <v>363</v>
      </c>
      <c r="AQ50" s="102">
        <v>333</v>
      </c>
      <c r="AR50" s="102">
        <v>35</v>
      </c>
      <c r="AS50" s="102">
        <v>196</v>
      </c>
      <c r="AT50" s="102">
        <v>594</v>
      </c>
      <c r="AU50" s="102">
        <v>1112</v>
      </c>
      <c r="AV50" s="102">
        <v>769</v>
      </c>
      <c r="AW50" s="102"/>
    </row>
    <row r="51" spans="1:49" ht="13.5" customHeight="1">
      <c r="A51" s="83"/>
      <c r="B51" s="83"/>
      <c r="C51" s="103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5" t="s">
        <v>508</v>
      </c>
      <c r="R51" s="107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83"/>
      <c r="AH51" s="83"/>
      <c r="AI51" s="103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</row>
    <row r="52" spans="1:49" ht="13.5" customHeight="1">
      <c r="A52" s="105"/>
      <c r="B52" s="100" t="s">
        <v>561</v>
      </c>
      <c r="C52" s="103">
        <v>1576</v>
      </c>
      <c r="D52" s="102">
        <v>1574</v>
      </c>
      <c r="E52" s="102">
        <v>3244</v>
      </c>
      <c r="F52" s="102">
        <v>2</v>
      </c>
      <c r="G52" s="102">
        <v>20</v>
      </c>
      <c r="H52" s="102">
        <v>692</v>
      </c>
      <c r="I52" s="102"/>
      <c r="J52" s="102">
        <v>223</v>
      </c>
      <c r="K52" s="102">
        <v>354</v>
      </c>
      <c r="L52" s="102">
        <v>9</v>
      </c>
      <c r="M52" s="102">
        <v>106</v>
      </c>
      <c r="N52" s="102">
        <v>479</v>
      </c>
      <c r="O52" s="102">
        <v>1071</v>
      </c>
      <c r="P52" s="102">
        <v>641</v>
      </c>
      <c r="Q52" s="105" t="s">
        <v>508</v>
      </c>
      <c r="R52" s="101" t="s">
        <v>510</v>
      </c>
      <c r="S52" s="102">
        <v>2088</v>
      </c>
      <c r="T52" s="102">
        <v>2082</v>
      </c>
      <c r="U52" s="102">
        <v>4761</v>
      </c>
      <c r="V52" s="102">
        <v>2</v>
      </c>
      <c r="W52" s="102">
        <v>108</v>
      </c>
      <c r="X52" s="102">
        <v>1195</v>
      </c>
      <c r="Y52" s="102"/>
      <c r="Z52" s="102">
        <v>405</v>
      </c>
      <c r="AA52" s="102">
        <v>648</v>
      </c>
      <c r="AB52" s="102">
        <v>25</v>
      </c>
      <c r="AC52" s="102">
        <v>117</v>
      </c>
      <c r="AD52" s="102">
        <v>657</v>
      </c>
      <c r="AE52" s="102">
        <v>1428</v>
      </c>
      <c r="AF52" s="102">
        <v>904</v>
      </c>
      <c r="AG52" s="105"/>
      <c r="AH52" s="100" t="s">
        <v>561</v>
      </c>
      <c r="AI52" s="103">
        <v>355</v>
      </c>
      <c r="AJ52" s="102">
        <v>354</v>
      </c>
      <c r="AK52" s="102">
        <v>904</v>
      </c>
      <c r="AL52" s="102">
        <v>0</v>
      </c>
      <c r="AM52" s="102">
        <v>0</v>
      </c>
      <c r="AN52" s="102">
        <v>226</v>
      </c>
      <c r="AO52" s="102"/>
      <c r="AP52" s="102">
        <v>49</v>
      </c>
      <c r="AQ52" s="102">
        <v>140</v>
      </c>
      <c r="AR52" s="102">
        <v>12</v>
      </c>
      <c r="AS52" s="102">
        <v>25</v>
      </c>
      <c r="AT52" s="102">
        <v>53</v>
      </c>
      <c r="AU52" s="102">
        <v>156</v>
      </c>
      <c r="AV52" s="102">
        <v>61</v>
      </c>
      <c r="AW52" s="102"/>
    </row>
    <row r="53" spans="1:49" ht="13.5" customHeight="1">
      <c r="A53" s="105"/>
      <c r="B53" s="100" t="s">
        <v>563</v>
      </c>
      <c r="C53" s="103">
        <v>1430</v>
      </c>
      <c r="D53" s="102">
        <v>1426</v>
      </c>
      <c r="E53" s="102">
        <v>2906</v>
      </c>
      <c r="F53" s="102">
        <v>4</v>
      </c>
      <c r="G53" s="102">
        <v>356</v>
      </c>
      <c r="H53" s="102">
        <v>637</v>
      </c>
      <c r="I53" s="102"/>
      <c r="J53" s="102">
        <v>216</v>
      </c>
      <c r="K53" s="102">
        <v>310</v>
      </c>
      <c r="L53" s="102">
        <v>14</v>
      </c>
      <c r="M53" s="102">
        <v>97</v>
      </c>
      <c r="N53" s="102">
        <v>388</v>
      </c>
      <c r="O53" s="102">
        <v>876</v>
      </c>
      <c r="P53" s="102">
        <v>518</v>
      </c>
      <c r="Q53" s="100" t="s">
        <v>553</v>
      </c>
      <c r="R53" s="101" t="s">
        <v>505</v>
      </c>
      <c r="S53" s="102">
        <v>1861</v>
      </c>
      <c r="T53" s="102">
        <v>1856</v>
      </c>
      <c r="U53" s="102">
        <v>3828</v>
      </c>
      <c r="V53" s="102">
        <v>1</v>
      </c>
      <c r="W53" s="102">
        <v>1</v>
      </c>
      <c r="X53" s="102">
        <v>897</v>
      </c>
      <c r="Y53" s="102"/>
      <c r="Z53" s="102">
        <v>321</v>
      </c>
      <c r="AA53" s="102">
        <v>449</v>
      </c>
      <c r="AB53" s="102">
        <v>26</v>
      </c>
      <c r="AC53" s="102">
        <v>101</v>
      </c>
      <c r="AD53" s="102">
        <v>459</v>
      </c>
      <c r="AE53" s="102">
        <v>1014</v>
      </c>
      <c r="AF53" s="102">
        <v>621</v>
      </c>
      <c r="AG53" s="100" t="s">
        <v>616</v>
      </c>
      <c r="AH53" s="100" t="s">
        <v>556</v>
      </c>
      <c r="AI53" s="103">
        <v>781</v>
      </c>
      <c r="AJ53" s="102">
        <v>775</v>
      </c>
      <c r="AK53" s="102">
        <v>1569</v>
      </c>
      <c r="AL53" s="102">
        <v>0</v>
      </c>
      <c r="AM53" s="102">
        <v>0</v>
      </c>
      <c r="AN53" s="102">
        <v>345</v>
      </c>
      <c r="AO53" s="102"/>
      <c r="AP53" s="102">
        <v>109</v>
      </c>
      <c r="AQ53" s="102">
        <v>190</v>
      </c>
      <c r="AR53" s="102">
        <v>5</v>
      </c>
      <c r="AS53" s="102">
        <v>41</v>
      </c>
      <c r="AT53" s="102">
        <v>152</v>
      </c>
      <c r="AU53" s="102">
        <v>339</v>
      </c>
      <c r="AV53" s="102">
        <v>192</v>
      </c>
      <c r="AW53" s="102"/>
    </row>
    <row r="54" spans="1:49" ht="13.5" customHeight="1">
      <c r="A54" s="100" t="s">
        <v>617</v>
      </c>
      <c r="B54" s="100" t="s">
        <v>556</v>
      </c>
      <c r="C54" s="103">
        <v>1606</v>
      </c>
      <c r="D54" s="102">
        <v>1604</v>
      </c>
      <c r="E54" s="102">
        <v>3135</v>
      </c>
      <c r="F54" s="102">
        <v>0</v>
      </c>
      <c r="G54" s="102">
        <v>0</v>
      </c>
      <c r="H54" s="102">
        <v>660</v>
      </c>
      <c r="I54" s="102"/>
      <c r="J54" s="102">
        <v>224</v>
      </c>
      <c r="K54" s="102">
        <v>327</v>
      </c>
      <c r="L54" s="102">
        <v>20</v>
      </c>
      <c r="M54" s="102">
        <v>89</v>
      </c>
      <c r="N54" s="102">
        <v>435</v>
      </c>
      <c r="O54" s="102">
        <v>926</v>
      </c>
      <c r="P54" s="102">
        <v>555</v>
      </c>
      <c r="Q54" s="105" t="s">
        <v>508</v>
      </c>
      <c r="R54" s="101" t="s">
        <v>504</v>
      </c>
      <c r="S54" s="102">
        <v>2604</v>
      </c>
      <c r="T54" s="102">
        <v>2602</v>
      </c>
      <c r="U54" s="102">
        <v>5006</v>
      </c>
      <c r="V54" s="102">
        <v>0</v>
      </c>
      <c r="W54" s="102">
        <v>0</v>
      </c>
      <c r="X54" s="102">
        <v>1060</v>
      </c>
      <c r="Y54" s="102"/>
      <c r="Z54" s="102">
        <v>369</v>
      </c>
      <c r="AA54" s="102">
        <v>555</v>
      </c>
      <c r="AB54" s="102">
        <v>19</v>
      </c>
      <c r="AC54" s="102">
        <v>117</v>
      </c>
      <c r="AD54" s="102">
        <v>638</v>
      </c>
      <c r="AE54" s="102">
        <v>1355</v>
      </c>
      <c r="AF54" s="102">
        <v>865</v>
      </c>
      <c r="AG54" s="105"/>
      <c r="AH54" s="100" t="s">
        <v>559</v>
      </c>
      <c r="AI54" s="103">
        <v>1275</v>
      </c>
      <c r="AJ54" s="102">
        <v>1268</v>
      </c>
      <c r="AK54" s="102">
        <v>2951</v>
      </c>
      <c r="AL54" s="102">
        <v>0</v>
      </c>
      <c r="AM54" s="102">
        <v>0</v>
      </c>
      <c r="AN54" s="102">
        <v>736</v>
      </c>
      <c r="AO54" s="102"/>
      <c r="AP54" s="102">
        <v>223</v>
      </c>
      <c r="AQ54" s="102">
        <v>382</v>
      </c>
      <c r="AR54" s="102">
        <v>15</v>
      </c>
      <c r="AS54" s="102">
        <v>116</v>
      </c>
      <c r="AT54" s="102">
        <v>336</v>
      </c>
      <c r="AU54" s="102">
        <v>774</v>
      </c>
      <c r="AV54" s="102">
        <v>439</v>
      </c>
      <c r="AW54" s="102"/>
    </row>
    <row r="55" spans="1:49" ht="13.5" customHeight="1">
      <c r="A55" s="105"/>
      <c r="B55" s="100" t="s">
        <v>559</v>
      </c>
      <c r="C55" s="103">
        <v>1535</v>
      </c>
      <c r="D55" s="102">
        <v>1535</v>
      </c>
      <c r="E55" s="102">
        <v>2954</v>
      </c>
      <c r="F55" s="102">
        <v>0</v>
      </c>
      <c r="G55" s="102">
        <v>0</v>
      </c>
      <c r="H55" s="102">
        <v>623</v>
      </c>
      <c r="I55" s="102"/>
      <c r="J55" s="102">
        <v>197</v>
      </c>
      <c r="K55" s="102">
        <v>314</v>
      </c>
      <c r="L55" s="102">
        <v>10</v>
      </c>
      <c r="M55" s="102">
        <v>102</v>
      </c>
      <c r="N55" s="102">
        <v>365</v>
      </c>
      <c r="O55" s="102">
        <v>787</v>
      </c>
      <c r="P55" s="102">
        <v>484</v>
      </c>
      <c r="Q55" s="105" t="s">
        <v>511</v>
      </c>
      <c r="R55" s="101" t="s">
        <v>506</v>
      </c>
      <c r="S55" s="102">
        <v>2709</v>
      </c>
      <c r="T55" s="102">
        <v>2707</v>
      </c>
      <c r="U55" s="102">
        <v>4549</v>
      </c>
      <c r="V55" s="102">
        <v>0</v>
      </c>
      <c r="W55" s="102">
        <v>0</v>
      </c>
      <c r="X55" s="102">
        <v>854</v>
      </c>
      <c r="Y55" s="102"/>
      <c r="Z55" s="102">
        <v>289</v>
      </c>
      <c r="AA55" s="102">
        <v>440</v>
      </c>
      <c r="AB55" s="102">
        <v>16</v>
      </c>
      <c r="AC55" s="102">
        <v>109</v>
      </c>
      <c r="AD55" s="102">
        <v>449</v>
      </c>
      <c r="AE55" s="102">
        <v>879</v>
      </c>
      <c r="AF55" s="102">
        <v>583</v>
      </c>
      <c r="AG55" s="105"/>
      <c r="AH55" s="100" t="s">
        <v>561</v>
      </c>
      <c r="AI55" s="103">
        <v>675</v>
      </c>
      <c r="AJ55" s="102">
        <v>674</v>
      </c>
      <c r="AK55" s="102">
        <v>1495</v>
      </c>
      <c r="AL55" s="102">
        <v>1</v>
      </c>
      <c r="AM55" s="102">
        <v>101</v>
      </c>
      <c r="AN55" s="102">
        <v>330</v>
      </c>
      <c r="AO55" s="102"/>
      <c r="AP55" s="102">
        <v>90</v>
      </c>
      <c r="AQ55" s="102">
        <v>178</v>
      </c>
      <c r="AR55" s="102">
        <v>11</v>
      </c>
      <c r="AS55" s="102">
        <v>51</v>
      </c>
      <c r="AT55" s="102">
        <v>155</v>
      </c>
      <c r="AU55" s="102">
        <v>379</v>
      </c>
      <c r="AV55" s="102">
        <v>203</v>
      </c>
      <c r="AW55" s="102"/>
    </row>
    <row r="56" spans="1:116" ht="13.5" customHeight="1">
      <c r="A56" s="87" t="s">
        <v>618</v>
      </c>
      <c r="B56" s="88" t="s">
        <v>556</v>
      </c>
      <c r="C56" s="110">
        <v>2199</v>
      </c>
      <c r="D56" s="111">
        <v>2198</v>
      </c>
      <c r="E56" s="111">
        <v>4296</v>
      </c>
      <c r="F56" s="111">
        <v>1</v>
      </c>
      <c r="G56" s="111">
        <v>1</v>
      </c>
      <c r="H56" s="111">
        <v>874</v>
      </c>
      <c r="I56" s="102"/>
      <c r="J56" s="111">
        <v>302</v>
      </c>
      <c r="K56" s="111">
        <v>447</v>
      </c>
      <c r="L56" s="111">
        <v>20</v>
      </c>
      <c r="M56" s="111">
        <v>105</v>
      </c>
      <c r="N56" s="111">
        <v>564</v>
      </c>
      <c r="O56" s="111">
        <v>1252</v>
      </c>
      <c r="P56" s="111">
        <v>730</v>
      </c>
      <c r="Q56" s="112" t="s">
        <v>508</v>
      </c>
      <c r="R56" s="113" t="s">
        <v>507</v>
      </c>
      <c r="S56" s="110">
        <v>1958</v>
      </c>
      <c r="T56" s="111">
        <v>1956</v>
      </c>
      <c r="U56" s="111">
        <v>4243</v>
      </c>
      <c r="V56" s="111">
        <v>0</v>
      </c>
      <c r="W56" s="111">
        <v>0</v>
      </c>
      <c r="X56" s="111">
        <v>993</v>
      </c>
      <c r="Y56" s="102"/>
      <c r="Z56" s="111">
        <v>337</v>
      </c>
      <c r="AA56" s="111">
        <v>540</v>
      </c>
      <c r="AB56" s="111">
        <v>21</v>
      </c>
      <c r="AC56" s="111">
        <v>95</v>
      </c>
      <c r="AD56" s="111">
        <v>419</v>
      </c>
      <c r="AE56" s="111">
        <v>1010</v>
      </c>
      <c r="AF56" s="111">
        <v>585</v>
      </c>
      <c r="AG56" s="112"/>
      <c r="AH56" s="88" t="s">
        <v>563</v>
      </c>
      <c r="AI56" s="110">
        <v>316</v>
      </c>
      <c r="AJ56" s="111">
        <v>316</v>
      </c>
      <c r="AK56" s="111">
        <v>744</v>
      </c>
      <c r="AL56" s="111">
        <v>0</v>
      </c>
      <c r="AM56" s="111">
        <v>0</v>
      </c>
      <c r="AN56" s="111">
        <v>184</v>
      </c>
      <c r="AO56" s="102"/>
      <c r="AP56" s="111">
        <v>45</v>
      </c>
      <c r="AQ56" s="111">
        <v>130</v>
      </c>
      <c r="AR56" s="111">
        <v>3</v>
      </c>
      <c r="AS56" s="111">
        <v>6</v>
      </c>
      <c r="AT56" s="111">
        <v>12</v>
      </c>
      <c r="AU56" s="111">
        <v>33</v>
      </c>
      <c r="AV56" s="111">
        <v>15</v>
      </c>
      <c r="AW56" s="102"/>
      <c r="AX56" s="96"/>
      <c r="AY56" s="96"/>
      <c r="AZ56" s="96"/>
      <c r="BA56" s="96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</row>
    <row r="57" spans="1:116" ht="13.5" customHeight="1">
      <c r="A57" s="1269" t="s">
        <v>619</v>
      </c>
      <c r="B57" s="1269"/>
      <c r="C57" s="1269"/>
      <c r="D57" s="1269"/>
      <c r="E57" s="1269"/>
      <c r="F57" s="1269"/>
      <c r="G57" s="1269"/>
      <c r="H57" s="1269"/>
      <c r="I57" s="85"/>
      <c r="J57" s="82"/>
      <c r="K57" s="82"/>
      <c r="L57" s="82"/>
      <c r="M57" s="82"/>
      <c r="N57" s="82"/>
      <c r="O57" s="82"/>
      <c r="P57" s="82"/>
      <c r="AP57" s="96"/>
      <c r="AQ57" s="96"/>
      <c r="AR57" s="96"/>
      <c r="AS57" s="96"/>
      <c r="AT57" s="96"/>
      <c r="AU57" s="96"/>
      <c r="AV57" s="96"/>
      <c r="AW57" s="102"/>
      <c r="AX57" s="96"/>
      <c r="AY57" s="96"/>
      <c r="AZ57" s="96"/>
      <c r="BA57" s="96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</row>
    <row r="58" ht="13.5" customHeight="1"/>
    <row r="496" ht="12" customHeight="1"/>
  </sheetData>
  <mergeCells count="56">
    <mergeCell ref="AJ2:AK2"/>
    <mergeCell ref="AL2:AM2"/>
    <mergeCell ref="AT2:AV2"/>
    <mergeCell ref="A12:B12"/>
    <mergeCell ref="AD2:AF2"/>
    <mergeCell ref="AG14:AH14"/>
    <mergeCell ref="AG34:AH34"/>
    <mergeCell ref="AG2:AH3"/>
    <mergeCell ref="A57:H57"/>
    <mergeCell ref="C2:C3"/>
    <mergeCell ref="A13:B13"/>
    <mergeCell ref="A14:B14"/>
    <mergeCell ref="A15:B15"/>
    <mergeCell ref="A16:B16"/>
    <mergeCell ref="A17:B17"/>
    <mergeCell ref="A18:B18"/>
    <mergeCell ref="D2:E2"/>
    <mergeCell ref="F2:G2"/>
    <mergeCell ref="A4:B4"/>
    <mergeCell ref="Q1:X1"/>
    <mergeCell ref="S2:S3"/>
    <mergeCell ref="N2:P2"/>
    <mergeCell ref="A1:H1"/>
    <mergeCell ref="A28:B28"/>
    <mergeCell ref="A29:B29"/>
    <mergeCell ref="A22:B22"/>
    <mergeCell ref="A23:B23"/>
    <mergeCell ref="A24:B24"/>
    <mergeCell ref="A25:B25"/>
    <mergeCell ref="A35:B35"/>
    <mergeCell ref="A36:B36"/>
    <mergeCell ref="A2:B3"/>
    <mergeCell ref="A30:B30"/>
    <mergeCell ref="A31:B31"/>
    <mergeCell ref="A32:B32"/>
    <mergeCell ref="A34:B34"/>
    <mergeCell ref="A26:B26"/>
    <mergeCell ref="A19:B19"/>
    <mergeCell ref="A20:B20"/>
    <mergeCell ref="Q13:R13"/>
    <mergeCell ref="Q2:R3"/>
    <mergeCell ref="Q44:R44"/>
    <mergeCell ref="Q8:R8"/>
    <mergeCell ref="Q10:R10"/>
    <mergeCell ref="Q11:R11"/>
    <mergeCell ref="Q12:R12"/>
    <mergeCell ref="AP1:AV1"/>
    <mergeCell ref="AP2:AS2"/>
    <mergeCell ref="J2:M2"/>
    <mergeCell ref="J1:P1"/>
    <mergeCell ref="Z1:AF1"/>
    <mergeCell ref="Z2:AC2"/>
    <mergeCell ref="T2:U2"/>
    <mergeCell ref="V2:W2"/>
    <mergeCell ref="AG1:AN1"/>
    <mergeCell ref="AI2:AI3"/>
  </mergeCells>
  <printOptions/>
  <pageMargins left="0.7874015748031497" right="0.5905511811023623" top="0.5905511811023623" bottom="0.7874015748031497" header="0" footer="0"/>
  <pageSetup orientation="portrait" pageOrder="overThenDown" paperSize="9" r:id="rId1"/>
  <rowBreaks count="10" manualBreakCount="10">
    <brk id="59" max="65535" man="1"/>
    <brk id="118" max="65535" man="1"/>
    <brk id="177" max="65535" man="1"/>
    <brk id="236" max="65535" man="1"/>
    <brk id="295" max="65535" man="1"/>
    <brk id="354" max="65535" man="1"/>
    <brk id="413" max="65535" man="1"/>
    <brk id="472" max="65535" man="1"/>
    <brk id="531" max="65535" man="1"/>
    <brk id="590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K10"/>
  <sheetViews>
    <sheetView workbookViewId="0" topLeftCell="A1">
      <selection activeCell="A1" sqref="A1:K1"/>
    </sheetView>
  </sheetViews>
  <sheetFormatPr defaultColWidth="9.00390625" defaultRowHeight="13.5"/>
  <cols>
    <col min="1" max="1" width="8.125" style="118" customWidth="1"/>
    <col min="2" max="4" width="7.00390625" style="151" customWidth="1"/>
    <col min="5" max="5" width="10.625" style="151" customWidth="1"/>
    <col min="6" max="6" width="7.875" style="118" customWidth="1"/>
    <col min="7" max="9" width="7.875" style="151" customWidth="1"/>
    <col min="10" max="10" width="10.625" style="151" customWidth="1"/>
    <col min="11" max="11" width="7.625" style="151" customWidth="1"/>
    <col min="12" max="16384" width="9.00390625" style="117" customWidth="1"/>
  </cols>
  <sheetData>
    <row r="1" spans="1:11" ht="21" customHeight="1" thickBot="1">
      <c r="A1" s="1274" t="s">
        <v>621</v>
      </c>
      <c r="B1" s="1274"/>
      <c r="C1" s="1274"/>
      <c r="D1" s="1274"/>
      <c r="E1" s="1274"/>
      <c r="F1" s="1274"/>
      <c r="G1" s="1274"/>
      <c r="H1" s="1274"/>
      <c r="I1" s="1274"/>
      <c r="J1" s="1274"/>
      <c r="K1" s="1274"/>
    </row>
    <row r="2" spans="1:11" s="118" customFormat="1" ht="15" customHeight="1" thickTop="1">
      <c r="A2" s="1280" t="s">
        <v>622</v>
      </c>
      <c r="B2" s="1281"/>
      <c r="C2" s="1281"/>
      <c r="D2" s="1281"/>
      <c r="E2" s="1282"/>
      <c r="F2" s="1283" t="s">
        <v>623</v>
      </c>
      <c r="G2" s="1280"/>
      <c r="H2" s="1280"/>
      <c r="I2" s="1280"/>
      <c r="J2" s="1284"/>
      <c r="K2" s="1277" t="s">
        <v>624</v>
      </c>
    </row>
    <row r="3" spans="1:11" s="118" customFormat="1" ht="15" customHeight="1">
      <c r="A3" s="121"/>
      <c r="B3" s="122" t="s">
        <v>625</v>
      </c>
      <c r="C3" s="122" t="s">
        <v>620</v>
      </c>
      <c r="D3" s="122" t="s">
        <v>620</v>
      </c>
      <c r="E3" s="1275" t="s">
        <v>626</v>
      </c>
      <c r="F3" s="123" t="s">
        <v>620</v>
      </c>
      <c r="G3" s="124" t="s">
        <v>627</v>
      </c>
      <c r="H3" s="122" t="s">
        <v>620</v>
      </c>
      <c r="I3" s="122" t="s">
        <v>620</v>
      </c>
      <c r="J3" s="1275" t="s">
        <v>626</v>
      </c>
      <c r="K3" s="1278"/>
    </row>
    <row r="4" spans="1:11" s="118" customFormat="1" ht="15" customHeight="1">
      <c r="A4" s="125" t="s">
        <v>628</v>
      </c>
      <c r="B4" s="126" t="s">
        <v>629</v>
      </c>
      <c r="C4" s="126" t="s">
        <v>630</v>
      </c>
      <c r="D4" s="127" t="s">
        <v>631</v>
      </c>
      <c r="E4" s="1276"/>
      <c r="F4" s="128" t="s">
        <v>632</v>
      </c>
      <c r="G4" s="126" t="s">
        <v>629</v>
      </c>
      <c r="H4" s="126" t="s">
        <v>630</v>
      </c>
      <c r="I4" s="129" t="s">
        <v>633</v>
      </c>
      <c r="J4" s="1276"/>
      <c r="K4" s="1278"/>
    </row>
    <row r="5" spans="1:11" s="118" customFormat="1" ht="15" customHeight="1">
      <c r="A5" s="130"/>
      <c r="B5" s="131" t="s">
        <v>620</v>
      </c>
      <c r="C5" s="131" t="s">
        <v>620</v>
      </c>
      <c r="D5" s="132" t="s">
        <v>634</v>
      </c>
      <c r="E5" s="1276"/>
      <c r="F5" s="133" t="s">
        <v>635</v>
      </c>
      <c r="G5" s="131" t="s">
        <v>620</v>
      </c>
      <c r="H5" s="131" t="s">
        <v>620</v>
      </c>
      <c r="I5" s="132" t="s">
        <v>634</v>
      </c>
      <c r="J5" s="1276"/>
      <c r="K5" s="1279"/>
    </row>
    <row r="6" spans="1:11" s="139" customFormat="1" ht="15" customHeight="1">
      <c r="A6" s="134" t="s">
        <v>636</v>
      </c>
      <c r="B6" s="135"/>
      <c r="C6" s="135"/>
      <c r="D6" s="136"/>
      <c r="E6" s="137"/>
      <c r="F6" s="138"/>
      <c r="G6" s="135"/>
      <c r="H6" s="135"/>
      <c r="I6" s="136"/>
      <c r="J6" s="137"/>
      <c r="K6" s="137"/>
    </row>
    <row r="7" spans="1:11" s="145" customFormat="1" ht="15" customHeight="1">
      <c r="A7" s="140">
        <f>SUM(B7:D7)</f>
        <v>2580</v>
      </c>
      <c r="B7" s="141">
        <v>1504</v>
      </c>
      <c r="C7" s="141">
        <v>865</v>
      </c>
      <c r="D7" s="141">
        <v>211</v>
      </c>
      <c r="E7" s="141">
        <v>484</v>
      </c>
      <c r="F7" s="140">
        <f>SUM(G7:I7)</f>
        <v>6469</v>
      </c>
      <c r="G7" s="142">
        <v>3008</v>
      </c>
      <c r="H7" s="142">
        <v>2595</v>
      </c>
      <c r="I7" s="143">
        <v>866</v>
      </c>
      <c r="J7" s="141">
        <v>1235</v>
      </c>
      <c r="K7" s="144">
        <v>1.5</v>
      </c>
    </row>
    <row r="8" spans="1:11" s="145" customFormat="1" ht="15" customHeight="1">
      <c r="A8" s="140" t="s">
        <v>637</v>
      </c>
      <c r="B8" s="142"/>
      <c r="C8" s="142"/>
      <c r="D8" s="143"/>
      <c r="E8" s="141"/>
      <c r="F8" s="140"/>
      <c r="G8" s="142"/>
      <c r="H8" s="142"/>
      <c r="I8" s="143"/>
      <c r="J8" s="146"/>
      <c r="K8" s="146"/>
    </row>
    <row r="9" spans="1:11" s="118" customFormat="1" ht="15" customHeight="1">
      <c r="A9" s="147">
        <f>SUM(B9:D9)</f>
        <v>2963</v>
      </c>
      <c r="B9" s="148">
        <v>1657</v>
      </c>
      <c r="C9" s="148">
        <v>1030</v>
      </c>
      <c r="D9" s="148">
        <v>276</v>
      </c>
      <c r="E9" s="148">
        <v>628</v>
      </c>
      <c r="F9" s="147">
        <f>SUM(G9:I9)</f>
        <v>7553</v>
      </c>
      <c r="G9" s="148">
        <v>3314</v>
      </c>
      <c r="H9" s="148">
        <v>3090</v>
      </c>
      <c r="I9" s="148">
        <v>1149</v>
      </c>
      <c r="J9" s="148">
        <v>1654</v>
      </c>
      <c r="K9" s="149">
        <v>1.5</v>
      </c>
    </row>
    <row r="10" ht="13.5">
      <c r="A10" s="150"/>
    </row>
  </sheetData>
  <mergeCells count="6">
    <mergeCell ref="A1:K1"/>
    <mergeCell ref="E3:E5"/>
    <mergeCell ref="J3:J5"/>
    <mergeCell ref="K2:K5"/>
    <mergeCell ref="A2:E2"/>
    <mergeCell ref="F2:J2"/>
  </mergeCells>
  <printOptions/>
  <pageMargins left="0.7874015748031497" right="0.5905511811023623" top="0.5905511811023623" bottom="0.7874015748031497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K9"/>
  <sheetViews>
    <sheetView workbookViewId="0" topLeftCell="A1">
      <selection activeCell="C7" sqref="C7"/>
    </sheetView>
  </sheetViews>
  <sheetFormatPr defaultColWidth="9.00390625" defaultRowHeight="13.5"/>
  <cols>
    <col min="1" max="1" width="8.125" style="177" customWidth="1"/>
    <col min="2" max="4" width="7.00390625" style="178" customWidth="1"/>
    <col min="5" max="5" width="10.625" style="178" customWidth="1"/>
    <col min="6" max="6" width="8.125" style="177" customWidth="1"/>
    <col min="7" max="9" width="7.00390625" style="178" customWidth="1"/>
    <col min="10" max="10" width="10.625" style="178" customWidth="1"/>
    <col min="11" max="11" width="7.625" style="178" customWidth="1"/>
    <col min="12" max="16384" width="9.00390625" style="152" customWidth="1"/>
  </cols>
  <sheetData>
    <row r="1" spans="1:11" ht="21" customHeight="1" thickBot="1">
      <c r="A1" s="1285" t="s">
        <v>638</v>
      </c>
      <c r="B1" s="1285"/>
      <c r="C1" s="1285"/>
      <c r="D1" s="1285"/>
      <c r="E1" s="1285"/>
      <c r="F1" s="1285"/>
      <c r="G1" s="1285"/>
      <c r="H1" s="1285"/>
      <c r="I1" s="1285"/>
      <c r="J1" s="1285"/>
      <c r="K1" s="1285"/>
    </row>
    <row r="2" spans="1:11" ht="15" customHeight="1" thickTop="1">
      <c r="A2" s="1286" t="s">
        <v>639</v>
      </c>
      <c r="B2" s="1287"/>
      <c r="C2" s="1287"/>
      <c r="D2" s="1287"/>
      <c r="E2" s="1288"/>
      <c r="F2" s="1289" t="s">
        <v>640</v>
      </c>
      <c r="G2" s="1286"/>
      <c r="H2" s="1286"/>
      <c r="I2" s="1286"/>
      <c r="J2" s="1290"/>
      <c r="K2" s="1291" t="s">
        <v>641</v>
      </c>
    </row>
    <row r="3" spans="1:11" ht="15" customHeight="1">
      <c r="A3" s="153"/>
      <c r="B3" s="154" t="s">
        <v>625</v>
      </c>
      <c r="C3" s="154" t="s">
        <v>620</v>
      </c>
      <c r="D3" s="154" t="s">
        <v>620</v>
      </c>
      <c r="E3" s="1294" t="s">
        <v>626</v>
      </c>
      <c r="F3" s="155" t="s">
        <v>620</v>
      </c>
      <c r="G3" s="156" t="s">
        <v>627</v>
      </c>
      <c r="H3" s="154" t="s">
        <v>620</v>
      </c>
      <c r="I3" s="154" t="s">
        <v>620</v>
      </c>
      <c r="J3" s="1294" t="s">
        <v>626</v>
      </c>
      <c r="K3" s="1292"/>
    </row>
    <row r="4" spans="1:11" ht="15" customHeight="1">
      <c r="A4" s="157" t="s">
        <v>628</v>
      </c>
      <c r="B4" s="158" t="s">
        <v>629</v>
      </c>
      <c r="C4" s="158" t="s">
        <v>630</v>
      </c>
      <c r="D4" s="159" t="s">
        <v>631</v>
      </c>
      <c r="E4" s="1295"/>
      <c r="F4" s="160" t="s">
        <v>632</v>
      </c>
      <c r="G4" s="158" t="s">
        <v>629</v>
      </c>
      <c r="H4" s="158" t="s">
        <v>630</v>
      </c>
      <c r="I4" s="161" t="s">
        <v>633</v>
      </c>
      <c r="J4" s="1295"/>
      <c r="K4" s="1292"/>
    </row>
    <row r="5" spans="1:11" ht="15" customHeight="1">
      <c r="A5" s="162"/>
      <c r="B5" s="163" t="s">
        <v>620</v>
      </c>
      <c r="C5" s="163" t="s">
        <v>620</v>
      </c>
      <c r="D5" s="164" t="s">
        <v>634</v>
      </c>
      <c r="E5" s="1296"/>
      <c r="F5" s="165" t="s">
        <v>620</v>
      </c>
      <c r="G5" s="163" t="s">
        <v>620</v>
      </c>
      <c r="H5" s="163" t="s">
        <v>620</v>
      </c>
      <c r="I5" s="164" t="s">
        <v>634</v>
      </c>
      <c r="J5" s="1296"/>
      <c r="K5" s="1293"/>
    </row>
    <row r="6" spans="1:11" ht="15" customHeight="1">
      <c r="A6" s="166" t="s">
        <v>642</v>
      </c>
      <c r="B6" s="167"/>
      <c r="C6" s="167"/>
      <c r="D6" s="167"/>
      <c r="E6" s="167"/>
      <c r="F6" s="168"/>
      <c r="G6" s="167"/>
      <c r="H6" s="167"/>
      <c r="I6" s="167"/>
      <c r="J6" s="167"/>
      <c r="K6" s="169"/>
    </row>
    <row r="7" spans="1:11" ht="15" customHeight="1">
      <c r="A7" s="170">
        <f>SUM(B7:D7)</f>
        <v>399</v>
      </c>
      <c r="B7" s="171">
        <v>248</v>
      </c>
      <c r="C7" s="171">
        <v>118</v>
      </c>
      <c r="D7" s="171">
        <v>33</v>
      </c>
      <c r="E7" s="171">
        <v>47</v>
      </c>
      <c r="F7" s="170">
        <f>SUM(G7:I7)</f>
        <v>990</v>
      </c>
      <c r="G7" s="171">
        <v>496</v>
      </c>
      <c r="H7" s="171">
        <v>354</v>
      </c>
      <c r="I7" s="171">
        <v>140</v>
      </c>
      <c r="J7" s="171">
        <v>121</v>
      </c>
      <c r="K7" s="172">
        <v>1.5</v>
      </c>
    </row>
    <row r="8" spans="1:11" ht="15" customHeight="1">
      <c r="A8" s="170" t="s">
        <v>637</v>
      </c>
      <c r="B8" s="171"/>
      <c r="C8" s="171"/>
      <c r="D8" s="171"/>
      <c r="E8" s="171"/>
      <c r="F8" s="170"/>
      <c r="G8" s="171"/>
      <c r="H8" s="171"/>
      <c r="I8" s="171"/>
      <c r="J8" s="171"/>
      <c r="K8" s="172"/>
    </row>
    <row r="9" spans="1:11" s="176" customFormat="1" ht="15" customHeight="1">
      <c r="A9" s="173">
        <f>SUM(B9:D9)</f>
        <v>395</v>
      </c>
      <c r="B9" s="174">
        <v>221</v>
      </c>
      <c r="C9" s="174">
        <v>147</v>
      </c>
      <c r="D9" s="174">
        <v>27</v>
      </c>
      <c r="E9" s="174">
        <v>31</v>
      </c>
      <c r="F9" s="173">
        <f>SUM(G9:I9)</f>
        <v>998</v>
      </c>
      <c r="G9" s="174">
        <v>442</v>
      </c>
      <c r="H9" s="174">
        <v>441</v>
      </c>
      <c r="I9" s="174">
        <v>115</v>
      </c>
      <c r="J9" s="174">
        <v>85</v>
      </c>
      <c r="K9" s="175">
        <v>1.5</v>
      </c>
    </row>
  </sheetData>
  <mergeCells count="6">
    <mergeCell ref="A1:K1"/>
    <mergeCell ref="A2:E2"/>
    <mergeCell ref="F2:J2"/>
    <mergeCell ref="K2:K5"/>
    <mergeCell ref="E3:E5"/>
    <mergeCell ref="J3:J5"/>
  </mergeCells>
  <printOptions/>
  <pageMargins left="0.7874015748031497" right="0.5905511811023623" top="0.5905511811023623" bottom="0.7874015748031497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R15"/>
  <sheetViews>
    <sheetView workbookViewId="0" topLeftCell="A1">
      <selection activeCell="A1" sqref="A1:I1"/>
    </sheetView>
  </sheetViews>
  <sheetFormatPr defaultColWidth="9.00390625" defaultRowHeight="13.5"/>
  <cols>
    <col min="1" max="1" width="18.00390625" style="204" customWidth="1"/>
    <col min="2" max="2" width="9.00390625" style="204" customWidth="1"/>
    <col min="3" max="3" width="10.375" style="204" customWidth="1"/>
    <col min="4" max="8" width="8.75390625" style="204" customWidth="1"/>
    <col min="9" max="9" width="8.625" style="204" customWidth="1"/>
    <col min="10" max="16384" width="9.00390625" style="204" customWidth="1"/>
  </cols>
  <sheetData>
    <row r="1" spans="1:9" s="179" customFormat="1" ht="21" customHeight="1" thickBot="1">
      <c r="A1" s="1301" t="s">
        <v>643</v>
      </c>
      <c r="B1" s="1301"/>
      <c r="C1" s="1301"/>
      <c r="D1" s="1301"/>
      <c r="E1" s="1301"/>
      <c r="F1" s="1301"/>
      <c r="G1" s="1301"/>
      <c r="H1" s="1301"/>
      <c r="I1" s="1301"/>
    </row>
    <row r="2" spans="1:9" s="181" customFormat="1" ht="15" customHeight="1" thickTop="1">
      <c r="A2" s="1297" t="s">
        <v>644</v>
      </c>
      <c r="B2" s="1299" t="s">
        <v>645</v>
      </c>
      <c r="C2" s="1300"/>
      <c r="D2" s="1300"/>
      <c r="E2" s="1300"/>
      <c r="F2" s="1300"/>
      <c r="G2" s="1300"/>
      <c r="H2" s="1300"/>
      <c r="I2" s="180" t="s">
        <v>646</v>
      </c>
    </row>
    <row r="3" spans="1:9" s="181" customFormat="1" ht="15" customHeight="1">
      <c r="A3" s="1298"/>
      <c r="B3" s="182" t="s">
        <v>647</v>
      </c>
      <c r="C3" s="183" t="s">
        <v>648</v>
      </c>
      <c r="D3" s="183" t="s">
        <v>649</v>
      </c>
      <c r="E3" s="183" t="s">
        <v>650</v>
      </c>
      <c r="F3" s="183" t="s">
        <v>651</v>
      </c>
      <c r="G3" s="183" t="s">
        <v>652</v>
      </c>
      <c r="H3" s="184" t="s">
        <v>653</v>
      </c>
      <c r="I3" s="185" t="s">
        <v>654</v>
      </c>
    </row>
    <row r="4" spans="1:9" s="181" customFormat="1" ht="15" customHeight="1">
      <c r="A4" s="186" t="s">
        <v>655</v>
      </c>
      <c r="B4" s="187">
        <f>SUM(C4:H4)</f>
        <v>11581</v>
      </c>
      <c r="C4" s="188">
        <v>3053</v>
      </c>
      <c r="D4" s="188">
        <v>4162</v>
      </c>
      <c r="E4" s="188">
        <v>2633</v>
      </c>
      <c r="F4" s="188">
        <v>1238</v>
      </c>
      <c r="G4" s="188">
        <v>398</v>
      </c>
      <c r="H4" s="188">
        <v>97</v>
      </c>
      <c r="I4" s="188">
        <v>745</v>
      </c>
    </row>
    <row r="5" spans="1:9" s="181" customFormat="1" ht="15" customHeight="1">
      <c r="A5" s="189"/>
      <c r="B5" s="190"/>
      <c r="C5" s="191"/>
      <c r="D5" s="191"/>
      <c r="E5" s="191"/>
      <c r="F5" s="191"/>
      <c r="G5" s="191"/>
      <c r="H5" s="191"/>
      <c r="I5" s="191"/>
    </row>
    <row r="6" spans="1:9" s="192" customFormat="1" ht="15" customHeight="1">
      <c r="A6" s="186" t="s">
        <v>656</v>
      </c>
      <c r="B6" s="190">
        <f aca="true" t="shared" si="0" ref="B6:I6">SUM(B7:B11)</f>
        <v>15310</v>
      </c>
      <c r="C6" s="191">
        <f t="shared" si="0"/>
        <v>3204</v>
      </c>
      <c r="D6" s="191">
        <f t="shared" si="0"/>
        <v>5296</v>
      </c>
      <c r="E6" s="191">
        <f t="shared" si="0"/>
        <v>3967</v>
      </c>
      <c r="F6" s="191">
        <f t="shared" si="0"/>
        <v>1990</v>
      </c>
      <c r="G6" s="191">
        <f t="shared" si="0"/>
        <v>684</v>
      </c>
      <c r="H6" s="191">
        <f t="shared" si="0"/>
        <v>169</v>
      </c>
      <c r="I6" s="191">
        <f t="shared" si="0"/>
        <v>767</v>
      </c>
    </row>
    <row r="7" spans="1:18" s="181" customFormat="1" ht="15" customHeight="1">
      <c r="A7" s="193" t="s">
        <v>657</v>
      </c>
      <c r="B7" s="194">
        <f>SUM(C7:H7)</f>
        <v>5136</v>
      </c>
      <c r="C7" s="195">
        <v>2486</v>
      </c>
      <c r="D7" s="195">
        <v>2244</v>
      </c>
      <c r="E7" s="195">
        <v>342</v>
      </c>
      <c r="F7" s="195">
        <v>53</v>
      </c>
      <c r="G7" s="195">
        <v>9</v>
      </c>
      <c r="H7" s="195">
        <v>2</v>
      </c>
      <c r="I7" s="195">
        <v>639</v>
      </c>
      <c r="J7" s="197"/>
      <c r="K7" s="197"/>
      <c r="L7" s="197"/>
      <c r="M7" s="197"/>
      <c r="N7" s="197"/>
      <c r="O7" s="197"/>
      <c r="P7" s="197"/>
      <c r="Q7" s="197"/>
      <c r="R7" s="197"/>
    </row>
    <row r="8" spans="1:18" s="181" customFormat="1" ht="15" customHeight="1">
      <c r="A8" s="193" t="s">
        <v>658</v>
      </c>
      <c r="B8" s="194">
        <f>SUM(C8:H8)</f>
        <v>4889</v>
      </c>
      <c r="C8" s="195">
        <v>590</v>
      </c>
      <c r="D8" s="195">
        <v>2425</v>
      </c>
      <c r="E8" s="195">
        <v>1638</v>
      </c>
      <c r="F8" s="195">
        <v>203</v>
      </c>
      <c r="G8" s="195">
        <v>27</v>
      </c>
      <c r="H8" s="195">
        <v>6</v>
      </c>
      <c r="I8" s="195">
        <v>94</v>
      </c>
      <c r="J8" s="197"/>
      <c r="K8" s="198"/>
      <c r="L8" s="199"/>
      <c r="M8" s="199"/>
      <c r="N8" s="199"/>
      <c r="O8" s="199"/>
      <c r="P8" s="199"/>
      <c r="Q8" s="199"/>
      <c r="R8" s="200"/>
    </row>
    <row r="9" spans="1:18" s="181" customFormat="1" ht="15" customHeight="1">
      <c r="A9" s="193" t="s">
        <v>659</v>
      </c>
      <c r="B9" s="194">
        <f>SUM(C9:H9)</f>
        <v>3058</v>
      </c>
      <c r="C9" s="195">
        <v>106</v>
      </c>
      <c r="D9" s="195">
        <v>557</v>
      </c>
      <c r="E9" s="195">
        <v>1579</v>
      </c>
      <c r="F9" s="195">
        <v>730</v>
      </c>
      <c r="G9" s="195">
        <v>76</v>
      </c>
      <c r="H9" s="195">
        <v>10</v>
      </c>
      <c r="I9" s="195">
        <v>26</v>
      </c>
      <c r="J9" s="197"/>
      <c r="K9" s="198"/>
      <c r="L9" s="199"/>
      <c r="M9" s="199"/>
      <c r="N9" s="199"/>
      <c r="O9" s="199"/>
      <c r="P9" s="199"/>
      <c r="Q9" s="199"/>
      <c r="R9" s="200"/>
    </row>
    <row r="10" spans="1:18" s="181" customFormat="1" ht="15" customHeight="1">
      <c r="A10" s="193" t="s">
        <v>660</v>
      </c>
      <c r="B10" s="194">
        <f>SUM(C10:H10)</f>
        <v>1475</v>
      </c>
      <c r="C10" s="195">
        <v>15</v>
      </c>
      <c r="D10" s="195">
        <v>57</v>
      </c>
      <c r="E10" s="195">
        <v>351</v>
      </c>
      <c r="F10" s="195">
        <v>770</v>
      </c>
      <c r="G10" s="195">
        <v>266</v>
      </c>
      <c r="H10" s="195">
        <v>16</v>
      </c>
      <c r="I10" s="195">
        <v>6</v>
      </c>
      <c r="J10" s="197"/>
      <c r="K10" s="197"/>
      <c r="L10" s="197"/>
      <c r="M10" s="197"/>
      <c r="N10" s="197"/>
      <c r="O10" s="197"/>
      <c r="P10" s="197"/>
      <c r="Q10" s="197"/>
      <c r="R10" s="197"/>
    </row>
    <row r="11" spans="1:9" s="181" customFormat="1" ht="15" customHeight="1">
      <c r="A11" s="193" t="s">
        <v>661</v>
      </c>
      <c r="B11" s="194">
        <f>SUM(C11:H11)</f>
        <v>752</v>
      </c>
      <c r="C11" s="195">
        <v>7</v>
      </c>
      <c r="D11" s="195">
        <v>13</v>
      </c>
      <c r="E11" s="195">
        <v>57</v>
      </c>
      <c r="F11" s="195">
        <v>234</v>
      </c>
      <c r="G11" s="195">
        <v>306</v>
      </c>
      <c r="H11" s="195">
        <v>135</v>
      </c>
      <c r="I11" s="195">
        <v>2</v>
      </c>
    </row>
    <row r="12" spans="1:8" s="181" customFormat="1" ht="15" customHeight="1">
      <c r="A12" s="193" t="s">
        <v>662</v>
      </c>
      <c r="B12" s="194"/>
      <c r="C12" s="195"/>
      <c r="D12" s="195"/>
      <c r="E12" s="195"/>
      <c r="F12" s="195"/>
      <c r="G12" s="195"/>
      <c r="H12" s="195"/>
    </row>
    <row r="13" spans="1:9" s="181" customFormat="1" ht="15" customHeight="1">
      <c r="A13" s="193" t="s">
        <v>663</v>
      </c>
      <c r="B13" s="194">
        <f aca="true" t="shared" si="1" ref="B13:I13">SUM(B14:B15)</f>
        <v>744</v>
      </c>
      <c r="C13" s="195">
        <f t="shared" si="1"/>
        <v>0</v>
      </c>
      <c r="D13" s="195">
        <f t="shared" si="1"/>
        <v>597</v>
      </c>
      <c r="E13" s="195">
        <f t="shared" si="1"/>
        <v>122</v>
      </c>
      <c r="F13" s="195">
        <f t="shared" si="1"/>
        <v>20</v>
      </c>
      <c r="G13" s="195">
        <f t="shared" si="1"/>
        <v>5</v>
      </c>
      <c r="H13" s="195">
        <f t="shared" si="1"/>
        <v>0</v>
      </c>
      <c r="I13" s="195">
        <f t="shared" si="1"/>
        <v>0</v>
      </c>
    </row>
    <row r="14" spans="1:9" s="181" customFormat="1" ht="15" customHeight="1">
      <c r="A14" s="193" t="s">
        <v>664</v>
      </c>
      <c r="B14" s="194">
        <f>SUM(C14:H14)</f>
        <v>186</v>
      </c>
      <c r="C14" s="195">
        <v>0</v>
      </c>
      <c r="D14" s="195">
        <v>149</v>
      </c>
      <c r="E14" s="195">
        <v>31</v>
      </c>
      <c r="F14" s="195">
        <v>5</v>
      </c>
      <c r="G14" s="195">
        <v>1</v>
      </c>
      <c r="H14" s="195">
        <v>0</v>
      </c>
      <c r="I14" s="195">
        <v>0</v>
      </c>
    </row>
    <row r="15" spans="1:9" s="181" customFormat="1" ht="15" customHeight="1">
      <c r="A15" s="201" t="s">
        <v>665</v>
      </c>
      <c r="B15" s="202">
        <f>SUM(C15:H15)</f>
        <v>558</v>
      </c>
      <c r="C15" s="203">
        <v>0</v>
      </c>
      <c r="D15" s="203">
        <v>448</v>
      </c>
      <c r="E15" s="203">
        <v>91</v>
      </c>
      <c r="F15" s="203">
        <v>15</v>
      </c>
      <c r="G15" s="203">
        <v>4</v>
      </c>
      <c r="H15" s="203">
        <v>0</v>
      </c>
      <c r="I15" s="203">
        <v>0</v>
      </c>
    </row>
  </sheetData>
  <mergeCells count="3">
    <mergeCell ref="A2:A3"/>
    <mergeCell ref="B2:H2"/>
    <mergeCell ref="A1:I1"/>
  </mergeCells>
  <printOptions/>
  <pageMargins left="0.7874015748031497" right="0.5905511811023623" top="0.5905511811023623" bottom="0.7874015748031497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H11"/>
  <sheetViews>
    <sheetView workbookViewId="0" topLeftCell="A1">
      <selection activeCell="A1" sqref="A1:H1"/>
    </sheetView>
  </sheetViews>
  <sheetFormatPr defaultColWidth="9.00390625" defaultRowHeight="13.5"/>
  <cols>
    <col min="1" max="1" width="18.875" style="205" customWidth="1"/>
    <col min="2" max="2" width="8.75390625" style="205" customWidth="1"/>
    <col min="3" max="3" width="10.125" style="205" customWidth="1"/>
    <col min="4" max="6" width="8.25390625" style="205" customWidth="1"/>
    <col min="7" max="7" width="10.125" style="205" customWidth="1"/>
    <col min="8" max="8" width="8.875" style="205" customWidth="1"/>
    <col min="9" max="16384" width="8.00390625" style="205" customWidth="1"/>
  </cols>
  <sheetData>
    <row r="1" spans="1:8" ht="21" customHeight="1" thickBot="1">
      <c r="A1" s="1302" t="s">
        <v>666</v>
      </c>
      <c r="B1" s="1302"/>
      <c r="C1" s="1302"/>
      <c r="D1" s="1302"/>
      <c r="E1" s="1302"/>
      <c r="F1" s="1302"/>
      <c r="G1" s="1302"/>
      <c r="H1" s="1302"/>
    </row>
    <row r="2" spans="1:8" s="207" customFormat="1" ht="15" customHeight="1" thickTop="1">
      <c r="A2" s="1303" t="s">
        <v>667</v>
      </c>
      <c r="B2" s="1305" t="s">
        <v>454</v>
      </c>
      <c r="C2" s="1307" t="s">
        <v>668</v>
      </c>
      <c r="D2" s="1308"/>
      <c r="E2" s="1308"/>
      <c r="F2" s="1308"/>
      <c r="G2" s="1309"/>
      <c r="H2" s="206" t="s">
        <v>669</v>
      </c>
    </row>
    <row r="3" spans="1:8" s="207" customFormat="1" ht="15" customHeight="1">
      <c r="A3" s="1304"/>
      <c r="B3" s="1306"/>
      <c r="C3" s="208" t="s">
        <v>670</v>
      </c>
      <c r="D3" s="208" t="s">
        <v>671</v>
      </c>
      <c r="E3" s="208" t="s">
        <v>672</v>
      </c>
      <c r="F3" s="208" t="s">
        <v>673</v>
      </c>
      <c r="G3" s="208" t="s">
        <v>674</v>
      </c>
      <c r="H3" s="209" t="s">
        <v>675</v>
      </c>
    </row>
    <row r="4" spans="1:8" s="213" customFormat="1" ht="15" customHeight="1">
      <c r="A4" s="210" t="s">
        <v>676</v>
      </c>
      <c r="B4" s="211">
        <f>SUM(C4:G4)</f>
        <v>11204</v>
      </c>
      <c r="C4" s="212">
        <v>3983</v>
      </c>
      <c r="D4" s="212">
        <v>2977</v>
      </c>
      <c r="E4" s="212">
        <v>2208</v>
      </c>
      <c r="F4" s="212">
        <v>1336</v>
      </c>
      <c r="G4" s="212">
        <v>700</v>
      </c>
      <c r="H4" s="212">
        <v>15845</v>
      </c>
    </row>
    <row r="5" spans="1:8" s="213" customFormat="1" ht="15" customHeight="1">
      <c r="A5" s="214" t="s">
        <v>677</v>
      </c>
      <c r="B5" s="215">
        <f>SUM(C5:G5)</f>
        <v>2802</v>
      </c>
      <c r="C5" s="216">
        <v>1299</v>
      </c>
      <c r="D5" s="216">
        <v>632</v>
      </c>
      <c r="E5" s="216">
        <v>403</v>
      </c>
      <c r="F5" s="216">
        <v>279</v>
      </c>
      <c r="G5" s="216">
        <v>189</v>
      </c>
      <c r="H5" s="216">
        <v>4783</v>
      </c>
    </row>
    <row r="6" spans="1:8" s="213" customFormat="1" ht="15" customHeight="1">
      <c r="A6" s="214" t="s">
        <v>678</v>
      </c>
      <c r="B6" s="215">
        <f>SUM(C6:G6)</f>
        <v>8402</v>
      </c>
      <c r="C6" s="216">
        <v>2684</v>
      </c>
      <c r="D6" s="216">
        <v>2345</v>
      </c>
      <c r="E6" s="216">
        <v>1805</v>
      </c>
      <c r="F6" s="216">
        <v>1057</v>
      </c>
      <c r="G6" s="216">
        <v>511</v>
      </c>
      <c r="H6" s="216">
        <v>11062</v>
      </c>
    </row>
    <row r="7" spans="1:8" s="213" customFormat="1" ht="15" customHeight="1">
      <c r="A7" s="217"/>
      <c r="B7" s="218"/>
      <c r="C7" s="219"/>
      <c r="D7" s="219"/>
      <c r="E7" s="219"/>
      <c r="F7" s="219"/>
      <c r="G7" s="219"/>
      <c r="H7" s="220"/>
    </row>
    <row r="8" spans="1:8" s="221" customFormat="1" ht="15" customHeight="1">
      <c r="A8" s="210" t="s">
        <v>679</v>
      </c>
      <c r="B8" s="211">
        <f>SUM(C8:G8)</f>
        <v>19432</v>
      </c>
      <c r="C8" s="212">
        <f aca="true" t="shared" si="0" ref="C8:H8">SUM(C9:C10)</f>
        <v>5779</v>
      </c>
      <c r="D8" s="212">
        <f t="shared" si="0"/>
        <v>5202</v>
      </c>
      <c r="E8" s="212">
        <f t="shared" si="0"/>
        <v>4130</v>
      </c>
      <c r="F8" s="212">
        <f t="shared" si="0"/>
        <v>2599</v>
      </c>
      <c r="G8" s="212">
        <f t="shared" si="0"/>
        <v>1722</v>
      </c>
      <c r="H8" s="212">
        <f t="shared" si="0"/>
        <v>25282</v>
      </c>
    </row>
    <row r="9" spans="1:8" s="207" customFormat="1" ht="15" customHeight="1">
      <c r="A9" s="214" t="s">
        <v>680</v>
      </c>
      <c r="B9" s="215">
        <f>SUM(C9:G9)</f>
        <v>7045</v>
      </c>
      <c r="C9" s="216">
        <v>2382</v>
      </c>
      <c r="D9" s="216">
        <v>1831</v>
      </c>
      <c r="E9" s="216">
        <v>1368</v>
      </c>
      <c r="F9" s="216">
        <v>808</v>
      </c>
      <c r="G9" s="216">
        <v>656</v>
      </c>
      <c r="H9" s="216">
        <v>9999</v>
      </c>
    </row>
    <row r="10" spans="1:8" s="207" customFormat="1" ht="15" customHeight="1">
      <c r="A10" s="222" t="s">
        <v>681</v>
      </c>
      <c r="B10" s="223">
        <f>SUM(C10:G10)</f>
        <v>12387</v>
      </c>
      <c r="C10" s="224">
        <v>3397</v>
      </c>
      <c r="D10" s="224">
        <v>3371</v>
      </c>
      <c r="E10" s="224">
        <v>2762</v>
      </c>
      <c r="F10" s="224">
        <v>1791</v>
      </c>
      <c r="G10" s="224">
        <v>1066</v>
      </c>
      <c r="H10" s="224">
        <v>15283</v>
      </c>
    </row>
    <row r="11" spans="1:8" ht="12.75">
      <c r="A11" s="225"/>
      <c r="B11" s="225"/>
      <c r="C11" s="225"/>
      <c r="D11" s="225"/>
      <c r="E11" s="225"/>
      <c r="F11" s="225"/>
      <c r="G11" s="225"/>
      <c r="H11" s="225"/>
    </row>
  </sheetData>
  <mergeCells count="4">
    <mergeCell ref="A1:H1"/>
    <mergeCell ref="A2:A3"/>
    <mergeCell ref="B2:B3"/>
    <mergeCell ref="C2:G2"/>
  </mergeCells>
  <printOptions/>
  <pageMargins left="0.7874015748031497" right="0.5905511811023623" top="0.5905511811023623" bottom="0.7874015748031497" header="0" footer="0"/>
  <pageSetup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G27"/>
  <sheetViews>
    <sheetView workbookViewId="0" topLeftCell="A1">
      <selection activeCell="A1" sqref="A1:G1"/>
    </sheetView>
  </sheetViews>
  <sheetFormatPr defaultColWidth="9.00390625" defaultRowHeight="13.5"/>
  <cols>
    <col min="1" max="1" width="2.625" style="226" customWidth="1"/>
    <col min="2" max="2" width="6.625" style="226" customWidth="1"/>
    <col min="3" max="3" width="28.125" style="226" customWidth="1"/>
    <col min="4" max="7" width="13.00390625" style="226" customWidth="1"/>
    <col min="8" max="16384" width="9.00390625" style="226" customWidth="1"/>
  </cols>
  <sheetData>
    <row r="1" spans="1:7" ht="21" customHeight="1">
      <c r="A1" s="1310" t="s">
        <v>702</v>
      </c>
      <c r="B1" s="1310"/>
      <c r="C1" s="1310"/>
      <c r="D1" s="1310"/>
      <c r="E1" s="1310"/>
      <c r="F1" s="1310"/>
      <c r="G1" s="1310"/>
    </row>
    <row r="2" s="227" customFormat="1" ht="21" customHeight="1" thickBot="1">
      <c r="A2" s="227" t="s">
        <v>703</v>
      </c>
    </row>
    <row r="3" spans="1:7" s="229" customFormat="1" ht="15" customHeight="1" thickTop="1">
      <c r="A3" s="1085" t="s">
        <v>704</v>
      </c>
      <c r="B3" s="1079"/>
      <c r="C3" s="1079"/>
      <c r="D3" s="1312" t="s">
        <v>682</v>
      </c>
      <c r="E3" s="1312" t="s">
        <v>683</v>
      </c>
      <c r="F3" s="1312" t="s">
        <v>684</v>
      </c>
      <c r="G3" s="228" t="s">
        <v>705</v>
      </c>
    </row>
    <row r="4" spans="1:7" s="229" customFormat="1" ht="15" customHeight="1">
      <c r="A4" s="1087"/>
      <c r="B4" s="1081"/>
      <c r="C4" s="1081"/>
      <c r="D4" s="1313"/>
      <c r="E4" s="1313"/>
      <c r="F4" s="1313"/>
      <c r="G4" s="231" t="s">
        <v>685</v>
      </c>
    </row>
    <row r="5" spans="1:7" s="234" customFormat="1" ht="15" customHeight="1">
      <c r="A5" s="1311" t="s">
        <v>686</v>
      </c>
      <c r="B5" s="1311"/>
      <c r="C5" s="1311"/>
      <c r="D5" s="232">
        <v>239049</v>
      </c>
      <c r="E5" s="233">
        <v>505155</v>
      </c>
      <c r="F5" s="233">
        <v>502861</v>
      </c>
      <c r="G5" s="233">
        <v>258131</v>
      </c>
    </row>
    <row r="6" spans="2:7" s="229" customFormat="1" ht="15" customHeight="1">
      <c r="B6" s="1069" t="s">
        <v>687</v>
      </c>
      <c r="C6" s="1069"/>
      <c r="D6" s="236">
        <v>144123</v>
      </c>
      <c r="E6" s="237">
        <v>340389</v>
      </c>
      <c r="F6" s="237">
        <v>338641</v>
      </c>
      <c r="G6" s="237">
        <v>208068</v>
      </c>
    </row>
    <row r="7" spans="2:7" s="229" customFormat="1" ht="15" customHeight="1">
      <c r="B7" s="238"/>
      <c r="C7" s="235" t="s">
        <v>688</v>
      </c>
      <c r="D7" s="236">
        <v>124668</v>
      </c>
      <c r="E7" s="237">
        <v>286381</v>
      </c>
      <c r="F7" s="237">
        <v>284865</v>
      </c>
      <c r="G7" s="237">
        <v>176102</v>
      </c>
    </row>
    <row r="8" spans="2:7" s="229" customFormat="1" ht="15" customHeight="1">
      <c r="B8" s="238"/>
      <c r="C8" s="235" t="s">
        <v>689</v>
      </c>
      <c r="D8" s="236">
        <v>39</v>
      </c>
      <c r="E8" s="237">
        <v>120</v>
      </c>
      <c r="F8" s="237">
        <v>120</v>
      </c>
      <c r="G8" s="237">
        <v>85</v>
      </c>
    </row>
    <row r="9" spans="2:7" s="229" customFormat="1" ht="15" customHeight="1">
      <c r="B9" s="238"/>
      <c r="C9" s="235" t="s">
        <v>690</v>
      </c>
      <c r="D9" s="236">
        <v>19416</v>
      </c>
      <c r="E9" s="237">
        <v>53888</v>
      </c>
      <c r="F9" s="237">
        <v>53656</v>
      </c>
      <c r="G9" s="237">
        <v>31881</v>
      </c>
    </row>
    <row r="10" spans="2:7" s="229" customFormat="1" ht="15" customHeight="1">
      <c r="B10" s="1069" t="s">
        <v>691</v>
      </c>
      <c r="C10" s="1069"/>
      <c r="D10" s="236">
        <v>139</v>
      </c>
      <c r="E10" s="237">
        <v>406</v>
      </c>
      <c r="F10" s="237">
        <v>406</v>
      </c>
      <c r="G10" s="237">
        <v>261</v>
      </c>
    </row>
    <row r="11" spans="2:7" s="229" customFormat="1" ht="15" customHeight="1">
      <c r="B11" s="238"/>
      <c r="C11" s="235" t="s">
        <v>692</v>
      </c>
      <c r="D11" s="236">
        <v>100</v>
      </c>
      <c r="E11" s="237">
        <v>287</v>
      </c>
      <c r="F11" s="237">
        <v>287</v>
      </c>
      <c r="G11" s="237">
        <v>179</v>
      </c>
    </row>
    <row r="12" spans="2:7" s="229" customFormat="1" ht="15" customHeight="1">
      <c r="B12" s="238"/>
      <c r="C12" s="235" t="s">
        <v>693</v>
      </c>
      <c r="D12" s="236">
        <v>18</v>
      </c>
      <c r="E12" s="237">
        <v>61</v>
      </c>
      <c r="F12" s="237">
        <v>61</v>
      </c>
      <c r="G12" s="237">
        <v>46</v>
      </c>
    </row>
    <row r="13" spans="2:7" s="229" customFormat="1" ht="15" customHeight="1">
      <c r="B13" s="238"/>
      <c r="C13" s="235" t="s">
        <v>690</v>
      </c>
      <c r="D13" s="236">
        <v>21</v>
      </c>
      <c r="E13" s="237">
        <v>58</v>
      </c>
      <c r="F13" s="237">
        <v>58</v>
      </c>
      <c r="G13" s="237">
        <v>36</v>
      </c>
    </row>
    <row r="14" spans="2:7" s="229" customFormat="1" ht="15" customHeight="1">
      <c r="B14" s="1069" t="s">
        <v>694</v>
      </c>
      <c r="C14" s="1069"/>
      <c r="D14" s="236">
        <v>17392</v>
      </c>
      <c r="E14" s="237">
        <v>47255</v>
      </c>
      <c r="F14" s="237">
        <v>47092</v>
      </c>
      <c r="G14" s="237">
        <v>31654</v>
      </c>
    </row>
    <row r="15" spans="2:7" s="229" customFormat="1" ht="15" customHeight="1">
      <c r="B15" s="238"/>
      <c r="C15" s="239" t="s">
        <v>695</v>
      </c>
      <c r="D15" s="236">
        <v>11299</v>
      </c>
      <c r="E15" s="237">
        <v>29468</v>
      </c>
      <c r="F15" s="237">
        <v>29357</v>
      </c>
      <c r="G15" s="237">
        <v>19370</v>
      </c>
    </row>
    <row r="16" spans="2:7" s="229" customFormat="1" ht="15" customHeight="1">
      <c r="B16" s="238"/>
      <c r="C16" s="235" t="s">
        <v>693</v>
      </c>
      <c r="D16" s="236">
        <v>3045</v>
      </c>
      <c r="E16" s="237">
        <v>10172</v>
      </c>
      <c r="F16" s="237">
        <v>10145</v>
      </c>
      <c r="G16" s="237">
        <v>7435</v>
      </c>
    </row>
    <row r="17" spans="2:7" s="229" customFormat="1" ht="15" customHeight="1">
      <c r="B17" s="238"/>
      <c r="C17" s="235" t="s">
        <v>690</v>
      </c>
      <c r="D17" s="236">
        <v>3048</v>
      </c>
      <c r="E17" s="237">
        <v>7615</v>
      </c>
      <c r="F17" s="237">
        <v>7590</v>
      </c>
      <c r="G17" s="237">
        <v>4849</v>
      </c>
    </row>
    <row r="18" spans="2:7" s="229" customFormat="1" ht="15" customHeight="1">
      <c r="B18" s="1069" t="s">
        <v>696</v>
      </c>
      <c r="C18" s="1069"/>
      <c r="D18" s="236">
        <v>413</v>
      </c>
      <c r="E18" s="237">
        <v>726</v>
      </c>
      <c r="F18" s="237">
        <v>710</v>
      </c>
      <c r="G18" s="237">
        <v>369</v>
      </c>
    </row>
    <row r="19" spans="2:7" s="229" customFormat="1" ht="15" customHeight="1">
      <c r="B19" s="238"/>
      <c r="C19" s="235" t="s">
        <v>697</v>
      </c>
      <c r="D19" s="236">
        <v>285</v>
      </c>
      <c r="E19" s="237">
        <v>458</v>
      </c>
      <c r="F19" s="237">
        <v>448</v>
      </c>
      <c r="G19" s="237">
        <v>233</v>
      </c>
    </row>
    <row r="20" spans="2:7" s="229" customFormat="1" ht="15" customHeight="1">
      <c r="B20" s="238"/>
      <c r="C20" s="235" t="s">
        <v>693</v>
      </c>
      <c r="D20" s="236">
        <v>16</v>
      </c>
      <c r="E20" s="237">
        <v>37</v>
      </c>
      <c r="F20" s="237">
        <v>36</v>
      </c>
      <c r="G20" s="237">
        <v>27</v>
      </c>
    </row>
    <row r="21" spans="2:7" s="229" customFormat="1" ht="15" customHeight="1">
      <c r="B21" s="238"/>
      <c r="C21" s="235" t="s">
        <v>690</v>
      </c>
      <c r="D21" s="236">
        <v>112</v>
      </c>
      <c r="E21" s="237">
        <v>231</v>
      </c>
      <c r="F21" s="237">
        <v>226</v>
      </c>
      <c r="G21" s="237">
        <v>109</v>
      </c>
    </row>
    <row r="22" spans="2:7" s="229" customFormat="1" ht="15" customHeight="1">
      <c r="B22" s="1069" t="s">
        <v>698</v>
      </c>
      <c r="C22" s="1069"/>
      <c r="D22" s="236">
        <v>34556</v>
      </c>
      <c r="E22" s="237">
        <v>64263</v>
      </c>
      <c r="F22" s="237">
        <v>64156</v>
      </c>
      <c r="G22" s="237">
        <v>13303</v>
      </c>
    </row>
    <row r="23" spans="2:7" s="229" customFormat="1" ht="15" customHeight="1">
      <c r="B23" s="238"/>
      <c r="C23" s="235" t="s">
        <v>699</v>
      </c>
      <c r="D23" s="236">
        <v>24435</v>
      </c>
      <c r="E23" s="237">
        <v>40910</v>
      </c>
      <c r="F23" s="237">
        <v>40845</v>
      </c>
      <c r="G23" s="237">
        <v>3447</v>
      </c>
    </row>
    <row r="24" spans="2:7" s="229" customFormat="1" ht="15" customHeight="1">
      <c r="B24" s="238"/>
      <c r="C24" s="235" t="s">
        <v>690</v>
      </c>
      <c r="D24" s="236">
        <v>10121</v>
      </c>
      <c r="E24" s="237">
        <v>23353</v>
      </c>
      <c r="F24" s="237">
        <v>23311</v>
      </c>
      <c r="G24" s="237">
        <v>9856</v>
      </c>
    </row>
    <row r="25" spans="2:7" s="229" customFormat="1" ht="15" customHeight="1">
      <c r="B25" s="1069" t="s">
        <v>700</v>
      </c>
      <c r="C25" s="1069"/>
      <c r="D25" s="236">
        <v>9037</v>
      </c>
      <c r="E25" s="237">
        <v>10233</v>
      </c>
      <c r="F25" s="237">
        <v>10174</v>
      </c>
      <c r="G25" s="237">
        <v>2246</v>
      </c>
    </row>
    <row r="26" spans="1:7" s="229" customFormat="1" ht="15" customHeight="1">
      <c r="A26" s="240"/>
      <c r="B26" s="1071" t="s">
        <v>701</v>
      </c>
      <c r="C26" s="1071"/>
      <c r="D26" s="241">
        <v>7916</v>
      </c>
      <c r="E26" s="242">
        <v>12586</v>
      </c>
      <c r="F26" s="242">
        <v>12536</v>
      </c>
      <c r="G26" s="242">
        <v>2128</v>
      </c>
    </row>
    <row r="27" s="229" customFormat="1" ht="15" customHeight="1">
      <c r="A27" s="229" t="s">
        <v>706</v>
      </c>
    </row>
  </sheetData>
  <mergeCells count="13">
    <mergeCell ref="A1:G1"/>
    <mergeCell ref="A5:C5"/>
    <mergeCell ref="B6:C6"/>
    <mergeCell ref="A3:C4"/>
    <mergeCell ref="D3:D4"/>
    <mergeCell ref="E3:E4"/>
    <mergeCell ref="F3:F4"/>
    <mergeCell ref="B14:C14"/>
    <mergeCell ref="B10:C10"/>
    <mergeCell ref="B25:C25"/>
    <mergeCell ref="B26:C26"/>
    <mergeCell ref="B22:C22"/>
    <mergeCell ref="B18:C18"/>
  </mergeCells>
  <printOptions/>
  <pageMargins left="0.7874015748031497" right="0.5905511811023623" top="0.5905511811023623" bottom="0.7874015748031497" header="0.5118110236220472" footer="0.511811023622047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N62"/>
  <sheetViews>
    <sheetView workbookViewId="0" topLeftCell="A1">
      <selection activeCell="A1" sqref="A1:M1"/>
    </sheetView>
  </sheetViews>
  <sheetFormatPr defaultColWidth="9.00390625" defaultRowHeight="13.5"/>
  <cols>
    <col min="1" max="1" width="2.75390625" style="243" customWidth="1"/>
    <col min="2" max="2" width="4.125" style="243" bestFit="1" customWidth="1"/>
    <col min="3" max="3" width="7.00390625" style="243" bestFit="1" customWidth="1"/>
    <col min="4" max="4" width="2.625" style="243" bestFit="1" customWidth="1"/>
    <col min="5" max="5" width="8.125" style="266" customWidth="1"/>
    <col min="6" max="13" width="8.125" style="243" customWidth="1"/>
    <col min="14" max="16384" width="9.00390625" style="243" customWidth="1"/>
  </cols>
  <sheetData>
    <row r="1" spans="1:13" ht="21" customHeight="1">
      <c r="A1" s="1317" t="s">
        <v>707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</row>
    <row r="2" spans="1:13" s="244" customFormat="1" ht="21" customHeight="1" thickBot="1">
      <c r="A2" s="1327" t="s">
        <v>708</v>
      </c>
      <c r="B2" s="1327"/>
      <c r="C2" s="1327"/>
      <c r="D2" s="1327"/>
      <c r="E2" s="1327"/>
      <c r="F2" s="1327"/>
      <c r="G2" s="1327"/>
      <c r="H2" s="1327"/>
      <c r="I2" s="1327"/>
      <c r="J2" s="1327"/>
      <c r="K2" s="1327"/>
      <c r="L2" s="1327"/>
      <c r="M2" s="1327"/>
    </row>
    <row r="3" spans="1:13" ht="13.5" customHeight="1" thickTop="1">
      <c r="A3" s="1318" t="s">
        <v>709</v>
      </c>
      <c r="B3" s="1318"/>
      <c r="C3" s="1318"/>
      <c r="D3" s="1319"/>
      <c r="E3" s="1322" t="s">
        <v>710</v>
      </c>
      <c r="F3" s="1323"/>
      <c r="G3" s="1324"/>
      <c r="H3" s="1322" t="s">
        <v>711</v>
      </c>
      <c r="I3" s="1323"/>
      <c r="J3" s="1324"/>
      <c r="K3" s="1322" t="s">
        <v>712</v>
      </c>
      <c r="L3" s="1323"/>
      <c r="M3" s="1323"/>
    </row>
    <row r="4" spans="1:13" ht="27" customHeight="1">
      <c r="A4" s="1320"/>
      <c r="B4" s="1320"/>
      <c r="C4" s="1320"/>
      <c r="D4" s="1321"/>
      <c r="E4" s="246" t="s">
        <v>713</v>
      </c>
      <c r="F4" s="247" t="s">
        <v>714</v>
      </c>
      <c r="G4" s="247" t="s">
        <v>715</v>
      </c>
      <c r="H4" s="248" t="s">
        <v>713</v>
      </c>
      <c r="I4" s="247" t="s">
        <v>714</v>
      </c>
      <c r="J4" s="247" t="s">
        <v>715</v>
      </c>
      <c r="K4" s="248" t="s">
        <v>713</v>
      </c>
      <c r="L4" s="247" t="s">
        <v>714</v>
      </c>
      <c r="M4" s="249" t="s">
        <v>715</v>
      </c>
    </row>
    <row r="5" spans="1:13" s="252" customFormat="1" ht="15" customHeight="1">
      <c r="A5" s="1325" t="s">
        <v>716</v>
      </c>
      <c r="B5" s="1325"/>
      <c r="C5" s="1325"/>
      <c r="D5" s="1326"/>
      <c r="E5" s="250">
        <f aca="true" t="shared" si="0" ref="E5:M5">SUM(E6:E10)</f>
        <v>11581</v>
      </c>
      <c r="F5" s="251">
        <f t="shared" si="0"/>
        <v>2445</v>
      </c>
      <c r="G5" s="251">
        <f t="shared" si="0"/>
        <v>9129</v>
      </c>
      <c r="H5" s="251">
        <f t="shared" si="0"/>
        <v>5069</v>
      </c>
      <c r="I5" s="251">
        <f t="shared" si="0"/>
        <v>1877</v>
      </c>
      <c r="J5" s="251">
        <f t="shared" si="0"/>
        <v>3191</v>
      </c>
      <c r="K5" s="251">
        <f t="shared" si="0"/>
        <v>6427</v>
      </c>
      <c r="L5" s="251">
        <f t="shared" si="0"/>
        <v>560</v>
      </c>
      <c r="M5" s="251">
        <f t="shared" si="0"/>
        <v>5863</v>
      </c>
    </row>
    <row r="6" spans="2:13" s="252" customFormat="1" ht="15" customHeight="1">
      <c r="B6" s="252" t="s">
        <v>717</v>
      </c>
      <c r="C6" s="253" t="s">
        <v>718</v>
      </c>
      <c r="D6" s="254" t="s">
        <v>719</v>
      </c>
      <c r="E6" s="255">
        <v>4368</v>
      </c>
      <c r="F6" s="256">
        <v>1211</v>
      </c>
      <c r="G6" s="256">
        <v>3156</v>
      </c>
      <c r="H6" s="256">
        <v>2603</v>
      </c>
      <c r="I6" s="256">
        <v>957</v>
      </c>
      <c r="J6" s="256">
        <v>1646</v>
      </c>
      <c r="K6" s="256">
        <v>1732</v>
      </c>
      <c r="L6" s="256">
        <v>248</v>
      </c>
      <c r="M6" s="256">
        <v>1483</v>
      </c>
    </row>
    <row r="7" spans="3:13" s="252" customFormat="1" ht="15" customHeight="1">
      <c r="C7" s="253" t="s">
        <v>720</v>
      </c>
      <c r="D7" s="254"/>
      <c r="E7" s="255">
        <v>3537</v>
      </c>
      <c r="F7" s="256">
        <v>763</v>
      </c>
      <c r="G7" s="256">
        <v>2770</v>
      </c>
      <c r="H7" s="256">
        <v>1518</v>
      </c>
      <c r="I7" s="256">
        <v>569</v>
      </c>
      <c r="J7" s="256">
        <v>948</v>
      </c>
      <c r="K7" s="256">
        <v>1995</v>
      </c>
      <c r="L7" s="256">
        <v>193</v>
      </c>
      <c r="M7" s="256">
        <v>1799</v>
      </c>
    </row>
    <row r="8" spans="3:13" s="252" customFormat="1" ht="15" customHeight="1">
      <c r="C8" s="253" t="s">
        <v>721</v>
      </c>
      <c r="D8" s="254"/>
      <c r="E8" s="255">
        <v>2052</v>
      </c>
      <c r="F8" s="256">
        <v>320</v>
      </c>
      <c r="G8" s="256">
        <v>1730</v>
      </c>
      <c r="H8" s="256">
        <v>643</v>
      </c>
      <c r="I8" s="256">
        <v>245</v>
      </c>
      <c r="J8" s="256">
        <v>398</v>
      </c>
      <c r="K8" s="256">
        <v>1389</v>
      </c>
      <c r="L8" s="256">
        <v>74</v>
      </c>
      <c r="M8" s="256">
        <v>1315</v>
      </c>
    </row>
    <row r="9" spans="3:13" s="252" customFormat="1" ht="15" customHeight="1">
      <c r="C9" s="253" t="s">
        <v>722</v>
      </c>
      <c r="D9" s="254"/>
      <c r="E9" s="255">
        <v>1167</v>
      </c>
      <c r="F9" s="256">
        <v>117</v>
      </c>
      <c r="G9" s="256">
        <v>1050</v>
      </c>
      <c r="H9" s="256">
        <v>238</v>
      </c>
      <c r="I9" s="256">
        <v>83</v>
      </c>
      <c r="J9" s="256">
        <v>155</v>
      </c>
      <c r="K9" s="256">
        <v>922</v>
      </c>
      <c r="L9" s="256">
        <v>34</v>
      </c>
      <c r="M9" s="256">
        <v>888</v>
      </c>
    </row>
    <row r="10" spans="3:13" s="252" customFormat="1" ht="15" customHeight="1">
      <c r="C10" s="252" t="s">
        <v>723</v>
      </c>
      <c r="D10" s="254"/>
      <c r="E10" s="255">
        <v>457</v>
      </c>
      <c r="F10" s="256">
        <v>34</v>
      </c>
      <c r="G10" s="256">
        <v>423</v>
      </c>
      <c r="H10" s="256">
        <v>67</v>
      </c>
      <c r="I10" s="256">
        <v>23</v>
      </c>
      <c r="J10" s="256">
        <v>44</v>
      </c>
      <c r="K10" s="256">
        <v>389</v>
      </c>
      <c r="L10" s="256">
        <v>11</v>
      </c>
      <c r="M10" s="256">
        <v>378</v>
      </c>
    </row>
    <row r="11" spans="1:13" s="252" customFormat="1" ht="15" customHeight="1">
      <c r="A11" s="245"/>
      <c r="B11" s="245"/>
      <c r="C11" s="245"/>
      <c r="D11" s="245"/>
      <c r="E11" s="257"/>
      <c r="F11" s="258"/>
      <c r="G11" s="258"/>
      <c r="H11" s="253"/>
      <c r="I11" s="258"/>
      <c r="J11" s="258"/>
      <c r="K11" s="253"/>
      <c r="L11" s="258"/>
      <c r="M11" s="258"/>
    </row>
    <row r="12" spans="1:14" ht="15" customHeight="1">
      <c r="A12" s="1315" t="s">
        <v>724</v>
      </c>
      <c r="B12" s="1315"/>
      <c r="C12" s="1315"/>
      <c r="D12" s="1316"/>
      <c r="E12" s="259">
        <f aca="true" t="shared" si="1" ref="E12:M12">SUM(E13:E17)</f>
        <v>15310</v>
      </c>
      <c r="F12" s="260">
        <f t="shared" si="1"/>
        <v>2860</v>
      </c>
      <c r="G12" s="260">
        <f t="shared" si="1"/>
        <v>12430</v>
      </c>
      <c r="H12" s="260">
        <f t="shared" si="1"/>
        <v>5333</v>
      </c>
      <c r="I12" s="260">
        <f t="shared" si="1"/>
        <v>2194</v>
      </c>
      <c r="J12" s="260">
        <f t="shared" si="1"/>
        <v>3133</v>
      </c>
      <c r="K12" s="260">
        <f t="shared" si="1"/>
        <v>8760</v>
      </c>
      <c r="L12" s="260">
        <f t="shared" si="1"/>
        <v>616</v>
      </c>
      <c r="M12" s="260">
        <f t="shared" si="1"/>
        <v>8142</v>
      </c>
      <c r="N12" s="252"/>
    </row>
    <row r="13" spans="1:14" ht="15" customHeight="1">
      <c r="A13" s="252"/>
      <c r="B13" s="252" t="s">
        <v>717</v>
      </c>
      <c r="C13" s="253" t="s">
        <v>725</v>
      </c>
      <c r="D13" s="254" t="s">
        <v>719</v>
      </c>
      <c r="E13" s="255">
        <v>5136</v>
      </c>
      <c r="F13" s="256">
        <v>1467</v>
      </c>
      <c r="G13" s="256">
        <v>3663</v>
      </c>
      <c r="H13" s="256">
        <v>2640</v>
      </c>
      <c r="I13" s="256">
        <v>1162</v>
      </c>
      <c r="J13" s="256">
        <v>1476</v>
      </c>
      <c r="K13" s="256">
        <v>2155</v>
      </c>
      <c r="L13" s="256">
        <v>279</v>
      </c>
      <c r="M13" s="256">
        <v>1876</v>
      </c>
      <c r="N13" s="252"/>
    </row>
    <row r="14" spans="1:14" ht="15" customHeight="1">
      <c r="A14" s="252"/>
      <c r="B14" s="252"/>
      <c r="C14" s="253" t="s">
        <v>720</v>
      </c>
      <c r="D14" s="254"/>
      <c r="E14" s="255">
        <v>4889</v>
      </c>
      <c r="F14" s="256">
        <v>838</v>
      </c>
      <c r="G14" s="256">
        <v>4043</v>
      </c>
      <c r="H14" s="256">
        <v>1642</v>
      </c>
      <c r="I14" s="256">
        <v>611</v>
      </c>
      <c r="J14" s="256">
        <v>1029</v>
      </c>
      <c r="K14" s="256">
        <v>2865</v>
      </c>
      <c r="L14" s="256">
        <v>213</v>
      </c>
      <c r="M14" s="256">
        <v>2651</v>
      </c>
      <c r="N14" s="252"/>
    </row>
    <row r="15" spans="1:14" ht="15" customHeight="1">
      <c r="A15" s="252"/>
      <c r="B15" s="252"/>
      <c r="C15" s="253" t="s">
        <v>721</v>
      </c>
      <c r="D15" s="254"/>
      <c r="E15" s="255">
        <v>3058</v>
      </c>
      <c r="F15" s="256">
        <v>393</v>
      </c>
      <c r="G15" s="256">
        <v>2660</v>
      </c>
      <c r="H15" s="256">
        <v>723</v>
      </c>
      <c r="I15" s="256">
        <v>295</v>
      </c>
      <c r="J15" s="256">
        <v>427</v>
      </c>
      <c r="K15" s="256">
        <v>2069</v>
      </c>
      <c r="L15" s="256">
        <v>91</v>
      </c>
      <c r="M15" s="256">
        <v>1977</v>
      </c>
      <c r="N15" s="252"/>
    </row>
    <row r="16" spans="1:14" ht="15" customHeight="1">
      <c r="A16" s="252"/>
      <c r="B16" s="252"/>
      <c r="C16" s="253" t="s">
        <v>722</v>
      </c>
      <c r="D16" s="254"/>
      <c r="E16" s="255">
        <v>1475</v>
      </c>
      <c r="F16" s="256">
        <v>120</v>
      </c>
      <c r="G16" s="256">
        <v>1354</v>
      </c>
      <c r="H16" s="256">
        <v>237</v>
      </c>
      <c r="I16" s="256">
        <v>91</v>
      </c>
      <c r="J16" s="256">
        <v>145</v>
      </c>
      <c r="K16" s="256">
        <v>1099</v>
      </c>
      <c r="L16" s="256">
        <v>28</v>
      </c>
      <c r="M16" s="256">
        <v>1071</v>
      </c>
      <c r="N16" s="252"/>
    </row>
    <row r="17" spans="1:14" ht="15" customHeight="1">
      <c r="A17" s="252"/>
      <c r="B17" s="252"/>
      <c r="C17" s="252" t="s">
        <v>723</v>
      </c>
      <c r="D17" s="254"/>
      <c r="E17" s="255">
        <v>752</v>
      </c>
      <c r="F17" s="256">
        <v>42</v>
      </c>
      <c r="G17" s="256">
        <v>710</v>
      </c>
      <c r="H17" s="256">
        <v>91</v>
      </c>
      <c r="I17" s="256">
        <v>35</v>
      </c>
      <c r="J17" s="256">
        <v>56</v>
      </c>
      <c r="K17" s="256">
        <v>572</v>
      </c>
      <c r="L17" s="256">
        <v>5</v>
      </c>
      <c r="M17" s="256">
        <v>567</v>
      </c>
      <c r="N17" s="252"/>
    </row>
    <row r="18" spans="1:14" ht="15" customHeight="1">
      <c r="A18" s="252"/>
      <c r="B18" s="252"/>
      <c r="C18" s="252"/>
      <c r="D18" s="254"/>
      <c r="E18" s="255"/>
      <c r="F18" s="256"/>
      <c r="G18" s="256"/>
      <c r="H18" s="256"/>
      <c r="I18" s="256"/>
      <c r="J18" s="256"/>
      <c r="K18" s="256"/>
      <c r="L18" s="256"/>
      <c r="M18" s="256"/>
      <c r="N18" s="252"/>
    </row>
    <row r="19" spans="1:14" ht="15" customHeight="1">
      <c r="A19" s="252" t="s">
        <v>726</v>
      </c>
      <c r="B19" s="252"/>
      <c r="C19" s="252"/>
      <c r="D19" s="254"/>
      <c r="E19" s="255"/>
      <c r="F19" s="256"/>
      <c r="G19" s="256"/>
      <c r="H19" s="256"/>
      <c r="I19" s="256"/>
      <c r="J19" s="256"/>
      <c r="K19" s="256"/>
      <c r="L19" s="256"/>
      <c r="M19" s="256"/>
      <c r="N19" s="252"/>
    </row>
    <row r="20" spans="1:14" ht="15" customHeight="1">
      <c r="A20" s="252" t="s">
        <v>727</v>
      </c>
      <c r="B20" s="252"/>
      <c r="C20" s="252"/>
      <c r="D20" s="254"/>
      <c r="E20" s="255">
        <f aca="true" t="shared" si="2" ref="E20:M20">SUM(E21:E25)</f>
        <v>3204</v>
      </c>
      <c r="F20" s="256">
        <f t="shared" si="2"/>
        <v>1041</v>
      </c>
      <c r="G20" s="256">
        <f t="shared" si="2"/>
        <v>2159</v>
      </c>
      <c r="H20" s="256">
        <f t="shared" si="2"/>
        <v>1561</v>
      </c>
      <c r="I20" s="256">
        <f t="shared" si="2"/>
        <v>770</v>
      </c>
      <c r="J20" s="256">
        <f t="shared" si="2"/>
        <v>790</v>
      </c>
      <c r="K20" s="256">
        <f t="shared" si="2"/>
        <v>1409</v>
      </c>
      <c r="L20" s="256">
        <f t="shared" si="2"/>
        <v>248</v>
      </c>
      <c r="M20" s="256">
        <f t="shared" si="2"/>
        <v>1161</v>
      </c>
      <c r="N20" s="252"/>
    </row>
    <row r="21" spans="1:14" ht="15" customHeight="1">
      <c r="A21" s="252"/>
      <c r="B21" s="252" t="s">
        <v>717</v>
      </c>
      <c r="C21" s="253" t="s">
        <v>728</v>
      </c>
      <c r="D21" s="254" t="s">
        <v>719</v>
      </c>
      <c r="E21" s="255">
        <v>2486</v>
      </c>
      <c r="F21" s="256">
        <v>846</v>
      </c>
      <c r="G21" s="256">
        <v>1637</v>
      </c>
      <c r="H21" s="256">
        <v>1321</v>
      </c>
      <c r="I21" s="256">
        <v>652</v>
      </c>
      <c r="J21" s="256">
        <v>668</v>
      </c>
      <c r="K21" s="256">
        <v>981</v>
      </c>
      <c r="L21" s="256">
        <v>174</v>
      </c>
      <c r="M21" s="256">
        <v>807</v>
      </c>
      <c r="N21" s="252"/>
    </row>
    <row r="22" spans="1:14" ht="15" customHeight="1">
      <c r="A22" s="252"/>
      <c r="B22" s="252"/>
      <c r="C22" s="253" t="s">
        <v>720</v>
      </c>
      <c r="D22" s="254"/>
      <c r="E22" s="255">
        <v>590</v>
      </c>
      <c r="F22" s="256">
        <v>161</v>
      </c>
      <c r="G22" s="256">
        <v>429</v>
      </c>
      <c r="H22" s="256">
        <v>209</v>
      </c>
      <c r="I22" s="256">
        <v>99</v>
      </c>
      <c r="J22" s="256">
        <v>110</v>
      </c>
      <c r="K22" s="256">
        <v>344</v>
      </c>
      <c r="L22" s="256">
        <v>59</v>
      </c>
      <c r="M22" s="256">
        <v>285</v>
      </c>
      <c r="N22" s="252"/>
    </row>
    <row r="23" spans="1:14" ht="15" customHeight="1">
      <c r="A23" s="252"/>
      <c r="B23" s="252"/>
      <c r="C23" s="253" t="s">
        <v>721</v>
      </c>
      <c r="D23" s="254"/>
      <c r="E23" s="255">
        <v>106</v>
      </c>
      <c r="F23" s="256">
        <v>26</v>
      </c>
      <c r="G23" s="256">
        <v>79</v>
      </c>
      <c r="H23" s="256">
        <v>24</v>
      </c>
      <c r="I23" s="256">
        <v>14</v>
      </c>
      <c r="J23" s="256">
        <v>10</v>
      </c>
      <c r="K23" s="256">
        <v>70</v>
      </c>
      <c r="L23" s="256">
        <v>12</v>
      </c>
      <c r="M23" s="256">
        <v>58</v>
      </c>
      <c r="N23" s="252"/>
    </row>
    <row r="24" spans="1:14" ht="15" customHeight="1">
      <c r="A24" s="252"/>
      <c r="B24" s="252"/>
      <c r="C24" s="253" t="s">
        <v>722</v>
      </c>
      <c r="D24" s="254"/>
      <c r="E24" s="255">
        <v>15</v>
      </c>
      <c r="F24" s="256">
        <v>3</v>
      </c>
      <c r="G24" s="256">
        <v>12</v>
      </c>
      <c r="H24" s="256">
        <v>2</v>
      </c>
      <c r="I24" s="256">
        <v>1</v>
      </c>
      <c r="J24" s="256">
        <v>1</v>
      </c>
      <c r="K24" s="256">
        <v>13</v>
      </c>
      <c r="L24" s="256">
        <v>2</v>
      </c>
      <c r="M24" s="256">
        <v>11</v>
      </c>
      <c r="N24" s="252"/>
    </row>
    <row r="25" spans="1:14" ht="15" customHeight="1">
      <c r="A25" s="252"/>
      <c r="B25" s="252"/>
      <c r="C25" s="252" t="s">
        <v>723</v>
      </c>
      <c r="D25" s="254"/>
      <c r="E25" s="255">
        <v>7</v>
      </c>
      <c r="F25" s="256">
        <v>5</v>
      </c>
      <c r="G25" s="256">
        <v>2</v>
      </c>
      <c r="H25" s="256">
        <v>5</v>
      </c>
      <c r="I25" s="256">
        <v>4</v>
      </c>
      <c r="J25" s="256">
        <v>1</v>
      </c>
      <c r="K25" s="256">
        <v>1</v>
      </c>
      <c r="L25" s="256">
        <v>1</v>
      </c>
      <c r="M25" s="256">
        <v>0</v>
      </c>
      <c r="N25" s="252"/>
    </row>
    <row r="26" spans="1:14" ht="15" customHeight="1">
      <c r="A26" s="252"/>
      <c r="B26" s="252"/>
      <c r="C26" s="252"/>
      <c r="D26" s="254"/>
      <c r="E26" s="255"/>
      <c r="F26" s="256"/>
      <c r="G26" s="256"/>
      <c r="H26" s="256"/>
      <c r="I26" s="256"/>
      <c r="J26" s="256"/>
      <c r="K26" s="256"/>
      <c r="L26" s="256"/>
      <c r="M26" s="256"/>
      <c r="N26" s="252"/>
    </row>
    <row r="27" spans="1:14" ht="15" customHeight="1">
      <c r="A27" s="252" t="s">
        <v>729</v>
      </c>
      <c r="B27" s="252"/>
      <c r="C27" s="252"/>
      <c r="D27" s="254"/>
      <c r="E27" s="255">
        <f aca="true" t="shared" si="3" ref="E27:M27">SUM(E28:E32)</f>
        <v>5296</v>
      </c>
      <c r="F27" s="256">
        <f t="shared" si="3"/>
        <v>1084</v>
      </c>
      <c r="G27" s="256">
        <f t="shared" si="3"/>
        <v>4207</v>
      </c>
      <c r="H27" s="256">
        <f t="shared" si="3"/>
        <v>2154</v>
      </c>
      <c r="I27" s="256">
        <f t="shared" si="3"/>
        <v>818</v>
      </c>
      <c r="J27" s="256">
        <f t="shared" si="3"/>
        <v>1334</v>
      </c>
      <c r="K27" s="256">
        <f t="shared" si="3"/>
        <v>2793</v>
      </c>
      <c r="L27" s="256">
        <f t="shared" si="3"/>
        <v>248</v>
      </c>
      <c r="M27" s="256">
        <f t="shared" si="3"/>
        <v>2544</v>
      </c>
      <c r="N27" s="252"/>
    </row>
    <row r="28" spans="1:14" ht="15" customHeight="1">
      <c r="A28" s="252"/>
      <c r="B28" s="252" t="s">
        <v>717</v>
      </c>
      <c r="C28" s="253" t="s">
        <v>728</v>
      </c>
      <c r="D28" s="254" t="s">
        <v>719</v>
      </c>
      <c r="E28" s="255">
        <v>2244</v>
      </c>
      <c r="F28" s="256">
        <v>556</v>
      </c>
      <c r="G28" s="256">
        <v>1688</v>
      </c>
      <c r="H28" s="256">
        <v>1139</v>
      </c>
      <c r="I28" s="256">
        <v>450</v>
      </c>
      <c r="J28" s="256">
        <v>689</v>
      </c>
      <c r="K28" s="256">
        <v>983</v>
      </c>
      <c r="L28" s="256">
        <v>100</v>
      </c>
      <c r="M28" s="256">
        <v>883</v>
      </c>
      <c r="N28" s="252"/>
    </row>
    <row r="29" spans="1:14" ht="15" customHeight="1">
      <c r="A29" s="252"/>
      <c r="B29" s="252"/>
      <c r="C29" s="253" t="s">
        <v>720</v>
      </c>
      <c r="D29" s="254"/>
      <c r="E29" s="255">
        <v>2425</v>
      </c>
      <c r="F29" s="256">
        <v>432</v>
      </c>
      <c r="G29" s="256">
        <v>1988</v>
      </c>
      <c r="H29" s="256">
        <v>867</v>
      </c>
      <c r="I29" s="256">
        <v>306</v>
      </c>
      <c r="J29" s="256">
        <v>559</v>
      </c>
      <c r="K29" s="256">
        <v>1384</v>
      </c>
      <c r="L29" s="256">
        <v>118</v>
      </c>
      <c r="M29" s="256">
        <v>1265</v>
      </c>
      <c r="N29" s="252"/>
    </row>
    <row r="30" spans="1:14" ht="15" customHeight="1">
      <c r="A30" s="252"/>
      <c r="B30" s="252"/>
      <c r="C30" s="253" t="s">
        <v>721</v>
      </c>
      <c r="D30" s="254"/>
      <c r="E30" s="255">
        <v>557</v>
      </c>
      <c r="F30" s="256">
        <v>92</v>
      </c>
      <c r="G30" s="256">
        <v>465</v>
      </c>
      <c r="H30" s="256">
        <v>141</v>
      </c>
      <c r="I30" s="256">
        <v>60</v>
      </c>
      <c r="J30" s="256">
        <v>81</v>
      </c>
      <c r="K30" s="256">
        <v>370</v>
      </c>
      <c r="L30" s="256">
        <v>29</v>
      </c>
      <c r="M30" s="256">
        <v>341</v>
      </c>
      <c r="N30" s="252"/>
    </row>
    <row r="31" spans="1:14" ht="15" customHeight="1">
      <c r="A31" s="252"/>
      <c r="B31" s="252"/>
      <c r="C31" s="253" t="s">
        <v>722</v>
      </c>
      <c r="D31" s="254"/>
      <c r="E31" s="255">
        <v>57</v>
      </c>
      <c r="F31" s="256">
        <v>4</v>
      </c>
      <c r="G31" s="256">
        <v>53</v>
      </c>
      <c r="H31" s="256">
        <v>7</v>
      </c>
      <c r="I31" s="256">
        <v>2</v>
      </c>
      <c r="J31" s="256">
        <v>5</v>
      </c>
      <c r="K31" s="256">
        <v>44</v>
      </c>
      <c r="L31" s="256">
        <v>1</v>
      </c>
      <c r="M31" s="256">
        <v>43</v>
      </c>
      <c r="N31" s="252"/>
    </row>
    <row r="32" spans="1:14" ht="15" customHeight="1">
      <c r="A32" s="252"/>
      <c r="B32" s="252"/>
      <c r="C32" s="252" t="s">
        <v>723</v>
      </c>
      <c r="D32" s="254"/>
      <c r="E32" s="255">
        <v>13</v>
      </c>
      <c r="F32" s="256">
        <v>0</v>
      </c>
      <c r="G32" s="256">
        <v>13</v>
      </c>
      <c r="H32" s="256">
        <v>0</v>
      </c>
      <c r="I32" s="256">
        <v>0</v>
      </c>
      <c r="J32" s="256">
        <v>0</v>
      </c>
      <c r="K32" s="256">
        <v>12</v>
      </c>
      <c r="L32" s="256">
        <v>0</v>
      </c>
      <c r="M32" s="256">
        <v>12</v>
      </c>
      <c r="N32" s="252"/>
    </row>
    <row r="33" spans="1:14" ht="15" customHeight="1">
      <c r="A33" s="252"/>
      <c r="B33" s="252"/>
      <c r="C33" s="252"/>
      <c r="D33" s="254"/>
      <c r="E33" s="255"/>
      <c r="F33" s="256"/>
      <c r="G33" s="256"/>
      <c r="H33" s="256"/>
      <c r="I33" s="256"/>
      <c r="J33" s="256"/>
      <c r="K33" s="256"/>
      <c r="L33" s="256"/>
      <c r="M33" s="256"/>
      <c r="N33" s="252"/>
    </row>
    <row r="34" spans="1:14" ht="15" customHeight="1">
      <c r="A34" s="252" t="s">
        <v>730</v>
      </c>
      <c r="B34" s="252"/>
      <c r="C34" s="252"/>
      <c r="D34" s="254"/>
      <c r="E34" s="255">
        <f aca="true" t="shared" si="4" ref="E34:M34">SUM(E35:E39)</f>
        <v>3967</v>
      </c>
      <c r="F34" s="256">
        <f t="shared" si="4"/>
        <v>519</v>
      </c>
      <c r="G34" s="256">
        <f t="shared" si="4"/>
        <v>3440</v>
      </c>
      <c r="H34" s="256">
        <f t="shared" si="4"/>
        <v>1116</v>
      </c>
      <c r="I34" s="256">
        <f t="shared" si="4"/>
        <v>426</v>
      </c>
      <c r="J34" s="256">
        <f t="shared" si="4"/>
        <v>688</v>
      </c>
      <c r="K34" s="256">
        <f t="shared" si="4"/>
        <v>2480</v>
      </c>
      <c r="L34" s="256">
        <f t="shared" si="4"/>
        <v>85</v>
      </c>
      <c r="M34" s="256">
        <f t="shared" si="4"/>
        <v>2395</v>
      </c>
      <c r="N34" s="252"/>
    </row>
    <row r="35" spans="1:14" ht="15" customHeight="1">
      <c r="A35" s="252"/>
      <c r="B35" s="252" t="s">
        <v>717</v>
      </c>
      <c r="C35" s="253" t="s">
        <v>728</v>
      </c>
      <c r="D35" s="254" t="s">
        <v>719</v>
      </c>
      <c r="E35" s="255">
        <v>342</v>
      </c>
      <c r="F35" s="256">
        <v>58</v>
      </c>
      <c r="G35" s="256">
        <v>281</v>
      </c>
      <c r="H35" s="256">
        <v>159</v>
      </c>
      <c r="I35" s="256">
        <v>53</v>
      </c>
      <c r="J35" s="256">
        <v>105</v>
      </c>
      <c r="K35" s="256">
        <v>155</v>
      </c>
      <c r="L35" s="256">
        <v>5</v>
      </c>
      <c r="M35" s="256">
        <v>150</v>
      </c>
      <c r="N35" s="252"/>
    </row>
    <row r="36" spans="1:14" ht="15" customHeight="1">
      <c r="A36" s="252"/>
      <c r="B36" s="252"/>
      <c r="C36" s="253" t="s">
        <v>720</v>
      </c>
      <c r="D36" s="254"/>
      <c r="E36" s="255">
        <v>1638</v>
      </c>
      <c r="F36" s="256">
        <v>222</v>
      </c>
      <c r="G36" s="256">
        <v>1414</v>
      </c>
      <c r="H36" s="256">
        <v>506</v>
      </c>
      <c r="I36" s="256">
        <v>188</v>
      </c>
      <c r="J36" s="256">
        <v>318</v>
      </c>
      <c r="K36" s="256">
        <v>975</v>
      </c>
      <c r="L36" s="256">
        <v>31</v>
      </c>
      <c r="M36" s="256">
        <v>944</v>
      </c>
      <c r="N36" s="252"/>
    </row>
    <row r="37" spans="1:14" ht="15" customHeight="1">
      <c r="A37" s="252"/>
      <c r="B37" s="252"/>
      <c r="C37" s="253" t="s">
        <v>721</v>
      </c>
      <c r="D37" s="254"/>
      <c r="E37" s="255">
        <v>1579</v>
      </c>
      <c r="F37" s="256">
        <v>192</v>
      </c>
      <c r="G37" s="256">
        <v>1384</v>
      </c>
      <c r="H37" s="256">
        <v>372</v>
      </c>
      <c r="I37" s="256">
        <v>151</v>
      </c>
      <c r="J37" s="256">
        <v>220</v>
      </c>
      <c r="K37" s="256">
        <v>1064</v>
      </c>
      <c r="L37" s="256">
        <v>37</v>
      </c>
      <c r="M37" s="256">
        <v>1027</v>
      </c>
      <c r="N37" s="252"/>
    </row>
    <row r="38" spans="1:14" ht="15" customHeight="1">
      <c r="A38" s="252"/>
      <c r="B38" s="252"/>
      <c r="C38" s="253" t="s">
        <v>722</v>
      </c>
      <c r="D38" s="254"/>
      <c r="E38" s="255">
        <v>351</v>
      </c>
      <c r="F38" s="256">
        <v>41</v>
      </c>
      <c r="G38" s="256">
        <v>310</v>
      </c>
      <c r="H38" s="256">
        <v>74</v>
      </c>
      <c r="I38" s="256">
        <v>31</v>
      </c>
      <c r="J38" s="256">
        <v>43</v>
      </c>
      <c r="K38" s="256">
        <v>241</v>
      </c>
      <c r="L38" s="256">
        <v>10</v>
      </c>
      <c r="M38" s="256">
        <v>231</v>
      </c>
      <c r="N38" s="252"/>
    </row>
    <row r="39" spans="1:14" ht="15" customHeight="1">
      <c r="A39" s="252"/>
      <c r="B39" s="252"/>
      <c r="C39" s="252" t="s">
        <v>723</v>
      </c>
      <c r="D39" s="254"/>
      <c r="E39" s="255">
        <v>57</v>
      </c>
      <c r="F39" s="256">
        <v>6</v>
      </c>
      <c r="G39" s="256">
        <v>51</v>
      </c>
      <c r="H39" s="256">
        <v>5</v>
      </c>
      <c r="I39" s="256">
        <v>3</v>
      </c>
      <c r="J39" s="256">
        <v>2</v>
      </c>
      <c r="K39" s="256">
        <v>45</v>
      </c>
      <c r="L39" s="256">
        <v>2</v>
      </c>
      <c r="M39" s="256">
        <v>43</v>
      </c>
      <c r="N39" s="252"/>
    </row>
    <row r="40" spans="1:14" ht="15" customHeight="1">
      <c r="A40" s="252"/>
      <c r="B40" s="252"/>
      <c r="C40" s="252"/>
      <c r="D40" s="254"/>
      <c r="E40" s="255"/>
      <c r="F40" s="256"/>
      <c r="G40" s="256"/>
      <c r="H40" s="256"/>
      <c r="I40" s="256"/>
      <c r="J40" s="256"/>
      <c r="K40" s="256"/>
      <c r="L40" s="256"/>
      <c r="M40" s="256"/>
      <c r="N40" s="252"/>
    </row>
    <row r="41" spans="1:14" ht="15" customHeight="1">
      <c r="A41" s="252" t="s">
        <v>731</v>
      </c>
      <c r="B41" s="252"/>
      <c r="C41" s="252"/>
      <c r="D41" s="254"/>
      <c r="E41" s="256">
        <f aca="true" t="shared" si="5" ref="E41:M41">SUM(E42:E46)</f>
        <v>2843</v>
      </c>
      <c r="F41" s="256">
        <f t="shared" si="5"/>
        <v>216</v>
      </c>
      <c r="G41" s="256">
        <f t="shared" si="5"/>
        <v>2624</v>
      </c>
      <c r="H41" s="256">
        <f t="shared" si="5"/>
        <v>502</v>
      </c>
      <c r="I41" s="256">
        <f t="shared" si="5"/>
        <v>180</v>
      </c>
      <c r="J41" s="256">
        <f t="shared" si="5"/>
        <v>321</v>
      </c>
      <c r="K41" s="256">
        <f t="shared" si="5"/>
        <v>2078</v>
      </c>
      <c r="L41" s="256">
        <f t="shared" si="5"/>
        <v>35</v>
      </c>
      <c r="M41" s="256">
        <f t="shared" si="5"/>
        <v>2042</v>
      </c>
      <c r="N41" s="252"/>
    </row>
    <row r="42" spans="1:14" ht="15" customHeight="1">
      <c r="A42" s="252"/>
      <c r="B42" s="252" t="s">
        <v>717</v>
      </c>
      <c r="C42" s="253" t="s">
        <v>732</v>
      </c>
      <c r="D42" s="254" t="s">
        <v>719</v>
      </c>
      <c r="E42" s="255">
        <v>64</v>
      </c>
      <c r="F42" s="256">
        <v>7</v>
      </c>
      <c r="G42" s="256">
        <v>57</v>
      </c>
      <c r="H42" s="256">
        <v>21</v>
      </c>
      <c r="I42" s="256">
        <v>7</v>
      </c>
      <c r="J42" s="256">
        <v>14</v>
      </c>
      <c r="K42" s="256">
        <v>36</v>
      </c>
      <c r="L42" s="256">
        <v>0</v>
      </c>
      <c r="M42" s="256">
        <v>36</v>
      </c>
      <c r="N42" s="252"/>
    </row>
    <row r="43" spans="1:14" ht="15" customHeight="1">
      <c r="A43" s="252"/>
      <c r="B43" s="252"/>
      <c r="C43" s="253" t="s">
        <v>720</v>
      </c>
      <c r="D43" s="254"/>
      <c r="E43" s="255">
        <v>236</v>
      </c>
      <c r="F43" s="256">
        <v>23</v>
      </c>
      <c r="G43" s="256">
        <v>212</v>
      </c>
      <c r="H43" s="256">
        <v>60</v>
      </c>
      <c r="I43" s="256">
        <v>18</v>
      </c>
      <c r="J43" s="256">
        <v>42</v>
      </c>
      <c r="K43" s="256">
        <v>162</v>
      </c>
      <c r="L43" s="256">
        <v>5</v>
      </c>
      <c r="M43" s="256">
        <v>157</v>
      </c>
      <c r="N43" s="252"/>
    </row>
    <row r="44" spans="1:14" ht="15" customHeight="1">
      <c r="A44" s="252"/>
      <c r="B44" s="252"/>
      <c r="C44" s="253" t="s">
        <v>721</v>
      </c>
      <c r="D44" s="254"/>
      <c r="E44" s="255">
        <v>816</v>
      </c>
      <c r="F44" s="256">
        <v>83</v>
      </c>
      <c r="G44" s="256">
        <v>732</v>
      </c>
      <c r="H44" s="256">
        <v>186</v>
      </c>
      <c r="I44" s="256">
        <v>70</v>
      </c>
      <c r="J44" s="256">
        <v>116</v>
      </c>
      <c r="K44" s="256">
        <v>565</v>
      </c>
      <c r="L44" s="256">
        <v>13</v>
      </c>
      <c r="M44" s="256">
        <v>551</v>
      </c>
      <c r="N44" s="252"/>
    </row>
    <row r="45" spans="1:14" ht="15" customHeight="1">
      <c r="A45" s="252"/>
      <c r="B45" s="252"/>
      <c r="C45" s="253" t="s">
        <v>722</v>
      </c>
      <c r="D45" s="254"/>
      <c r="E45" s="255">
        <v>1052</v>
      </c>
      <c r="F45" s="256">
        <v>72</v>
      </c>
      <c r="G45" s="256">
        <v>979</v>
      </c>
      <c r="H45" s="256">
        <v>154</v>
      </c>
      <c r="I45" s="256">
        <v>57</v>
      </c>
      <c r="J45" s="256">
        <v>96</v>
      </c>
      <c r="K45" s="256">
        <v>801</v>
      </c>
      <c r="L45" s="256">
        <v>15</v>
      </c>
      <c r="M45" s="256">
        <v>786</v>
      </c>
      <c r="N45" s="252"/>
    </row>
    <row r="46" spans="1:14" ht="15" customHeight="1">
      <c r="A46" s="261"/>
      <c r="B46" s="261"/>
      <c r="C46" s="261" t="s">
        <v>723</v>
      </c>
      <c r="D46" s="262"/>
      <c r="E46" s="263">
        <v>675</v>
      </c>
      <c r="F46" s="264">
        <v>31</v>
      </c>
      <c r="G46" s="264">
        <v>644</v>
      </c>
      <c r="H46" s="264">
        <v>81</v>
      </c>
      <c r="I46" s="264">
        <v>28</v>
      </c>
      <c r="J46" s="264">
        <v>53</v>
      </c>
      <c r="K46" s="264">
        <v>514</v>
      </c>
      <c r="L46" s="264">
        <v>2</v>
      </c>
      <c r="M46" s="264">
        <v>512</v>
      </c>
      <c r="N46" s="252"/>
    </row>
    <row r="47" spans="1:14" ht="15" customHeight="1">
      <c r="A47" s="1314" t="s">
        <v>733</v>
      </c>
      <c r="B47" s="1314"/>
      <c r="C47" s="1314"/>
      <c r="D47" s="1314"/>
      <c r="E47" s="1314"/>
      <c r="F47" s="1314"/>
      <c r="G47" s="1314"/>
      <c r="H47" s="1314"/>
      <c r="I47" s="1314"/>
      <c r="J47" s="1314"/>
      <c r="K47" s="1314"/>
      <c r="L47" s="1314"/>
      <c r="M47" s="1314"/>
      <c r="N47" s="252"/>
    </row>
    <row r="48" spans="5:14" ht="13.5" customHeight="1">
      <c r="E48" s="265"/>
      <c r="F48" s="252"/>
      <c r="G48" s="252"/>
      <c r="H48" s="252"/>
      <c r="I48" s="252"/>
      <c r="J48" s="252"/>
      <c r="K48" s="252"/>
      <c r="L48" s="252"/>
      <c r="M48" s="252"/>
      <c r="N48" s="252"/>
    </row>
    <row r="49" spans="5:14" ht="13.5" customHeight="1">
      <c r="E49" s="265"/>
      <c r="F49" s="252"/>
      <c r="G49" s="252"/>
      <c r="H49" s="252"/>
      <c r="I49" s="252"/>
      <c r="J49" s="252"/>
      <c r="K49" s="252"/>
      <c r="L49" s="252"/>
      <c r="M49" s="252"/>
      <c r="N49" s="252"/>
    </row>
    <row r="50" spans="5:14" ht="13.5" customHeight="1">
      <c r="E50" s="265"/>
      <c r="F50" s="252"/>
      <c r="G50" s="252"/>
      <c r="H50" s="252"/>
      <c r="I50" s="252"/>
      <c r="J50" s="252"/>
      <c r="K50" s="252"/>
      <c r="L50" s="252"/>
      <c r="M50" s="252"/>
      <c r="N50" s="252"/>
    </row>
    <row r="51" spans="5:14" ht="13.5" customHeight="1">
      <c r="E51" s="265"/>
      <c r="F51" s="252"/>
      <c r="G51" s="252"/>
      <c r="H51" s="252"/>
      <c r="I51" s="252"/>
      <c r="J51" s="252"/>
      <c r="K51" s="252"/>
      <c r="L51" s="252"/>
      <c r="M51" s="252"/>
      <c r="N51" s="252"/>
    </row>
    <row r="52" spans="5:14" ht="13.5" customHeight="1">
      <c r="E52" s="265"/>
      <c r="F52" s="252"/>
      <c r="G52" s="252"/>
      <c r="H52" s="252"/>
      <c r="I52" s="252"/>
      <c r="J52" s="252"/>
      <c r="K52" s="252"/>
      <c r="L52" s="252"/>
      <c r="M52" s="252"/>
      <c r="N52" s="252"/>
    </row>
    <row r="53" spans="5:14" ht="13.5" customHeight="1">
      <c r="E53" s="265"/>
      <c r="F53" s="252"/>
      <c r="G53" s="252"/>
      <c r="H53" s="252"/>
      <c r="I53" s="252"/>
      <c r="J53" s="252"/>
      <c r="K53" s="252"/>
      <c r="L53" s="252"/>
      <c r="M53" s="252"/>
      <c r="N53" s="252"/>
    </row>
    <row r="54" spans="5:14" ht="13.5" customHeight="1">
      <c r="E54" s="265"/>
      <c r="F54" s="252"/>
      <c r="G54" s="252"/>
      <c r="H54" s="252"/>
      <c r="I54" s="252"/>
      <c r="J54" s="252"/>
      <c r="K54" s="252"/>
      <c r="L54" s="252"/>
      <c r="M54" s="252"/>
      <c r="N54" s="252"/>
    </row>
    <row r="55" spans="5:14" ht="13.5" customHeight="1">
      <c r="E55" s="265"/>
      <c r="F55" s="252"/>
      <c r="G55" s="252"/>
      <c r="H55" s="252"/>
      <c r="I55" s="252"/>
      <c r="J55" s="252"/>
      <c r="K55" s="252"/>
      <c r="L55" s="252"/>
      <c r="M55" s="252"/>
      <c r="N55" s="252"/>
    </row>
    <row r="56" spans="5:14" ht="13.5" customHeight="1">
      <c r="E56" s="265"/>
      <c r="F56" s="252"/>
      <c r="G56" s="252"/>
      <c r="H56" s="252"/>
      <c r="I56" s="252"/>
      <c r="J56" s="252"/>
      <c r="K56" s="252"/>
      <c r="L56" s="252"/>
      <c r="M56" s="252"/>
      <c r="N56" s="252"/>
    </row>
    <row r="57" spans="5:14" ht="13.5" customHeight="1">
      <c r="E57" s="265"/>
      <c r="F57" s="252"/>
      <c r="G57" s="252"/>
      <c r="H57" s="252"/>
      <c r="I57" s="252"/>
      <c r="J57" s="252"/>
      <c r="K57" s="252"/>
      <c r="L57" s="252"/>
      <c r="M57" s="252"/>
      <c r="N57" s="252"/>
    </row>
    <row r="58" spans="5:14" ht="13.5" customHeight="1">
      <c r="E58" s="265"/>
      <c r="F58" s="252"/>
      <c r="G58" s="252"/>
      <c r="H58" s="252"/>
      <c r="I58" s="252"/>
      <c r="J58" s="252"/>
      <c r="K58" s="252"/>
      <c r="L58" s="252"/>
      <c r="M58" s="252"/>
      <c r="N58" s="252"/>
    </row>
    <row r="59" spans="5:14" ht="13.5" customHeight="1">
      <c r="E59" s="265"/>
      <c r="F59" s="252"/>
      <c r="G59" s="252"/>
      <c r="H59" s="252"/>
      <c r="I59" s="252"/>
      <c r="J59" s="252"/>
      <c r="K59" s="252"/>
      <c r="L59" s="252"/>
      <c r="M59" s="252"/>
      <c r="N59" s="252"/>
    </row>
    <row r="60" spans="5:14" ht="13.5" customHeight="1">
      <c r="E60" s="265"/>
      <c r="F60" s="252"/>
      <c r="G60" s="252"/>
      <c r="H60" s="252"/>
      <c r="I60" s="252"/>
      <c r="J60" s="252"/>
      <c r="K60" s="252"/>
      <c r="L60" s="252"/>
      <c r="M60" s="252"/>
      <c r="N60" s="252"/>
    </row>
    <row r="61" spans="5:14" ht="13.5" customHeight="1">
      <c r="E61" s="265"/>
      <c r="F61" s="252"/>
      <c r="G61" s="252"/>
      <c r="H61" s="252"/>
      <c r="I61" s="252"/>
      <c r="J61" s="252"/>
      <c r="K61" s="252"/>
      <c r="L61" s="252"/>
      <c r="M61" s="252"/>
      <c r="N61" s="252"/>
    </row>
    <row r="62" spans="5:14" ht="13.5" customHeight="1">
      <c r="E62" s="265"/>
      <c r="F62" s="252"/>
      <c r="G62" s="252"/>
      <c r="H62" s="252"/>
      <c r="I62" s="252"/>
      <c r="J62" s="252"/>
      <c r="K62" s="252"/>
      <c r="L62" s="252"/>
      <c r="M62" s="252"/>
      <c r="N62" s="252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mergeCells count="9">
    <mergeCell ref="A47:M47"/>
    <mergeCell ref="A12:D12"/>
    <mergeCell ref="A1:M1"/>
    <mergeCell ref="A3:D4"/>
    <mergeCell ref="E3:G3"/>
    <mergeCell ref="H3:J3"/>
    <mergeCell ref="K3:M3"/>
    <mergeCell ref="A5:D5"/>
    <mergeCell ref="A2:M2"/>
  </mergeCells>
  <printOptions/>
  <pageMargins left="0.7874015748031497" right="0.5905511811023623" top="0.5905511811023623" bottom="0.7874015748031497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K18"/>
  <sheetViews>
    <sheetView workbookViewId="0" topLeftCell="A1">
      <selection activeCell="A1" sqref="A1:I1"/>
    </sheetView>
  </sheetViews>
  <sheetFormatPr defaultColWidth="9.00390625" defaultRowHeight="13.5"/>
  <cols>
    <col min="1" max="1" width="1.875" style="267" customWidth="1"/>
    <col min="2" max="2" width="1.875" style="294" customWidth="1"/>
    <col min="3" max="3" width="1.75390625" style="294" customWidth="1"/>
    <col min="4" max="4" width="14.625" style="295" customWidth="1"/>
    <col min="5" max="8" width="12.375" style="295" customWidth="1"/>
    <col min="9" max="9" width="12.375" style="267" customWidth="1"/>
    <col min="10" max="16384" width="8.00390625" style="267" customWidth="1"/>
  </cols>
  <sheetData>
    <row r="1" spans="1:9" ht="21" customHeight="1">
      <c r="A1" s="1328" t="s">
        <v>734</v>
      </c>
      <c r="B1" s="1328"/>
      <c r="C1" s="1328"/>
      <c r="D1" s="1328"/>
      <c r="E1" s="1328"/>
      <c r="F1" s="1328"/>
      <c r="G1" s="1328"/>
      <c r="H1" s="1328"/>
      <c r="I1" s="1328"/>
    </row>
    <row r="2" spans="1:9" ht="21" customHeight="1" thickBot="1">
      <c r="A2" s="1332" t="s">
        <v>735</v>
      </c>
      <c r="B2" s="1332"/>
      <c r="C2" s="1332"/>
      <c r="D2" s="1332"/>
      <c r="E2" s="1332"/>
      <c r="F2" s="1332"/>
      <c r="G2" s="1332"/>
      <c r="H2" s="1332"/>
      <c r="I2" s="1332"/>
    </row>
    <row r="3" spans="1:11" s="271" customFormat="1" ht="13.5" customHeight="1" thickTop="1">
      <c r="A3" s="1335" t="s">
        <v>736</v>
      </c>
      <c r="B3" s="1335"/>
      <c r="C3" s="1335"/>
      <c r="D3" s="1336"/>
      <c r="E3" s="1339" t="s">
        <v>737</v>
      </c>
      <c r="F3" s="1339" t="s">
        <v>738</v>
      </c>
      <c r="G3" s="268" t="s">
        <v>739</v>
      </c>
      <c r="H3" s="268" t="s">
        <v>740</v>
      </c>
      <c r="I3" s="269" t="s">
        <v>741</v>
      </c>
      <c r="J3" s="270"/>
      <c r="K3" s="270"/>
    </row>
    <row r="4" spans="1:9" s="271" customFormat="1" ht="13.5" customHeight="1">
      <c r="A4" s="1329" t="s">
        <v>742</v>
      </c>
      <c r="B4" s="1329"/>
      <c r="C4" s="1329"/>
      <c r="D4" s="1330"/>
      <c r="E4" s="1340"/>
      <c r="F4" s="1340"/>
      <c r="G4" s="272" t="s">
        <v>743</v>
      </c>
      <c r="H4" s="272" t="s">
        <v>744</v>
      </c>
      <c r="I4" s="273" t="s">
        <v>744</v>
      </c>
    </row>
    <row r="5" spans="1:9" s="278" customFormat="1" ht="13.5" customHeight="1">
      <c r="A5" s="1337" t="s">
        <v>745</v>
      </c>
      <c r="B5" s="1337"/>
      <c r="C5" s="1337"/>
      <c r="D5" s="1338"/>
      <c r="E5" s="274">
        <f>SUM(E7,E16)</f>
        <v>239049</v>
      </c>
      <c r="F5" s="275">
        <f>SUM(F7,F16)</f>
        <v>505155</v>
      </c>
      <c r="G5" s="276">
        <v>2.11</v>
      </c>
      <c r="H5" s="277">
        <v>0</v>
      </c>
      <c r="I5" s="277">
        <v>0</v>
      </c>
    </row>
    <row r="6" spans="4:9" s="271" customFormat="1" ht="13.5" customHeight="1">
      <c r="D6" s="279"/>
      <c r="E6" s="280"/>
      <c r="F6" s="281"/>
      <c r="G6" s="282"/>
      <c r="H6" s="283"/>
      <c r="I6" s="283"/>
    </row>
    <row r="7" spans="1:9" s="271" customFormat="1" ht="13.5" customHeight="1">
      <c r="A7" s="1333" t="s">
        <v>746</v>
      </c>
      <c r="B7" s="1333"/>
      <c r="C7" s="1333"/>
      <c r="D7" s="1334"/>
      <c r="E7" s="280">
        <f>SUM(E8,E14)</f>
        <v>232117</v>
      </c>
      <c r="F7" s="281">
        <f>SUM(F8,F14)</f>
        <v>497403</v>
      </c>
      <c r="G7" s="282">
        <v>2.14</v>
      </c>
      <c r="H7" s="283">
        <v>56.2</v>
      </c>
      <c r="I7" s="283">
        <v>26.2</v>
      </c>
    </row>
    <row r="8" spans="3:9" s="271" customFormat="1" ht="13.5" customHeight="1">
      <c r="C8" s="1333" t="s">
        <v>747</v>
      </c>
      <c r="D8" s="1334"/>
      <c r="E8" s="280">
        <f>SUM(E9:E13)</f>
        <v>228022</v>
      </c>
      <c r="F8" s="281">
        <f>SUM(F9:F13)</f>
        <v>489563</v>
      </c>
      <c r="G8" s="282">
        <v>2.15</v>
      </c>
      <c r="H8" s="283">
        <v>56.5</v>
      </c>
      <c r="I8" s="283">
        <v>26.3</v>
      </c>
    </row>
    <row r="9" spans="4:9" s="271" customFormat="1" ht="13.5" customHeight="1">
      <c r="D9" s="284" t="s">
        <v>748</v>
      </c>
      <c r="E9" s="280">
        <v>91700</v>
      </c>
      <c r="F9" s="281">
        <v>249262</v>
      </c>
      <c r="G9" s="282">
        <v>2.72</v>
      </c>
      <c r="H9" s="283">
        <v>85.1</v>
      </c>
      <c r="I9" s="283">
        <v>31.3</v>
      </c>
    </row>
    <row r="10" spans="4:9" s="271" customFormat="1" ht="13.5" customHeight="1">
      <c r="D10" s="284" t="s">
        <v>749</v>
      </c>
      <c r="E10" s="280">
        <v>12680</v>
      </c>
      <c r="F10" s="281">
        <v>28570</v>
      </c>
      <c r="G10" s="282">
        <v>2.25</v>
      </c>
      <c r="H10" s="283">
        <v>46.1</v>
      </c>
      <c r="I10" s="283">
        <v>20.4</v>
      </c>
    </row>
    <row r="11" spans="4:9" s="271" customFormat="1" ht="13.5" customHeight="1">
      <c r="D11" s="284" t="s">
        <v>750</v>
      </c>
      <c r="E11" s="280">
        <v>12671</v>
      </c>
      <c r="F11" s="281">
        <v>26901</v>
      </c>
      <c r="G11" s="282">
        <v>2.12</v>
      </c>
      <c r="H11" s="283">
        <v>44.3</v>
      </c>
      <c r="I11" s="283">
        <v>20.9</v>
      </c>
    </row>
    <row r="12" spans="4:9" s="271" customFormat="1" ht="13.5" customHeight="1">
      <c r="D12" s="284" t="s">
        <v>751</v>
      </c>
      <c r="E12" s="280">
        <v>101712</v>
      </c>
      <c r="F12" s="281">
        <v>162272</v>
      </c>
      <c r="G12" s="282">
        <v>1.6</v>
      </c>
      <c r="H12" s="283">
        <v>34.1</v>
      </c>
      <c r="I12" s="283">
        <v>21.4</v>
      </c>
    </row>
    <row r="13" spans="4:9" s="271" customFormat="1" ht="13.5" customHeight="1">
      <c r="D13" s="284" t="s">
        <v>752</v>
      </c>
      <c r="E13" s="280">
        <v>9259</v>
      </c>
      <c r="F13" s="281">
        <v>22558</v>
      </c>
      <c r="G13" s="282">
        <v>2.44</v>
      </c>
      <c r="H13" s="283">
        <v>51.2</v>
      </c>
      <c r="I13" s="283">
        <v>21</v>
      </c>
    </row>
    <row r="14" spans="3:9" s="271" customFormat="1" ht="13.5" customHeight="1">
      <c r="C14" s="1333" t="s">
        <v>753</v>
      </c>
      <c r="D14" s="1334"/>
      <c r="E14" s="280">
        <v>4095</v>
      </c>
      <c r="F14" s="281">
        <v>7840</v>
      </c>
      <c r="G14" s="282">
        <v>1.91</v>
      </c>
      <c r="H14" s="283">
        <v>37.3</v>
      </c>
      <c r="I14" s="283">
        <v>19.5</v>
      </c>
    </row>
    <row r="15" spans="4:9" s="271" customFormat="1" ht="13.5" customHeight="1">
      <c r="D15" s="285"/>
      <c r="E15" s="280"/>
      <c r="F15" s="281"/>
      <c r="G15" s="282"/>
      <c r="H15" s="283"/>
      <c r="I15" s="283"/>
    </row>
    <row r="16" spans="1:9" s="271" customFormat="1" ht="13.5" customHeight="1">
      <c r="A16" s="286"/>
      <c r="B16" s="1329" t="s">
        <v>754</v>
      </c>
      <c r="C16" s="1329"/>
      <c r="D16" s="1330"/>
      <c r="E16" s="287">
        <v>6932</v>
      </c>
      <c r="F16" s="288">
        <v>7752</v>
      </c>
      <c r="G16" s="289">
        <v>1.12</v>
      </c>
      <c r="H16" s="290">
        <v>0</v>
      </c>
      <c r="I16" s="290">
        <v>0</v>
      </c>
    </row>
    <row r="17" spans="1:9" s="271" customFormat="1" ht="13.5" customHeight="1">
      <c r="A17" s="270"/>
      <c r="B17" s="1331"/>
      <c r="C17" s="1331"/>
      <c r="D17" s="1331"/>
      <c r="E17" s="281"/>
      <c r="F17" s="281"/>
      <c r="G17" s="282"/>
      <c r="H17" s="283"/>
      <c r="I17" s="283"/>
    </row>
    <row r="18" spans="1:8" ht="12.75">
      <c r="A18" s="291"/>
      <c r="B18" s="292"/>
      <c r="C18" s="292"/>
      <c r="D18" s="293"/>
      <c r="E18" s="293"/>
      <c r="F18" s="293"/>
      <c r="G18" s="293"/>
      <c r="H18" s="293"/>
    </row>
  </sheetData>
  <mergeCells count="12">
    <mergeCell ref="E3:E4"/>
    <mergeCell ref="F3:F4"/>
    <mergeCell ref="A1:I1"/>
    <mergeCell ref="B16:D16"/>
    <mergeCell ref="B17:D17"/>
    <mergeCell ref="A2:I2"/>
    <mergeCell ref="C8:D8"/>
    <mergeCell ref="C14:D14"/>
    <mergeCell ref="A7:D7"/>
    <mergeCell ref="A3:D3"/>
    <mergeCell ref="A4:D4"/>
    <mergeCell ref="A5:D5"/>
  </mergeCells>
  <printOptions/>
  <pageMargins left="0.7874015748031497" right="0.5905511811023623" top="0.5905511811023623" bottom="0.7874015748031497" header="0" footer="0"/>
  <pageSetup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101"/>
  <sheetViews>
    <sheetView workbookViewId="0" topLeftCell="A1">
      <selection activeCell="A1" sqref="A1:N1"/>
    </sheetView>
  </sheetViews>
  <sheetFormatPr defaultColWidth="9.00390625" defaultRowHeight="13.5"/>
  <cols>
    <col min="1" max="1" width="0.74609375" style="422" customWidth="1"/>
    <col min="2" max="2" width="6.00390625" style="423" bestFit="1" customWidth="1"/>
    <col min="3" max="3" width="5.875" style="423" customWidth="1"/>
    <col min="4" max="4" width="0.6171875" style="424" customWidth="1"/>
    <col min="5" max="5" width="9.50390625" style="422" customWidth="1"/>
    <col min="6" max="6" width="8.875" style="422" customWidth="1"/>
    <col min="7" max="7" width="9.625" style="422" customWidth="1"/>
    <col min="8" max="8" width="0.74609375" style="425" customWidth="1"/>
    <col min="9" max="9" width="7.625" style="423" bestFit="1" customWidth="1"/>
    <col min="10" max="10" width="5.875" style="423" customWidth="1"/>
    <col min="11" max="11" width="0.74609375" style="424" customWidth="1"/>
    <col min="12" max="13" width="8.375" style="422" customWidth="1"/>
    <col min="14" max="14" width="9.625" style="425" customWidth="1"/>
    <col min="15" max="15" width="1.00390625" style="426" customWidth="1"/>
    <col min="16" max="16" width="0.74609375" style="426" customWidth="1"/>
    <col min="17" max="17" width="7.625" style="423" bestFit="1" customWidth="1"/>
    <col min="18" max="18" width="5.875" style="423" customWidth="1"/>
    <col min="19" max="19" width="0.74609375" style="423" customWidth="1"/>
    <col min="20" max="20" width="8.375" style="422" customWidth="1"/>
    <col min="21" max="21" width="8.25390625" style="422" customWidth="1"/>
    <col min="22" max="22" width="9.625" style="422" customWidth="1"/>
    <col min="23" max="23" width="0.74609375" style="422" customWidth="1"/>
    <col min="24" max="24" width="6.00390625" style="423" bestFit="1" customWidth="1"/>
    <col min="25" max="25" width="5.875" style="423" customWidth="1"/>
    <col min="26" max="26" width="0.74609375" style="423" customWidth="1"/>
    <col min="27" max="28" width="8.375" style="422" customWidth="1"/>
    <col min="29" max="29" width="9.625" style="422" customWidth="1"/>
    <col min="30" max="16384" width="8.00390625" style="422" customWidth="1"/>
  </cols>
  <sheetData>
    <row r="1" spans="1:29" s="386" customFormat="1" ht="21" customHeight="1" thickBot="1">
      <c r="A1" s="920" t="s">
        <v>847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385"/>
      <c r="P1" s="908" t="s">
        <v>848</v>
      </c>
      <c r="Q1" s="908"/>
      <c r="R1" s="908"/>
      <c r="S1" s="908"/>
      <c r="T1" s="908"/>
      <c r="U1" s="908"/>
      <c r="V1" s="908"/>
      <c r="W1" s="908"/>
      <c r="X1" s="908"/>
      <c r="Y1" s="908"/>
      <c r="Z1" s="908"/>
      <c r="AA1" s="908"/>
      <c r="AB1" s="908"/>
      <c r="AC1" s="908"/>
    </row>
    <row r="2" spans="1:29" s="388" customFormat="1" ht="15" customHeight="1" thickTop="1">
      <c r="A2" s="927" t="s">
        <v>849</v>
      </c>
      <c r="B2" s="927"/>
      <c r="C2" s="927"/>
      <c r="D2" s="928"/>
      <c r="E2" s="938" t="s">
        <v>850</v>
      </c>
      <c r="F2" s="932"/>
      <c r="G2" s="956" t="s">
        <v>851</v>
      </c>
      <c r="H2" s="926" t="s">
        <v>852</v>
      </c>
      <c r="I2" s="927"/>
      <c r="J2" s="927"/>
      <c r="K2" s="928"/>
      <c r="L2" s="938" t="s">
        <v>850</v>
      </c>
      <c r="M2" s="932"/>
      <c r="N2" s="956" t="s">
        <v>851</v>
      </c>
      <c r="O2" s="387"/>
      <c r="P2" s="927" t="s">
        <v>849</v>
      </c>
      <c r="Q2" s="927"/>
      <c r="R2" s="927"/>
      <c r="S2" s="928"/>
      <c r="T2" s="938" t="s">
        <v>850</v>
      </c>
      <c r="U2" s="932"/>
      <c r="V2" s="956" t="s">
        <v>851</v>
      </c>
      <c r="W2" s="956" t="s">
        <v>853</v>
      </c>
      <c r="X2" s="933"/>
      <c r="Y2" s="933"/>
      <c r="Z2" s="934"/>
      <c r="AA2" s="938" t="s">
        <v>854</v>
      </c>
      <c r="AB2" s="932"/>
      <c r="AC2" s="956" t="s">
        <v>851</v>
      </c>
    </row>
    <row r="3" spans="1:29" s="388" customFormat="1" ht="15" customHeight="1">
      <c r="A3" s="923"/>
      <c r="B3" s="923"/>
      <c r="C3" s="923"/>
      <c r="D3" s="916"/>
      <c r="E3" s="959" t="s">
        <v>855</v>
      </c>
      <c r="F3" s="961" t="s">
        <v>856</v>
      </c>
      <c r="G3" s="957"/>
      <c r="H3" s="915"/>
      <c r="I3" s="923"/>
      <c r="J3" s="923"/>
      <c r="K3" s="916"/>
      <c r="L3" s="959" t="s">
        <v>855</v>
      </c>
      <c r="M3" s="961" t="s">
        <v>856</v>
      </c>
      <c r="N3" s="957"/>
      <c r="O3" s="387"/>
      <c r="P3" s="923"/>
      <c r="Q3" s="923"/>
      <c r="R3" s="923"/>
      <c r="S3" s="916"/>
      <c r="T3" s="961" t="s">
        <v>855</v>
      </c>
      <c r="U3" s="961" t="s">
        <v>856</v>
      </c>
      <c r="V3" s="957"/>
      <c r="W3" s="957"/>
      <c r="X3" s="929"/>
      <c r="Y3" s="929"/>
      <c r="Z3" s="930"/>
      <c r="AA3" s="963" t="s">
        <v>855</v>
      </c>
      <c r="AB3" s="936" t="s">
        <v>856</v>
      </c>
      <c r="AC3" s="957"/>
    </row>
    <row r="4" spans="1:29" s="388" customFormat="1" ht="15" customHeight="1">
      <c r="A4" s="918"/>
      <c r="B4" s="918"/>
      <c r="C4" s="918"/>
      <c r="D4" s="919"/>
      <c r="E4" s="924"/>
      <c r="F4" s="925"/>
      <c r="G4" s="958"/>
      <c r="H4" s="917"/>
      <c r="I4" s="918"/>
      <c r="J4" s="918"/>
      <c r="K4" s="919"/>
      <c r="L4" s="960"/>
      <c r="M4" s="962"/>
      <c r="N4" s="958"/>
      <c r="O4" s="387"/>
      <c r="P4" s="918"/>
      <c r="Q4" s="918"/>
      <c r="R4" s="918"/>
      <c r="S4" s="919"/>
      <c r="T4" s="925"/>
      <c r="U4" s="962"/>
      <c r="V4" s="958"/>
      <c r="W4" s="958"/>
      <c r="X4" s="931"/>
      <c r="Y4" s="931"/>
      <c r="Z4" s="921"/>
      <c r="AA4" s="935"/>
      <c r="AB4" s="937"/>
      <c r="AC4" s="958"/>
    </row>
    <row r="5" spans="1:29" s="388" customFormat="1" ht="15" customHeight="1">
      <c r="A5" s="393"/>
      <c r="B5" s="922" t="s">
        <v>857</v>
      </c>
      <c r="C5" s="922"/>
      <c r="D5" s="394"/>
      <c r="E5" s="395">
        <f>SUM(E7:E38,L5:L38,T5:T38,AA5:AA38)</f>
        <v>511415</v>
      </c>
      <c r="F5" s="395">
        <f>SUM(F7:F38,M5:M38,U5:U38,AB5:AB38)</f>
        <v>513575</v>
      </c>
      <c r="G5" s="396">
        <f>F5-E5</f>
        <v>2160</v>
      </c>
      <c r="H5" s="397"/>
      <c r="I5" s="398" t="s">
        <v>858</v>
      </c>
      <c r="J5" s="398" t="s">
        <v>859</v>
      </c>
      <c r="K5" s="390"/>
      <c r="L5" s="399">
        <v>4629</v>
      </c>
      <c r="M5" s="399">
        <v>4688</v>
      </c>
      <c r="N5" s="400">
        <f aca="true" t="shared" si="0" ref="N5:N38">M5-L5</f>
        <v>59</v>
      </c>
      <c r="O5" s="387"/>
      <c r="P5" s="387"/>
      <c r="Q5" s="389" t="s">
        <v>860</v>
      </c>
      <c r="R5" s="389" t="s">
        <v>504</v>
      </c>
      <c r="S5" s="390"/>
      <c r="T5" s="401">
        <v>3907</v>
      </c>
      <c r="U5" s="399">
        <v>3874</v>
      </c>
      <c r="V5" s="402">
        <f aca="true" t="shared" si="1" ref="V5:V38">U5-T5</f>
        <v>-33</v>
      </c>
      <c r="W5" s="403"/>
      <c r="X5" s="398" t="s">
        <v>861</v>
      </c>
      <c r="Y5" s="398" t="s">
        <v>862</v>
      </c>
      <c r="Z5" s="390"/>
      <c r="AA5" s="399">
        <v>640</v>
      </c>
      <c r="AB5" s="399">
        <v>688</v>
      </c>
      <c r="AC5" s="400">
        <f aca="true" t="shared" si="2" ref="AC5:AC38">AB5-AA5</f>
        <v>48</v>
      </c>
    </row>
    <row r="6" spans="1:29" s="388" customFormat="1" ht="15" customHeight="1">
      <c r="A6" s="393"/>
      <c r="B6" s="389"/>
      <c r="C6" s="389"/>
      <c r="D6" s="390"/>
      <c r="E6" s="399"/>
      <c r="F6" s="399"/>
      <c r="G6" s="402"/>
      <c r="H6" s="404"/>
      <c r="I6" s="405"/>
      <c r="J6" s="389" t="s">
        <v>863</v>
      </c>
      <c r="K6" s="390"/>
      <c r="L6" s="399">
        <v>3590</v>
      </c>
      <c r="M6" s="399">
        <v>3867</v>
      </c>
      <c r="N6" s="402">
        <f t="shared" si="0"/>
        <v>277</v>
      </c>
      <c r="O6" s="387"/>
      <c r="P6" s="387"/>
      <c r="Q6" s="406"/>
      <c r="R6" s="389" t="s">
        <v>864</v>
      </c>
      <c r="S6" s="390"/>
      <c r="T6" s="407">
        <v>3268</v>
      </c>
      <c r="U6" s="399">
        <v>3353</v>
      </c>
      <c r="V6" s="408">
        <f t="shared" si="1"/>
        <v>85</v>
      </c>
      <c r="W6" s="404"/>
      <c r="X6" s="389" t="s">
        <v>865</v>
      </c>
      <c r="Y6" s="389" t="s">
        <v>866</v>
      </c>
      <c r="Z6" s="390"/>
      <c r="AA6" s="399">
        <v>5426</v>
      </c>
      <c r="AB6" s="399">
        <v>5810</v>
      </c>
      <c r="AC6" s="402">
        <f t="shared" si="2"/>
        <v>384</v>
      </c>
    </row>
    <row r="7" spans="1:29" s="388" customFormat="1" ht="15" customHeight="1">
      <c r="A7" s="393"/>
      <c r="B7" s="389" t="s">
        <v>867</v>
      </c>
      <c r="C7" s="389" t="s">
        <v>868</v>
      </c>
      <c r="D7" s="390"/>
      <c r="E7" s="399">
        <v>5607</v>
      </c>
      <c r="F7" s="399">
        <v>5629</v>
      </c>
      <c r="G7" s="402">
        <f aca="true" t="shared" si="3" ref="G7:G38">F7-E7</f>
        <v>22</v>
      </c>
      <c r="H7" s="404"/>
      <c r="I7" s="405"/>
      <c r="J7" s="389" t="s">
        <v>864</v>
      </c>
      <c r="K7" s="390"/>
      <c r="L7" s="399">
        <v>1966</v>
      </c>
      <c r="M7" s="399">
        <v>2198</v>
      </c>
      <c r="N7" s="402">
        <f t="shared" si="0"/>
        <v>232</v>
      </c>
      <c r="O7" s="387"/>
      <c r="P7" s="387"/>
      <c r="Q7" s="406"/>
      <c r="R7" s="389" t="s">
        <v>869</v>
      </c>
      <c r="S7" s="390"/>
      <c r="T7" s="407">
        <v>1604</v>
      </c>
      <c r="U7" s="399">
        <v>1778</v>
      </c>
      <c r="V7" s="408">
        <f t="shared" si="1"/>
        <v>174</v>
      </c>
      <c r="W7" s="411"/>
      <c r="X7" s="389"/>
      <c r="Y7" s="389" t="s">
        <v>504</v>
      </c>
      <c r="Z7" s="390"/>
      <c r="AA7" s="399">
        <v>3503</v>
      </c>
      <c r="AB7" s="399">
        <v>3515</v>
      </c>
      <c r="AC7" s="402">
        <f t="shared" si="2"/>
        <v>12</v>
      </c>
    </row>
    <row r="8" spans="1:29" s="388" customFormat="1" ht="15" customHeight="1">
      <c r="A8" s="393"/>
      <c r="B8" s="389" t="s">
        <v>511</v>
      </c>
      <c r="C8" s="389" t="s">
        <v>504</v>
      </c>
      <c r="D8" s="390"/>
      <c r="E8" s="399">
        <v>4263</v>
      </c>
      <c r="F8" s="399">
        <v>4924</v>
      </c>
      <c r="G8" s="402">
        <f t="shared" si="3"/>
        <v>661</v>
      </c>
      <c r="H8" s="404"/>
      <c r="I8" s="405"/>
      <c r="J8" s="389" t="s">
        <v>869</v>
      </c>
      <c r="K8" s="390"/>
      <c r="L8" s="399">
        <v>3171</v>
      </c>
      <c r="M8" s="399">
        <v>3092</v>
      </c>
      <c r="N8" s="402">
        <f t="shared" si="0"/>
        <v>-79</v>
      </c>
      <c r="O8" s="387"/>
      <c r="P8" s="387"/>
      <c r="Q8" s="389" t="s">
        <v>870</v>
      </c>
      <c r="R8" s="389" t="s">
        <v>505</v>
      </c>
      <c r="S8" s="390"/>
      <c r="T8" s="407">
        <v>5410</v>
      </c>
      <c r="U8" s="399">
        <v>5598</v>
      </c>
      <c r="V8" s="408">
        <f t="shared" si="1"/>
        <v>188</v>
      </c>
      <c r="W8" s="411"/>
      <c r="X8" s="389"/>
      <c r="Y8" s="389" t="s">
        <v>506</v>
      </c>
      <c r="Z8" s="390"/>
      <c r="AA8" s="399">
        <v>5463</v>
      </c>
      <c r="AB8" s="399">
        <v>5534</v>
      </c>
      <c r="AC8" s="402">
        <f t="shared" si="2"/>
        <v>71</v>
      </c>
    </row>
    <row r="9" spans="1:29" s="388" customFormat="1" ht="15" customHeight="1">
      <c r="A9" s="393"/>
      <c r="B9" s="389" t="s">
        <v>511</v>
      </c>
      <c r="C9" s="389" t="s">
        <v>506</v>
      </c>
      <c r="D9" s="390"/>
      <c r="E9" s="399">
        <v>5631</v>
      </c>
      <c r="F9" s="399">
        <v>5412</v>
      </c>
      <c r="G9" s="412">
        <f t="shared" si="3"/>
        <v>-219</v>
      </c>
      <c r="H9" s="411"/>
      <c r="I9" s="405"/>
      <c r="J9" s="389" t="s">
        <v>871</v>
      </c>
      <c r="K9" s="390"/>
      <c r="L9" s="399">
        <v>764</v>
      </c>
      <c r="M9" s="399">
        <v>794</v>
      </c>
      <c r="N9" s="412">
        <f t="shared" si="0"/>
        <v>30</v>
      </c>
      <c r="O9" s="387"/>
      <c r="P9" s="387"/>
      <c r="Q9" s="406"/>
      <c r="R9" s="389" t="s">
        <v>863</v>
      </c>
      <c r="S9" s="390"/>
      <c r="T9" s="407">
        <v>3229</v>
      </c>
      <c r="U9" s="399">
        <v>3175</v>
      </c>
      <c r="V9" s="408">
        <f t="shared" si="1"/>
        <v>-54</v>
      </c>
      <c r="W9" s="404"/>
      <c r="X9" s="389"/>
      <c r="Y9" s="389" t="s">
        <v>507</v>
      </c>
      <c r="Z9" s="390"/>
      <c r="AA9" s="399">
        <v>4504</v>
      </c>
      <c r="AB9" s="399">
        <v>4699</v>
      </c>
      <c r="AC9" s="402">
        <f t="shared" si="2"/>
        <v>195</v>
      </c>
    </row>
    <row r="10" spans="1:29" s="388" customFormat="1" ht="15" customHeight="1">
      <c r="A10" s="393"/>
      <c r="B10" s="405"/>
      <c r="C10" s="389" t="s">
        <v>507</v>
      </c>
      <c r="D10" s="390"/>
      <c r="E10" s="399">
        <v>4820</v>
      </c>
      <c r="F10" s="399">
        <v>4526</v>
      </c>
      <c r="G10" s="412">
        <f t="shared" si="3"/>
        <v>-294</v>
      </c>
      <c r="H10" s="411"/>
      <c r="I10" s="389" t="s">
        <v>872</v>
      </c>
      <c r="J10" s="389" t="s">
        <v>873</v>
      </c>
      <c r="K10" s="390"/>
      <c r="L10" s="399">
        <v>4458</v>
      </c>
      <c r="M10" s="399">
        <v>4443</v>
      </c>
      <c r="N10" s="402">
        <f t="shared" si="0"/>
        <v>-15</v>
      </c>
      <c r="O10" s="387"/>
      <c r="P10" s="387"/>
      <c r="Q10" s="406"/>
      <c r="R10" s="389" t="s">
        <v>864</v>
      </c>
      <c r="S10" s="390"/>
      <c r="T10" s="407">
        <v>7708</v>
      </c>
      <c r="U10" s="399">
        <v>7199</v>
      </c>
      <c r="V10" s="412">
        <f t="shared" si="1"/>
        <v>-509</v>
      </c>
      <c r="W10" s="404"/>
      <c r="X10" s="389"/>
      <c r="Y10" s="389" t="s">
        <v>509</v>
      </c>
      <c r="Z10" s="390"/>
      <c r="AA10" s="399">
        <v>4089</v>
      </c>
      <c r="AB10" s="399">
        <v>4363</v>
      </c>
      <c r="AC10" s="402">
        <f t="shared" si="2"/>
        <v>274</v>
      </c>
    </row>
    <row r="11" spans="1:29" s="388" customFormat="1" ht="15" customHeight="1">
      <c r="A11" s="393"/>
      <c r="B11" s="389" t="s">
        <v>842</v>
      </c>
      <c r="C11" s="389" t="s">
        <v>505</v>
      </c>
      <c r="D11" s="390"/>
      <c r="E11" s="399">
        <v>1777</v>
      </c>
      <c r="F11" s="399">
        <v>3014</v>
      </c>
      <c r="G11" s="402">
        <f t="shared" si="3"/>
        <v>1237</v>
      </c>
      <c r="H11" s="404"/>
      <c r="I11" s="405"/>
      <c r="J11" s="389" t="s">
        <v>863</v>
      </c>
      <c r="K11" s="390"/>
      <c r="L11" s="399">
        <v>2611</v>
      </c>
      <c r="M11" s="399">
        <v>2379</v>
      </c>
      <c r="N11" s="412">
        <f t="shared" si="0"/>
        <v>-232</v>
      </c>
      <c r="O11" s="387"/>
      <c r="P11" s="387"/>
      <c r="Q11" s="389" t="s">
        <v>874</v>
      </c>
      <c r="R11" s="389" t="s">
        <v>505</v>
      </c>
      <c r="S11" s="390"/>
      <c r="T11" s="407">
        <v>3455</v>
      </c>
      <c r="U11" s="399">
        <v>4060</v>
      </c>
      <c r="V11" s="408">
        <f t="shared" si="1"/>
        <v>605</v>
      </c>
      <c r="W11" s="411"/>
      <c r="X11" s="389" t="s">
        <v>875</v>
      </c>
      <c r="Y11" s="389" t="s">
        <v>866</v>
      </c>
      <c r="Z11" s="390"/>
      <c r="AA11" s="399">
        <v>6761</v>
      </c>
      <c r="AB11" s="399">
        <v>6484</v>
      </c>
      <c r="AC11" s="412">
        <f t="shared" si="2"/>
        <v>-277</v>
      </c>
    </row>
    <row r="12" spans="1:29" s="388" customFormat="1" ht="15" customHeight="1">
      <c r="A12" s="393"/>
      <c r="B12" s="405"/>
      <c r="C12" s="389" t="s">
        <v>504</v>
      </c>
      <c r="D12" s="390"/>
      <c r="E12" s="399">
        <v>3237</v>
      </c>
      <c r="F12" s="399">
        <v>2881</v>
      </c>
      <c r="G12" s="412">
        <f t="shared" si="3"/>
        <v>-356</v>
      </c>
      <c r="H12" s="411"/>
      <c r="I12" s="405"/>
      <c r="J12" s="389" t="s">
        <v>864</v>
      </c>
      <c r="K12" s="390"/>
      <c r="L12" s="399">
        <v>3349</v>
      </c>
      <c r="M12" s="399">
        <v>3264</v>
      </c>
      <c r="N12" s="402">
        <f t="shared" si="0"/>
        <v>-85</v>
      </c>
      <c r="O12" s="387"/>
      <c r="P12" s="387"/>
      <c r="Q12" s="406"/>
      <c r="R12" s="389" t="s">
        <v>863</v>
      </c>
      <c r="S12" s="390"/>
      <c r="T12" s="407">
        <v>4820</v>
      </c>
      <c r="U12" s="399">
        <v>4195</v>
      </c>
      <c r="V12" s="412">
        <f t="shared" si="1"/>
        <v>-625</v>
      </c>
      <c r="W12" s="411"/>
      <c r="X12" s="389"/>
      <c r="Y12" s="389" t="s">
        <v>504</v>
      </c>
      <c r="Z12" s="390"/>
      <c r="AA12" s="399">
        <v>3860</v>
      </c>
      <c r="AB12" s="399">
        <v>4206</v>
      </c>
      <c r="AC12" s="412">
        <f t="shared" si="2"/>
        <v>346</v>
      </c>
    </row>
    <row r="13" spans="1:29" s="388" customFormat="1" ht="15" customHeight="1">
      <c r="A13" s="393"/>
      <c r="B13" s="923" t="s">
        <v>876</v>
      </c>
      <c r="C13" s="923"/>
      <c r="D13" s="390"/>
      <c r="E13" s="399">
        <v>4898</v>
      </c>
      <c r="F13" s="399">
        <v>4953</v>
      </c>
      <c r="G13" s="402">
        <f t="shared" si="3"/>
        <v>55</v>
      </c>
      <c r="H13" s="404"/>
      <c r="I13" s="405"/>
      <c r="J13" s="389" t="s">
        <v>869</v>
      </c>
      <c r="K13" s="390"/>
      <c r="L13" s="399">
        <v>3444</v>
      </c>
      <c r="M13" s="399">
        <v>3262</v>
      </c>
      <c r="N13" s="412">
        <f t="shared" si="0"/>
        <v>-182</v>
      </c>
      <c r="O13" s="387"/>
      <c r="P13" s="387"/>
      <c r="Q13" s="406"/>
      <c r="R13" s="389" t="s">
        <v>864</v>
      </c>
      <c r="S13" s="390"/>
      <c r="T13" s="407">
        <v>1998</v>
      </c>
      <c r="U13" s="399">
        <v>1879</v>
      </c>
      <c r="V13" s="412">
        <f t="shared" si="1"/>
        <v>-119</v>
      </c>
      <c r="W13" s="404"/>
      <c r="X13" s="389"/>
      <c r="Y13" s="389" t="s">
        <v>506</v>
      </c>
      <c r="Z13" s="390"/>
      <c r="AA13" s="399">
        <v>6348</v>
      </c>
      <c r="AB13" s="399">
        <v>6215</v>
      </c>
      <c r="AC13" s="412">
        <f t="shared" si="2"/>
        <v>-133</v>
      </c>
    </row>
    <row r="14" spans="1:29" s="388" customFormat="1" ht="15" customHeight="1">
      <c r="A14" s="393"/>
      <c r="B14" s="923" t="s">
        <v>877</v>
      </c>
      <c r="C14" s="923"/>
      <c r="D14" s="390"/>
      <c r="E14" s="399">
        <v>5168</v>
      </c>
      <c r="F14" s="399">
        <v>5134</v>
      </c>
      <c r="G14" s="402">
        <f t="shared" si="3"/>
        <v>-34</v>
      </c>
      <c r="H14" s="404"/>
      <c r="I14" s="389" t="s">
        <v>878</v>
      </c>
      <c r="J14" s="389" t="s">
        <v>505</v>
      </c>
      <c r="K14" s="390"/>
      <c r="L14" s="399">
        <v>2975</v>
      </c>
      <c r="M14" s="399">
        <v>3137</v>
      </c>
      <c r="N14" s="402">
        <f t="shared" si="0"/>
        <v>162</v>
      </c>
      <c r="O14" s="387"/>
      <c r="P14" s="387"/>
      <c r="Q14" s="389" t="s">
        <v>879</v>
      </c>
      <c r="R14" s="389" t="s">
        <v>505</v>
      </c>
      <c r="S14" s="390"/>
      <c r="T14" s="407">
        <v>2831</v>
      </c>
      <c r="U14" s="399">
        <v>2680</v>
      </c>
      <c r="V14" s="412">
        <f t="shared" si="1"/>
        <v>-151</v>
      </c>
      <c r="W14" s="404"/>
      <c r="X14" s="389"/>
      <c r="Y14" s="389" t="s">
        <v>507</v>
      </c>
      <c r="Z14" s="390"/>
      <c r="AA14" s="399">
        <v>4020</v>
      </c>
      <c r="AB14" s="399">
        <v>4321</v>
      </c>
      <c r="AC14" s="402">
        <f t="shared" si="2"/>
        <v>301</v>
      </c>
    </row>
    <row r="15" spans="1:29" s="388" customFormat="1" ht="15" customHeight="1">
      <c r="A15" s="393"/>
      <c r="B15" s="923" t="s">
        <v>880</v>
      </c>
      <c r="C15" s="923"/>
      <c r="D15" s="390"/>
      <c r="E15" s="399">
        <v>3224</v>
      </c>
      <c r="F15" s="399">
        <v>3501</v>
      </c>
      <c r="G15" s="402">
        <f t="shared" si="3"/>
        <v>277</v>
      </c>
      <c r="H15" s="404"/>
      <c r="I15" s="405"/>
      <c r="J15" s="389" t="s">
        <v>863</v>
      </c>
      <c r="K15" s="390"/>
      <c r="L15" s="399">
        <v>2872</v>
      </c>
      <c r="M15" s="399">
        <v>2954</v>
      </c>
      <c r="N15" s="402">
        <f t="shared" si="0"/>
        <v>82</v>
      </c>
      <c r="O15" s="387"/>
      <c r="P15" s="387"/>
      <c r="Q15" s="406"/>
      <c r="R15" s="389" t="s">
        <v>863</v>
      </c>
      <c r="S15" s="390"/>
      <c r="T15" s="407">
        <v>7186</v>
      </c>
      <c r="U15" s="399">
        <v>7485</v>
      </c>
      <c r="V15" s="412">
        <f t="shared" si="1"/>
        <v>299</v>
      </c>
      <c r="W15" s="411"/>
      <c r="X15" s="389"/>
      <c r="Y15" s="389" t="s">
        <v>509</v>
      </c>
      <c r="Z15" s="390"/>
      <c r="AA15" s="399">
        <v>1709</v>
      </c>
      <c r="AB15" s="399">
        <v>2091</v>
      </c>
      <c r="AC15" s="402">
        <f t="shared" si="2"/>
        <v>382</v>
      </c>
    </row>
    <row r="16" spans="1:29" s="388" customFormat="1" ht="15" customHeight="1">
      <c r="A16" s="393"/>
      <c r="B16" s="923" t="s">
        <v>881</v>
      </c>
      <c r="C16" s="923"/>
      <c r="D16" s="390"/>
      <c r="E16" s="399">
        <v>4848</v>
      </c>
      <c r="F16" s="399">
        <v>5193</v>
      </c>
      <c r="G16" s="402">
        <f t="shared" si="3"/>
        <v>345</v>
      </c>
      <c r="H16" s="404"/>
      <c r="I16" s="389" t="s">
        <v>882</v>
      </c>
      <c r="J16" s="389" t="s">
        <v>505</v>
      </c>
      <c r="K16" s="390"/>
      <c r="L16" s="399">
        <v>4264</v>
      </c>
      <c r="M16" s="399">
        <v>4297</v>
      </c>
      <c r="N16" s="402">
        <f t="shared" si="0"/>
        <v>33</v>
      </c>
      <c r="O16" s="387"/>
      <c r="P16" s="387"/>
      <c r="Q16" s="406"/>
      <c r="R16" s="389" t="s">
        <v>864</v>
      </c>
      <c r="S16" s="390"/>
      <c r="T16" s="407">
        <v>6435</v>
      </c>
      <c r="U16" s="399">
        <v>6284</v>
      </c>
      <c r="V16" s="412">
        <f t="shared" si="1"/>
        <v>-151</v>
      </c>
      <c r="W16" s="404"/>
      <c r="X16" s="389"/>
      <c r="Y16" s="389" t="s">
        <v>510</v>
      </c>
      <c r="Z16" s="390"/>
      <c r="AA16" s="399">
        <v>4239</v>
      </c>
      <c r="AB16" s="399">
        <v>4723</v>
      </c>
      <c r="AC16" s="402">
        <f t="shared" si="2"/>
        <v>484</v>
      </c>
    </row>
    <row r="17" spans="1:29" s="388" customFormat="1" ht="15" customHeight="1">
      <c r="A17" s="393"/>
      <c r="B17" s="923" t="s">
        <v>883</v>
      </c>
      <c r="C17" s="923"/>
      <c r="D17" s="390"/>
      <c r="E17" s="399">
        <v>4468</v>
      </c>
      <c r="F17" s="399">
        <v>4398</v>
      </c>
      <c r="G17" s="402">
        <f t="shared" si="3"/>
        <v>-70</v>
      </c>
      <c r="H17" s="404"/>
      <c r="I17" s="405"/>
      <c r="J17" s="389" t="s">
        <v>863</v>
      </c>
      <c r="K17" s="390"/>
      <c r="L17" s="399">
        <v>4364</v>
      </c>
      <c r="M17" s="399">
        <v>4481</v>
      </c>
      <c r="N17" s="402">
        <f t="shared" si="0"/>
        <v>117</v>
      </c>
      <c r="O17" s="387"/>
      <c r="P17" s="387"/>
      <c r="Q17" s="923" t="s">
        <v>884</v>
      </c>
      <c r="R17" s="923"/>
      <c r="S17" s="390"/>
      <c r="T17" s="407">
        <v>2939</v>
      </c>
      <c r="U17" s="399">
        <v>2939</v>
      </c>
      <c r="V17" s="413">
        <f t="shared" si="1"/>
        <v>0</v>
      </c>
      <c r="W17" s="407"/>
      <c r="X17" s="389"/>
      <c r="Y17" s="389" t="s">
        <v>843</v>
      </c>
      <c r="Z17" s="390"/>
      <c r="AA17" s="399">
        <v>1419</v>
      </c>
      <c r="AB17" s="399">
        <v>1366</v>
      </c>
      <c r="AC17" s="402">
        <f t="shared" si="2"/>
        <v>-53</v>
      </c>
    </row>
    <row r="18" spans="1:29" s="388" customFormat="1" ht="15" customHeight="1">
      <c r="A18" s="393"/>
      <c r="B18" s="923" t="s">
        <v>885</v>
      </c>
      <c r="C18" s="923"/>
      <c r="D18" s="390"/>
      <c r="E18" s="399">
        <v>3094</v>
      </c>
      <c r="F18" s="399">
        <v>3360</v>
      </c>
      <c r="G18" s="402">
        <f t="shared" si="3"/>
        <v>266</v>
      </c>
      <c r="H18" s="404"/>
      <c r="I18" s="389" t="s">
        <v>886</v>
      </c>
      <c r="J18" s="389" t="s">
        <v>505</v>
      </c>
      <c r="K18" s="390"/>
      <c r="L18" s="399">
        <v>2143</v>
      </c>
      <c r="M18" s="399">
        <v>2173</v>
      </c>
      <c r="N18" s="402">
        <f t="shared" si="0"/>
        <v>30</v>
      </c>
      <c r="O18" s="387"/>
      <c r="P18" s="387"/>
      <c r="Q18" s="389" t="s">
        <v>887</v>
      </c>
      <c r="R18" s="389" t="s">
        <v>505</v>
      </c>
      <c r="S18" s="390"/>
      <c r="T18" s="407">
        <v>3909</v>
      </c>
      <c r="U18" s="399">
        <v>3980</v>
      </c>
      <c r="V18" s="408">
        <f t="shared" si="1"/>
        <v>71</v>
      </c>
      <c r="W18" s="404"/>
      <c r="X18" s="389"/>
      <c r="Y18" s="389" t="s">
        <v>844</v>
      </c>
      <c r="Z18" s="390"/>
      <c r="AA18" s="399">
        <v>1500</v>
      </c>
      <c r="AB18" s="399">
        <v>1486</v>
      </c>
      <c r="AC18" s="402">
        <f t="shared" si="2"/>
        <v>-14</v>
      </c>
    </row>
    <row r="19" spans="1:29" s="388" customFormat="1" ht="15" customHeight="1">
      <c r="A19" s="393"/>
      <c r="B19" s="923" t="s">
        <v>888</v>
      </c>
      <c r="C19" s="923"/>
      <c r="D19" s="390"/>
      <c r="E19" s="399">
        <v>7080</v>
      </c>
      <c r="F19" s="399">
        <v>6748</v>
      </c>
      <c r="G19" s="412">
        <f t="shared" si="3"/>
        <v>-332</v>
      </c>
      <c r="H19" s="411"/>
      <c r="I19" s="405"/>
      <c r="J19" s="389" t="s">
        <v>863</v>
      </c>
      <c r="K19" s="390"/>
      <c r="L19" s="399">
        <v>4374</v>
      </c>
      <c r="M19" s="399">
        <v>4279</v>
      </c>
      <c r="N19" s="402">
        <f t="shared" si="0"/>
        <v>-95</v>
      </c>
      <c r="O19" s="387"/>
      <c r="P19" s="387"/>
      <c r="Q19" s="406"/>
      <c r="R19" s="389" t="s">
        <v>863</v>
      </c>
      <c r="S19" s="390"/>
      <c r="T19" s="407">
        <v>4609</v>
      </c>
      <c r="U19" s="399">
        <v>4674</v>
      </c>
      <c r="V19" s="408">
        <f t="shared" si="1"/>
        <v>65</v>
      </c>
      <c r="W19" s="404"/>
      <c r="X19" s="923" t="s">
        <v>889</v>
      </c>
      <c r="Y19" s="923"/>
      <c r="Z19" s="390"/>
      <c r="AA19" s="399">
        <v>3406</v>
      </c>
      <c r="AB19" s="399">
        <v>3758</v>
      </c>
      <c r="AC19" s="402">
        <f t="shared" si="2"/>
        <v>352</v>
      </c>
    </row>
    <row r="20" spans="1:29" s="388" customFormat="1" ht="15" customHeight="1">
      <c r="A20" s="393"/>
      <c r="B20" s="923" t="s">
        <v>890</v>
      </c>
      <c r="C20" s="923"/>
      <c r="D20" s="390"/>
      <c r="E20" s="399">
        <v>3562</v>
      </c>
      <c r="F20" s="399">
        <v>3414</v>
      </c>
      <c r="G20" s="412">
        <f t="shared" si="3"/>
        <v>-148</v>
      </c>
      <c r="H20" s="411"/>
      <c r="I20" s="405"/>
      <c r="J20" s="389" t="s">
        <v>891</v>
      </c>
      <c r="K20" s="390"/>
      <c r="L20" s="399">
        <v>2329</v>
      </c>
      <c r="M20" s="399">
        <v>2184</v>
      </c>
      <c r="N20" s="412">
        <f t="shared" si="0"/>
        <v>-145</v>
      </c>
      <c r="O20" s="387"/>
      <c r="P20" s="387"/>
      <c r="Q20" s="406"/>
      <c r="R20" s="389" t="s">
        <v>891</v>
      </c>
      <c r="S20" s="390"/>
      <c r="T20" s="407">
        <v>3080</v>
      </c>
      <c r="U20" s="399">
        <v>3261</v>
      </c>
      <c r="V20" s="408">
        <f t="shared" si="1"/>
        <v>181</v>
      </c>
      <c r="W20" s="411"/>
      <c r="X20" s="389" t="s">
        <v>892</v>
      </c>
      <c r="Y20" s="389" t="s">
        <v>866</v>
      </c>
      <c r="Z20" s="390"/>
      <c r="AA20" s="399">
        <v>45</v>
      </c>
      <c r="AB20" s="399">
        <v>55</v>
      </c>
      <c r="AC20" s="402">
        <f t="shared" si="2"/>
        <v>10</v>
      </c>
    </row>
    <row r="21" spans="1:29" s="388" customFormat="1" ht="15" customHeight="1">
      <c r="A21" s="393"/>
      <c r="B21" s="923" t="s">
        <v>893</v>
      </c>
      <c r="C21" s="923"/>
      <c r="D21" s="390"/>
      <c r="E21" s="399">
        <v>5671</v>
      </c>
      <c r="F21" s="399">
        <v>5198</v>
      </c>
      <c r="G21" s="412">
        <f t="shared" si="3"/>
        <v>-473</v>
      </c>
      <c r="H21" s="411"/>
      <c r="I21" s="923" t="s">
        <v>894</v>
      </c>
      <c r="J21" s="923"/>
      <c r="K21" s="390"/>
      <c r="L21" s="399">
        <v>6322</v>
      </c>
      <c r="M21" s="399">
        <v>5919</v>
      </c>
      <c r="N21" s="412">
        <f t="shared" si="0"/>
        <v>-403</v>
      </c>
      <c r="O21" s="387"/>
      <c r="P21" s="387"/>
      <c r="Q21" s="406"/>
      <c r="R21" s="389" t="s">
        <v>869</v>
      </c>
      <c r="S21" s="390"/>
      <c r="T21" s="407">
        <v>4118</v>
      </c>
      <c r="U21" s="399">
        <v>3970</v>
      </c>
      <c r="V21" s="412">
        <f t="shared" si="1"/>
        <v>-148</v>
      </c>
      <c r="W21" s="404"/>
      <c r="X21" s="389"/>
      <c r="Y21" s="389" t="s">
        <v>504</v>
      </c>
      <c r="Z21" s="390"/>
      <c r="AA21" s="399">
        <v>2004</v>
      </c>
      <c r="AB21" s="399">
        <v>2329</v>
      </c>
      <c r="AC21" s="402">
        <f t="shared" si="2"/>
        <v>325</v>
      </c>
    </row>
    <row r="22" spans="1:29" s="388" customFormat="1" ht="15" customHeight="1">
      <c r="A22" s="393"/>
      <c r="B22" s="923" t="s">
        <v>895</v>
      </c>
      <c r="C22" s="923"/>
      <c r="D22" s="390"/>
      <c r="E22" s="399">
        <v>4248</v>
      </c>
      <c r="F22" s="399">
        <v>4551</v>
      </c>
      <c r="G22" s="402">
        <f t="shared" si="3"/>
        <v>303</v>
      </c>
      <c r="H22" s="404"/>
      <c r="I22" s="923" t="s">
        <v>896</v>
      </c>
      <c r="J22" s="923"/>
      <c r="K22" s="390"/>
      <c r="L22" s="399">
        <v>5263</v>
      </c>
      <c r="M22" s="399">
        <v>5022</v>
      </c>
      <c r="N22" s="412">
        <f t="shared" si="0"/>
        <v>-241</v>
      </c>
      <c r="O22" s="387"/>
      <c r="P22" s="387"/>
      <c r="Q22" s="406"/>
      <c r="R22" s="389" t="s">
        <v>871</v>
      </c>
      <c r="S22" s="390"/>
      <c r="T22" s="407">
        <v>2996</v>
      </c>
      <c r="U22" s="399">
        <v>3338</v>
      </c>
      <c r="V22" s="412">
        <f t="shared" si="1"/>
        <v>342</v>
      </c>
      <c r="W22" s="411"/>
      <c r="X22" s="389"/>
      <c r="Y22" s="389" t="s">
        <v>506</v>
      </c>
      <c r="Z22" s="390"/>
      <c r="AA22" s="399">
        <v>1861</v>
      </c>
      <c r="AB22" s="399">
        <v>1787</v>
      </c>
      <c r="AC22" s="402">
        <f t="shared" si="2"/>
        <v>-74</v>
      </c>
    </row>
    <row r="23" spans="1:29" s="388" customFormat="1" ht="15" customHeight="1">
      <c r="A23" s="393"/>
      <c r="B23" s="923" t="s">
        <v>897</v>
      </c>
      <c r="C23" s="923"/>
      <c r="D23" s="390"/>
      <c r="E23" s="399">
        <v>4733</v>
      </c>
      <c r="F23" s="399">
        <v>4717</v>
      </c>
      <c r="G23" s="402">
        <f t="shared" si="3"/>
        <v>-16</v>
      </c>
      <c r="H23" s="404"/>
      <c r="I23" s="923" t="s">
        <v>898</v>
      </c>
      <c r="J23" s="923"/>
      <c r="K23" s="390"/>
      <c r="L23" s="399">
        <v>3045</v>
      </c>
      <c r="M23" s="399">
        <v>2964</v>
      </c>
      <c r="N23" s="402">
        <f t="shared" si="0"/>
        <v>-81</v>
      </c>
      <c r="O23" s="387"/>
      <c r="P23" s="387"/>
      <c r="Q23" s="406"/>
      <c r="R23" s="389" t="s">
        <v>899</v>
      </c>
      <c r="S23" s="390"/>
      <c r="T23" s="407">
        <v>5056</v>
      </c>
      <c r="U23" s="399">
        <v>4877</v>
      </c>
      <c r="V23" s="412">
        <f t="shared" si="1"/>
        <v>-179</v>
      </c>
      <c r="W23" s="404"/>
      <c r="X23" s="389" t="s">
        <v>900</v>
      </c>
      <c r="Y23" s="389" t="s">
        <v>866</v>
      </c>
      <c r="Z23" s="390"/>
      <c r="AA23" s="399">
        <v>8052</v>
      </c>
      <c r="AB23" s="399">
        <v>7505</v>
      </c>
      <c r="AC23" s="412">
        <f t="shared" si="2"/>
        <v>-547</v>
      </c>
    </row>
    <row r="24" spans="1:29" s="388" customFormat="1" ht="15" customHeight="1">
      <c r="A24" s="393"/>
      <c r="B24" s="923" t="s">
        <v>901</v>
      </c>
      <c r="C24" s="923"/>
      <c r="D24" s="390"/>
      <c r="E24" s="399">
        <v>5252</v>
      </c>
      <c r="F24" s="399">
        <v>5097</v>
      </c>
      <c r="G24" s="412">
        <f t="shared" si="3"/>
        <v>-155</v>
      </c>
      <c r="H24" s="411"/>
      <c r="I24" s="923" t="s">
        <v>902</v>
      </c>
      <c r="J24" s="923"/>
      <c r="K24" s="390"/>
      <c r="L24" s="399">
        <v>2878</v>
      </c>
      <c r="M24" s="399">
        <v>2980</v>
      </c>
      <c r="N24" s="412">
        <f t="shared" si="0"/>
        <v>102</v>
      </c>
      <c r="O24" s="387"/>
      <c r="P24" s="387"/>
      <c r="Q24" s="389" t="s">
        <v>903</v>
      </c>
      <c r="R24" s="389" t="s">
        <v>505</v>
      </c>
      <c r="S24" s="390"/>
      <c r="T24" s="407">
        <v>3520</v>
      </c>
      <c r="U24" s="399">
        <v>3833</v>
      </c>
      <c r="V24" s="408">
        <f t="shared" si="1"/>
        <v>313</v>
      </c>
      <c r="W24" s="411"/>
      <c r="X24" s="389"/>
      <c r="Y24" s="389" t="s">
        <v>504</v>
      </c>
      <c r="Z24" s="390"/>
      <c r="AA24" s="399">
        <v>18325</v>
      </c>
      <c r="AB24" s="399">
        <v>16482</v>
      </c>
      <c r="AC24" s="412">
        <f t="shared" si="2"/>
        <v>-1843</v>
      </c>
    </row>
    <row r="25" spans="1:29" s="388" customFormat="1" ht="15" customHeight="1">
      <c r="A25" s="393"/>
      <c r="B25" s="923" t="s">
        <v>904</v>
      </c>
      <c r="C25" s="923"/>
      <c r="D25" s="390"/>
      <c r="E25" s="399">
        <v>3797</v>
      </c>
      <c r="F25" s="399">
        <v>3736</v>
      </c>
      <c r="G25" s="402">
        <f t="shared" si="3"/>
        <v>-61</v>
      </c>
      <c r="H25" s="404"/>
      <c r="I25" s="923" t="s">
        <v>905</v>
      </c>
      <c r="J25" s="923"/>
      <c r="K25" s="390"/>
      <c r="L25" s="399">
        <v>4638</v>
      </c>
      <c r="M25" s="399">
        <v>4905</v>
      </c>
      <c r="N25" s="402">
        <f t="shared" si="0"/>
        <v>267</v>
      </c>
      <c r="O25" s="387"/>
      <c r="P25" s="387"/>
      <c r="Q25" s="406"/>
      <c r="R25" s="389" t="s">
        <v>863</v>
      </c>
      <c r="S25" s="390"/>
      <c r="T25" s="407">
        <v>4994</v>
      </c>
      <c r="U25" s="399">
        <v>5009</v>
      </c>
      <c r="V25" s="408">
        <f t="shared" si="1"/>
        <v>15</v>
      </c>
      <c r="W25" s="404"/>
      <c r="X25" s="389"/>
      <c r="Y25" s="389" t="s">
        <v>506</v>
      </c>
      <c r="Z25" s="390"/>
      <c r="AA25" s="399">
        <v>7499</v>
      </c>
      <c r="AB25" s="399">
        <v>6839</v>
      </c>
      <c r="AC25" s="412">
        <f t="shared" si="2"/>
        <v>-660</v>
      </c>
    </row>
    <row r="26" spans="1:29" s="388" customFormat="1" ht="15" customHeight="1">
      <c r="A26" s="393"/>
      <c r="B26" s="923" t="s">
        <v>906</v>
      </c>
      <c r="C26" s="923"/>
      <c r="D26" s="390"/>
      <c r="E26" s="399">
        <v>4293</v>
      </c>
      <c r="F26" s="399">
        <v>4312</v>
      </c>
      <c r="G26" s="402">
        <f t="shared" si="3"/>
        <v>19</v>
      </c>
      <c r="H26" s="404"/>
      <c r="I26" s="389" t="s">
        <v>907</v>
      </c>
      <c r="J26" s="389" t="s">
        <v>505</v>
      </c>
      <c r="K26" s="390"/>
      <c r="L26" s="399">
        <v>4010</v>
      </c>
      <c r="M26" s="399">
        <v>4287</v>
      </c>
      <c r="N26" s="402">
        <f t="shared" si="0"/>
        <v>277</v>
      </c>
      <c r="O26" s="387"/>
      <c r="P26" s="387"/>
      <c r="Q26" s="406"/>
      <c r="R26" s="389" t="s">
        <v>864</v>
      </c>
      <c r="S26" s="390"/>
      <c r="T26" s="407">
        <v>4423</v>
      </c>
      <c r="U26" s="399">
        <v>4552</v>
      </c>
      <c r="V26" s="408">
        <f t="shared" si="1"/>
        <v>129</v>
      </c>
      <c r="W26" s="411"/>
      <c r="X26" s="389"/>
      <c r="Y26" s="389" t="s">
        <v>507</v>
      </c>
      <c r="Z26" s="390"/>
      <c r="AA26" s="399">
        <v>1709</v>
      </c>
      <c r="AB26" s="399">
        <v>1712</v>
      </c>
      <c r="AC26" s="402">
        <f t="shared" si="2"/>
        <v>3</v>
      </c>
    </row>
    <row r="27" spans="1:29" s="388" customFormat="1" ht="15" customHeight="1">
      <c r="A27" s="393"/>
      <c r="B27" s="923" t="s">
        <v>908</v>
      </c>
      <c r="C27" s="923"/>
      <c r="D27" s="390"/>
      <c r="E27" s="399">
        <v>4817</v>
      </c>
      <c r="F27" s="399">
        <v>4667</v>
      </c>
      <c r="G27" s="412">
        <f t="shared" si="3"/>
        <v>-150</v>
      </c>
      <c r="H27" s="411"/>
      <c r="I27" s="405"/>
      <c r="J27" s="389" t="s">
        <v>863</v>
      </c>
      <c r="K27" s="390"/>
      <c r="L27" s="399">
        <v>2789</v>
      </c>
      <c r="M27" s="399">
        <v>3622</v>
      </c>
      <c r="N27" s="412">
        <f t="shared" si="0"/>
        <v>833</v>
      </c>
      <c r="O27" s="387"/>
      <c r="P27" s="387"/>
      <c r="Q27" s="406"/>
      <c r="R27" s="389" t="s">
        <v>869</v>
      </c>
      <c r="S27" s="390"/>
      <c r="T27" s="407">
        <v>4120</v>
      </c>
      <c r="U27" s="399">
        <v>4245</v>
      </c>
      <c r="V27" s="408">
        <f t="shared" si="1"/>
        <v>125</v>
      </c>
      <c r="W27" s="411"/>
      <c r="X27" s="389"/>
      <c r="Y27" s="389" t="s">
        <v>509</v>
      </c>
      <c r="Z27" s="390"/>
      <c r="AA27" s="399">
        <v>3150</v>
      </c>
      <c r="AB27" s="399">
        <v>3125</v>
      </c>
      <c r="AC27" s="402">
        <f t="shared" si="2"/>
        <v>-25</v>
      </c>
    </row>
    <row r="28" spans="1:29" s="388" customFormat="1" ht="15" customHeight="1">
      <c r="A28" s="393"/>
      <c r="B28" s="923" t="s">
        <v>909</v>
      </c>
      <c r="C28" s="923"/>
      <c r="D28" s="390"/>
      <c r="E28" s="399">
        <v>5196</v>
      </c>
      <c r="F28" s="399">
        <v>5390</v>
      </c>
      <c r="G28" s="402">
        <f t="shared" si="3"/>
        <v>194</v>
      </c>
      <c r="H28" s="404"/>
      <c r="I28" s="405"/>
      <c r="J28" s="389" t="s">
        <v>864</v>
      </c>
      <c r="K28" s="390"/>
      <c r="L28" s="399">
        <v>2737</v>
      </c>
      <c r="M28" s="399">
        <v>2651</v>
      </c>
      <c r="N28" s="402">
        <f t="shared" si="0"/>
        <v>-86</v>
      </c>
      <c r="O28" s="387"/>
      <c r="P28" s="387"/>
      <c r="Q28" s="406"/>
      <c r="R28" s="389" t="s">
        <v>871</v>
      </c>
      <c r="S28" s="390"/>
      <c r="T28" s="407">
        <v>3003</v>
      </c>
      <c r="U28" s="399">
        <v>3082</v>
      </c>
      <c r="V28" s="408">
        <f t="shared" si="1"/>
        <v>79</v>
      </c>
      <c r="W28" s="404"/>
      <c r="X28" s="389"/>
      <c r="Y28" s="389" t="s">
        <v>510</v>
      </c>
      <c r="Z28" s="390"/>
      <c r="AA28" s="399">
        <v>135</v>
      </c>
      <c r="AB28" s="399">
        <v>102</v>
      </c>
      <c r="AC28" s="402">
        <f t="shared" si="2"/>
        <v>-33</v>
      </c>
    </row>
    <row r="29" spans="1:29" s="388" customFormat="1" ht="15" customHeight="1">
      <c r="A29" s="393"/>
      <c r="B29" s="923" t="s">
        <v>910</v>
      </c>
      <c r="C29" s="923"/>
      <c r="D29" s="390"/>
      <c r="E29" s="399">
        <v>4791</v>
      </c>
      <c r="F29" s="399">
        <v>4736</v>
      </c>
      <c r="G29" s="402">
        <f t="shared" si="3"/>
        <v>-55</v>
      </c>
      <c r="H29" s="404"/>
      <c r="I29" s="389" t="s">
        <v>911</v>
      </c>
      <c r="J29" s="389" t="s">
        <v>505</v>
      </c>
      <c r="K29" s="390"/>
      <c r="L29" s="399">
        <v>5294</v>
      </c>
      <c r="M29" s="399">
        <v>5253</v>
      </c>
      <c r="N29" s="402">
        <f t="shared" si="0"/>
        <v>-41</v>
      </c>
      <c r="O29" s="387"/>
      <c r="P29" s="387"/>
      <c r="Q29" s="406"/>
      <c r="R29" s="389" t="s">
        <v>899</v>
      </c>
      <c r="S29" s="390"/>
      <c r="T29" s="407">
        <v>4189</v>
      </c>
      <c r="U29" s="399">
        <v>4122</v>
      </c>
      <c r="V29" s="408">
        <f t="shared" si="1"/>
        <v>-67</v>
      </c>
      <c r="W29" s="404"/>
      <c r="X29" s="389"/>
      <c r="Y29" s="389" t="s">
        <v>843</v>
      </c>
      <c r="Z29" s="390"/>
      <c r="AA29" s="399">
        <v>5218</v>
      </c>
      <c r="AB29" s="399">
        <v>4864</v>
      </c>
      <c r="AC29" s="412">
        <f t="shared" si="2"/>
        <v>-354</v>
      </c>
    </row>
    <row r="30" spans="1:29" s="388" customFormat="1" ht="15" customHeight="1">
      <c r="A30" s="393"/>
      <c r="B30" s="923" t="s">
        <v>912</v>
      </c>
      <c r="C30" s="923"/>
      <c r="D30" s="390"/>
      <c r="E30" s="399">
        <v>5427</v>
      </c>
      <c r="F30" s="399">
        <v>5308</v>
      </c>
      <c r="G30" s="412">
        <f t="shared" si="3"/>
        <v>-119</v>
      </c>
      <c r="H30" s="411"/>
      <c r="I30" s="405"/>
      <c r="J30" s="389" t="s">
        <v>863</v>
      </c>
      <c r="K30" s="390"/>
      <c r="L30" s="399">
        <v>4784</v>
      </c>
      <c r="M30" s="399">
        <v>5176</v>
      </c>
      <c r="N30" s="412">
        <f t="shared" si="0"/>
        <v>392</v>
      </c>
      <c r="O30" s="387"/>
      <c r="P30" s="387"/>
      <c r="Q30" s="406"/>
      <c r="R30" s="389" t="s">
        <v>913</v>
      </c>
      <c r="S30" s="390"/>
      <c r="T30" s="407">
        <v>3524</v>
      </c>
      <c r="U30" s="399">
        <v>3603</v>
      </c>
      <c r="V30" s="408">
        <f t="shared" si="1"/>
        <v>79</v>
      </c>
      <c r="W30" s="404"/>
      <c r="X30" s="389"/>
      <c r="Y30" s="389" t="s">
        <v>844</v>
      </c>
      <c r="Z30" s="390"/>
      <c r="AA30" s="399">
        <v>3755</v>
      </c>
      <c r="AB30" s="399">
        <v>3938</v>
      </c>
      <c r="AC30" s="412">
        <f t="shared" si="2"/>
        <v>183</v>
      </c>
    </row>
    <row r="31" spans="1:29" s="388" customFormat="1" ht="15" customHeight="1">
      <c r="A31" s="393"/>
      <c r="B31" s="923" t="s">
        <v>914</v>
      </c>
      <c r="C31" s="923"/>
      <c r="D31" s="390"/>
      <c r="E31" s="399">
        <v>5262</v>
      </c>
      <c r="F31" s="399">
        <v>4823</v>
      </c>
      <c r="G31" s="412">
        <f t="shared" si="3"/>
        <v>-439</v>
      </c>
      <c r="H31" s="411"/>
      <c r="I31" s="405"/>
      <c r="J31" s="389" t="s">
        <v>864</v>
      </c>
      <c r="K31" s="390"/>
      <c r="L31" s="399">
        <v>6130</v>
      </c>
      <c r="M31" s="399">
        <v>6191</v>
      </c>
      <c r="N31" s="412">
        <f t="shared" si="0"/>
        <v>61</v>
      </c>
      <c r="O31" s="387"/>
      <c r="P31" s="387"/>
      <c r="Q31" s="406"/>
      <c r="R31" s="389" t="s">
        <v>915</v>
      </c>
      <c r="S31" s="390"/>
      <c r="T31" s="407">
        <v>608</v>
      </c>
      <c r="U31" s="399">
        <v>909</v>
      </c>
      <c r="V31" s="408">
        <f t="shared" si="1"/>
        <v>301</v>
      </c>
      <c r="W31" s="411"/>
      <c r="X31" s="389"/>
      <c r="Y31" s="389" t="s">
        <v>845</v>
      </c>
      <c r="Z31" s="390"/>
      <c r="AA31" s="399">
        <v>8930</v>
      </c>
      <c r="AB31" s="399">
        <v>8403</v>
      </c>
      <c r="AC31" s="412">
        <f t="shared" si="2"/>
        <v>-527</v>
      </c>
    </row>
    <row r="32" spans="1:29" s="388" customFormat="1" ht="15" customHeight="1">
      <c r="A32" s="393"/>
      <c r="B32" s="923" t="s">
        <v>916</v>
      </c>
      <c r="C32" s="923"/>
      <c r="D32" s="390"/>
      <c r="E32" s="399">
        <v>4589</v>
      </c>
      <c r="F32" s="399">
        <v>4402</v>
      </c>
      <c r="G32" s="412">
        <f t="shared" si="3"/>
        <v>-187</v>
      </c>
      <c r="H32" s="411"/>
      <c r="I32" s="389" t="s">
        <v>917</v>
      </c>
      <c r="J32" s="389" t="s">
        <v>505</v>
      </c>
      <c r="K32" s="390"/>
      <c r="L32" s="399">
        <v>1697</v>
      </c>
      <c r="M32" s="399">
        <v>1476</v>
      </c>
      <c r="N32" s="412">
        <f t="shared" si="0"/>
        <v>-221</v>
      </c>
      <c r="O32" s="387"/>
      <c r="P32" s="387"/>
      <c r="Q32" s="389" t="s">
        <v>918</v>
      </c>
      <c r="R32" s="389" t="s">
        <v>505</v>
      </c>
      <c r="S32" s="390"/>
      <c r="T32" s="407">
        <v>1213</v>
      </c>
      <c r="U32" s="399">
        <v>1242</v>
      </c>
      <c r="V32" s="408">
        <f t="shared" si="1"/>
        <v>29</v>
      </c>
      <c r="W32" s="404"/>
      <c r="X32" s="389" t="s">
        <v>919</v>
      </c>
      <c r="Y32" s="389" t="s">
        <v>866</v>
      </c>
      <c r="Z32" s="390"/>
      <c r="AA32" s="399">
        <v>2624</v>
      </c>
      <c r="AB32" s="399">
        <v>2305</v>
      </c>
      <c r="AC32" s="412">
        <f t="shared" si="2"/>
        <v>-319</v>
      </c>
    </row>
    <row r="33" spans="1:29" s="388" customFormat="1" ht="15" customHeight="1">
      <c r="A33" s="393"/>
      <c r="B33" s="923" t="s">
        <v>920</v>
      </c>
      <c r="C33" s="923"/>
      <c r="D33" s="390"/>
      <c r="E33" s="399">
        <v>5662</v>
      </c>
      <c r="F33" s="399">
        <v>5975</v>
      </c>
      <c r="G33" s="402">
        <f t="shared" si="3"/>
        <v>313</v>
      </c>
      <c r="H33" s="404"/>
      <c r="I33" s="405"/>
      <c r="J33" s="389" t="s">
        <v>863</v>
      </c>
      <c r="K33" s="390"/>
      <c r="L33" s="399">
        <v>1413</v>
      </c>
      <c r="M33" s="399">
        <v>1461</v>
      </c>
      <c r="N33" s="402">
        <f t="shared" si="0"/>
        <v>48</v>
      </c>
      <c r="O33" s="387"/>
      <c r="P33" s="387"/>
      <c r="Q33" s="406"/>
      <c r="R33" s="389" t="s">
        <v>863</v>
      </c>
      <c r="S33" s="390"/>
      <c r="T33" s="407">
        <v>1871</v>
      </c>
      <c r="U33" s="399">
        <v>1861</v>
      </c>
      <c r="V33" s="408">
        <f t="shared" si="1"/>
        <v>-10</v>
      </c>
      <c r="W33" s="404"/>
      <c r="X33" s="389"/>
      <c r="Y33" s="389" t="s">
        <v>504</v>
      </c>
      <c r="Z33" s="390"/>
      <c r="AA33" s="399">
        <v>3057</v>
      </c>
      <c r="AB33" s="399">
        <v>3042</v>
      </c>
      <c r="AC33" s="402">
        <f t="shared" si="2"/>
        <v>-15</v>
      </c>
    </row>
    <row r="34" spans="1:29" s="388" customFormat="1" ht="15" customHeight="1">
      <c r="A34" s="393"/>
      <c r="B34" s="389" t="s">
        <v>846</v>
      </c>
      <c r="C34" s="389" t="s">
        <v>505</v>
      </c>
      <c r="D34" s="390"/>
      <c r="E34" s="399">
        <v>2535</v>
      </c>
      <c r="F34" s="399">
        <v>2353</v>
      </c>
      <c r="G34" s="412">
        <f t="shared" si="3"/>
        <v>-182</v>
      </c>
      <c r="H34" s="411"/>
      <c r="I34" s="389" t="s">
        <v>921</v>
      </c>
      <c r="J34" s="389" t="s">
        <v>505</v>
      </c>
      <c r="K34" s="390"/>
      <c r="L34" s="399">
        <v>2473</v>
      </c>
      <c r="M34" s="399">
        <v>3053</v>
      </c>
      <c r="N34" s="412">
        <f t="shared" si="0"/>
        <v>580</v>
      </c>
      <c r="O34" s="387"/>
      <c r="P34" s="387"/>
      <c r="Q34" s="406"/>
      <c r="R34" s="389" t="s">
        <v>864</v>
      </c>
      <c r="S34" s="390"/>
      <c r="T34" s="407">
        <v>6392</v>
      </c>
      <c r="U34" s="399">
        <v>6382</v>
      </c>
      <c r="V34" s="408">
        <f t="shared" si="1"/>
        <v>-10</v>
      </c>
      <c r="W34" s="404"/>
      <c r="X34" s="389"/>
      <c r="Y34" s="389" t="s">
        <v>506</v>
      </c>
      <c r="Z34" s="390"/>
      <c r="AA34" s="399">
        <v>992</v>
      </c>
      <c r="AB34" s="399">
        <v>905</v>
      </c>
      <c r="AC34" s="402">
        <f t="shared" si="2"/>
        <v>-87</v>
      </c>
    </row>
    <row r="35" spans="1:29" s="388" customFormat="1" ht="15" customHeight="1">
      <c r="A35" s="393"/>
      <c r="B35" s="405"/>
      <c r="C35" s="389" t="s">
        <v>863</v>
      </c>
      <c r="D35" s="390"/>
      <c r="E35" s="399">
        <v>3727</v>
      </c>
      <c r="F35" s="399">
        <v>3733</v>
      </c>
      <c r="G35" s="402">
        <f t="shared" si="3"/>
        <v>6</v>
      </c>
      <c r="H35" s="404"/>
      <c r="I35" s="405"/>
      <c r="J35" s="389" t="s">
        <v>863</v>
      </c>
      <c r="K35" s="390"/>
      <c r="L35" s="399">
        <v>4008</v>
      </c>
      <c r="M35" s="399">
        <v>4057</v>
      </c>
      <c r="N35" s="402">
        <f t="shared" si="0"/>
        <v>49</v>
      </c>
      <c r="O35" s="387"/>
      <c r="P35" s="387"/>
      <c r="Q35" s="389" t="s">
        <v>922</v>
      </c>
      <c r="R35" s="389" t="s">
        <v>505</v>
      </c>
      <c r="S35" s="390"/>
      <c r="T35" s="407">
        <v>1933</v>
      </c>
      <c r="U35" s="399">
        <v>2093</v>
      </c>
      <c r="V35" s="408">
        <f t="shared" si="1"/>
        <v>160</v>
      </c>
      <c r="W35" s="411"/>
      <c r="X35" s="389" t="s">
        <v>923</v>
      </c>
      <c r="Y35" s="389" t="s">
        <v>866</v>
      </c>
      <c r="Z35" s="390"/>
      <c r="AA35" s="399">
        <v>1123</v>
      </c>
      <c r="AB35" s="399">
        <v>1576</v>
      </c>
      <c r="AC35" s="402">
        <f t="shared" si="2"/>
        <v>453</v>
      </c>
    </row>
    <row r="36" spans="1:29" s="388" customFormat="1" ht="15" customHeight="1">
      <c r="A36" s="393"/>
      <c r="B36" s="389" t="s">
        <v>924</v>
      </c>
      <c r="C36" s="389" t="s">
        <v>505</v>
      </c>
      <c r="D36" s="390"/>
      <c r="E36" s="399">
        <v>2279</v>
      </c>
      <c r="F36" s="399">
        <v>2246</v>
      </c>
      <c r="G36" s="402">
        <f t="shared" si="3"/>
        <v>-33</v>
      </c>
      <c r="H36" s="404"/>
      <c r="I36" s="405"/>
      <c r="J36" s="389" t="s">
        <v>864</v>
      </c>
      <c r="K36" s="390"/>
      <c r="L36" s="399">
        <v>1938</v>
      </c>
      <c r="M36" s="399">
        <v>1694</v>
      </c>
      <c r="N36" s="402">
        <f t="shared" si="0"/>
        <v>-244</v>
      </c>
      <c r="O36" s="387"/>
      <c r="P36" s="387"/>
      <c r="Q36" s="406"/>
      <c r="R36" s="389" t="s">
        <v>863</v>
      </c>
      <c r="S36" s="390"/>
      <c r="T36" s="407">
        <v>1365</v>
      </c>
      <c r="U36" s="399">
        <v>1663</v>
      </c>
      <c r="V36" s="408">
        <f t="shared" si="1"/>
        <v>298</v>
      </c>
      <c r="W36" s="411"/>
      <c r="X36" s="389"/>
      <c r="Y36" s="389" t="s">
        <v>504</v>
      </c>
      <c r="Z36" s="390"/>
      <c r="AA36" s="399">
        <v>3206</v>
      </c>
      <c r="AB36" s="399">
        <v>2960</v>
      </c>
      <c r="AC36" s="412">
        <f t="shared" si="2"/>
        <v>-246</v>
      </c>
    </row>
    <row r="37" spans="1:29" s="388" customFormat="1" ht="15" customHeight="1">
      <c r="A37" s="393"/>
      <c r="B37" s="405"/>
      <c r="C37" s="389" t="s">
        <v>863</v>
      </c>
      <c r="D37" s="390"/>
      <c r="E37" s="399">
        <v>2657</v>
      </c>
      <c r="F37" s="399">
        <v>2563</v>
      </c>
      <c r="G37" s="402">
        <f t="shared" si="3"/>
        <v>-94</v>
      </c>
      <c r="H37" s="404"/>
      <c r="I37" s="405"/>
      <c r="J37" s="389" t="s">
        <v>869</v>
      </c>
      <c r="K37" s="390"/>
      <c r="L37" s="399">
        <v>2762</v>
      </c>
      <c r="M37" s="399">
        <v>2653</v>
      </c>
      <c r="N37" s="402">
        <f t="shared" si="0"/>
        <v>-109</v>
      </c>
      <c r="O37" s="387"/>
      <c r="P37" s="387"/>
      <c r="Q37" s="923" t="s">
        <v>925</v>
      </c>
      <c r="R37" s="923"/>
      <c r="S37" s="389"/>
      <c r="T37" s="407">
        <v>375</v>
      </c>
      <c r="U37" s="399">
        <v>673</v>
      </c>
      <c r="V37" s="408">
        <f t="shared" si="1"/>
        <v>298</v>
      </c>
      <c r="W37" s="411"/>
      <c r="X37" s="389"/>
      <c r="Y37" s="389" t="s">
        <v>506</v>
      </c>
      <c r="Z37" s="390"/>
      <c r="AA37" s="399">
        <v>1456</v>
      </c>
      <c r="AB37" s="399">
        <v>1596</v>
      </c>
      <c r="AC37" s="412">
        <f t="shared" si="2"/>
        <v>140</v>
      </c>
    </row>
    <row r="38" spans="1:29" s="388" customFormat="1" ht="15" customHeight="1">
      <c r="A38" s="414"/>
      <c r="B38" s="415"/>
      <c r="C38" s="391" t="s">
        <v>864</v>
      </c>
      <c r="D38" s="392"/>
      <c r="E38" s="416">
        <v>3027</v>
      </c>
      <c r="F38" s="416">
        <v>2827</v>
      </c>
      <c r="G38" s="417">
        <f t="shared" si="3"/>
        <v>-200</v>
      </c>
      <c r="H38" s="418"/>
      <c r="I38" s="391" t="s">
        <v>926</v>
      </c>
      <c r="J38" s="391" t="s">
        <v>505</v>
      </c>
      <c r="K38" s="392"/>
      <c r="L38" s="416">
        <v>2419</v>
      </c>
      <c r="M38" s="416">
        <v>2481</v>
      </c>
      <c r="N38" s="417">
        <f t="shared" si="0"/>
        <v>62</v>
      </c>
      <c r="O38" s="387"/>
      <c r="P38" s="387"/>
      <c r="Q38" s="391" t="s">
        <v>927</v>
      </c>
      <c r="R38" s="391" t="s">
        <v>505</v>
      </c>
      <c r="S38" s="392"/>
      <c r="T38" s="419">
        <v>4627</v>
      </c>
      <c r="U38" s="416">
        <v>5121</v>
      </c>
      <c r="V38" s="420">
        <f t="shared" si="1"/>
        <v>494</v>
      </c>
      <c r="W38" s="418"/>
      <c r="X38" s="391"/>
      <c r="Y38" s="391" t="s">
        <v>507</v>
      </c>
      <c r="Z38" s="392"/>
      <c r="AA38" s="416">
        <v>1129</v>
      </c>
      <c r="AB38" s="416">
        <v>744</v>
      </c>
      <c r="AC38" s="417">
        <f t="shared" si="2"/>
        <v>-385</v>
      </c>
    </row>
    <row r="39" spans="2:26" s="388" customFormat="1" ht="15" customHeight="1">
      <c r="B39" s="389"/>
      <c r="C39" s="389"/>
      <c r="D39" s="389"/>
      <c r="E39" s="421"/>
      <c r="F39" s="421"/>
      <c r="G39" s="421"/>
      <c r="H39" s="421"/>
      <c r="I39" s="389"/>
      <c r="J39" s="389"/>
      <c r="K39" s="389"/>
      <c r="L39" s="421"/>
      <c r="M39" s="421"/>
      <c r="N39" s="421"/>
      <c r="O39" s="387"/>
      <c r="P39" s="387"/>
      <c r="Q39" s="406"/>
      <c r="R39" s="406"/>
      <c r="S39" s="406"/>
      <c r="X39" s="406"/>
      <c r="Y39" s="406"/>
      <c r="Z39" s="406"/>
    </row>
    <row r="40" spans="2:26" s="388" customFormat="1" ht="13.5" customHeight="1">
      <c r="B40" s="406"/>
      <c r="C40" s="406"/>
      <c r="D40" s="405"/>
      <c r="H40" s="393"/>
      <c r="I40" s="406"/>
      <c r="J40" s="406"/>
      <c r="K40" s="405"/>
      <c r="N40" s="393"/>
      <c r="O40" s="387"/>
      <c r="P40" s="387"/>
      <c r="Q40" s="406"/>
      <c r="R40" s="406"/>
      <c r="S40" s="406"/>
      <c r="X40" s="406"/>
      <c r="Y40" s="406"/>
      <c r="Z40" s="406"/>
    </row>
    <row r="41" spans="2:26" s="388" customFormat="1" ht="13.5" customHeight="1">
      <c r="B41" s="406"/>
      <c r="C41" s="406"/>
      <c r="D41" s="405"/>
      <c r="H41" s="393"/>
      <c r="I41" s="406"/>
      <c r="J41" s="402"/>
      <c r="K41" s="402"/>
      <c r="L41" s="393"/>
      <c r="N41" s="393"/>
      <c r="O41" s="387"/>
      <c r="P41" s="387"/>
      <c r="Q41" s="406"/>
      <c r="R41" s="406"/>
      <c r="S41" s="406"/>
      <c r="X41" s="406"/>
      <c r="Y41" s="406"/>
      <c r="Z41" s="406"/>
    </row>
    <row r="42" spans="2:26" s="388" customFormat="1" ht="13.5" customHeight="1">
      <c r="B42" s="406"/>
      <c r="C42" s="406"/>
      <c r="D42" s="405"/>
      <c r="H42" s="393"/>
      <c r="I42" s="406"/>
      <c r="J42" s="406"/>
      <c r="K42" s="405"/>
      <c r="N42" s="393"/>
      <c r="O42" s="387"/>
      <c r="P42" s="387"/>
      <c r="Q42" s="406"/>
      <c r="R42" s="406"/>
      <c r="S42" s="406"/>
      <c r="X42" s="406"/>
      <c r="Y42" s="406"/>
      <c r="Z42" s="406"/>
    </row>
    <row r="43" spans="2:26" s="388" customFormat="1" ht="11.25">
      <c r="B43" s="406"/>
      <c r="C43" s="406"/>
      <c r="D43" s="405"/>
      <c r="H43" s="393"/>
      <c r="I43" s="406"/>
      <c r="J43" s="406"/>
      <c r="K43" s="405"/>
      <c r="N43" s="393"/>
      <c r="O43" s="387"/>
      <c r="P43" s="387"/>
      <c r="Q43" s="406"/>
      <c r="R43" s="406"/>
      <c r="S43" s="406"/>
      <c r="X43" s="406"/>
      <c r="Y43" s="406"/>
      <c r="Z43" s="406"/>
    </row>
    <row r="44" spans="2:26" s="388" customFormat="1" ht="11.25">
      <c r="B44" s="406"/>
      <c r="C44" s="406"/>
      <c r="D44" s="405"/>
      <c r="H44" s="393"/>
      <c r="I44" s="406"/>
      <c r="J44" s="406"/>
      <c r="K44" s="405"/>
      <c r="N44" s="393"/>
      <c r="O44" s="387"/>
      <c r="P44" s="387"/>
      <c r="Q44" s="406"/>
      <c r="R44" s="406"/>
      <c r="S44" s="406"/>
      <c r="X44" s="406"/>
      <c r="Y44" s="406"/>
      <c r="Z44" s="406"/>
    </row>
    <row r="45" spans="2:26" s="388" customFormat="1" ht="11.25">
      <c r="B45" s="406"/>
      <c r="C45" s="406"/>
      <c r="D45" s="405"/>
      <c r="H45" s="393"/>
      <c r="I45" s="406"/>
      <c r="J45" s="406"/>
      <c r="K45" s="405"/>
      <c r="N45" s="393"/>
      <c r="O45" s="387"/>
      <c r="P45" s="387"/>
      <c r="Q45" s="406"/>
      <c r="R45" s="406"/>
      <c r="S45" s="406"/>
      <c r="X45" s="406"/>
      <c r="Y45" s="406"/>
      <c r="Z45" s="406"/>
    </row>
    <row r="46" spans="2:26" s="388" customFormat="1" ht="11.25">
      <c r="B46" s="406"/>
      <c r="C46" s="406"/>
      <c r="D46" s="405"/>
      <c r="H46" s="393"/>
      <c r="I46" s="406"/>
      <c r="J46" s="406"/>
      <c r="K46" s="405"/>
      <c r="N46" s="393"/>
      <c r="O46" s="387"/>
      <c r="P46" s="387"/>
      <c r="Q46" s="406"/>
      <c r="R46" s="406"/>
      <c r="S46" s="406"/>
      <c r="X46" s="406"/>
      <c r="Y46" s="406"/>
      <c r="Z46" s="406"/>
    </row>
    <row r="47" spans="2:26" s="388" customFormat="1" ht="11.25">
      <c r="B47" s="406"/>
      <c r="C47" s="406"/>
      <c r="D47" s="405"/>
      <c r="H47" s="393"/>
      <c r="I47" s="406"/>
      <c r="J47" s="406"/>
      <c r="K47" s="405"/>
      <c r="N47" s="393"/>
      <c r="O47" s="387"/>
      <c r="P47" s="387"/>
      <c r="Q47" s="406"/>
      <c r="R47" s="406"/>
      <c r="S47" s="406"/>
      <c r="X47" s="406"/>
      <c r="Y47" s="406"/>
      <c r="Z47" s="406"/>
    </row>
    <row r="48" spans="2:26" s="388" customFormat="1" ht="11.25">
      <c r="B48" s="406"/>
      <c r="C48" s="406"/>
      <c r="D48" s="405"/>
      <c r="H48" s="393"/>
      <c r="I48" s="406"/>
      <c r="J48" s="406"/>
      <c r="K48" s="405"/>
      <c r="N48" s="393"/>
      <c r="O48" s="387"/>
      <c r="P48" s="387"/>
      <c r="Q48" s="406"/>
      <c r="R48" s="406"/>
      <c r="S48" s="406"/>
      <c r="X48" s="406"/>
      <c r="Y48" s="406"/>
      <c r="Z48" s="406"/>
    </row>
    <row r="49" spans="2:26" s="388" customFormat="1" ht="11.25">
      <c r="B49" s="406"/>
      <c r="C49" s="406"/>
      <c r="D49" s="405"/>
      <c r="H49" s="393"/>
      <c r="I49" s="406"/>
      <c r="J49" s="406"/>
      <c r="K49" s="405"/>
      <c r="N49" s="393"/>
      <c r="O49" s="387"/>
      <c r="P49" s="387"/>
      <c r="Q49" s="406"/>
      <c r="R49" s="406"/>
      <c r="S49" s="406"/>
      <c r="X49" s="406"/>
      <c r="Y49" s="406"/>
      <c r="Z49" s="406"/>
    </row>
    <row r="50" spans="2:26" s="388" customFormat="1" ht="11.25">
      <c r="B50" s="406"/>
      <c r="C50" s="406"/>
      <c r="D50" s="405"/>
      <c r="H50" s="393"/>
      <c r="I50" s="406"/>
      <c r="J50" s="406"/>
      <c r="K50" s="405"/>
      <c r="N50" s="393"/>
      <c r="O50" s="387"/>
      <c r="P50" s="387"/>
      <c r="Q50" s="406"/>
      <c r="R50" s="406"/>
      <c r="S50" s="406"/>
      <c r="X50" s="406"/>
      <c r="Y50" s="406"/>
      <c r="Z50" s="406"/>
    </row>
    <row r="51" spans="2:26" s="388" customFormat="1" ht="11.25">
      <c r="B51" s="406"/>
      <c r="C51" s="406"/>
      <c r="D51" s="405"/>
      <c r="H51" s="393"/>
      <c r="I51" s="406"/>
      <c r="J51" s="406"/>
      <c r="K51" s="405"/>
      <c r="N51" s="393"/>
      <c r="O51" s="387"/>
      <c r="P51" s="387"/>
      <c r="Q51" s="406"/>
      <c r="R51" s="406"/>
      <c r="S51" s="406"/>
      <c r="X51" s="406"/>
      <c r="Y51" s="406"/>
      <c r="Z51" s="406"/>
    </row>
    <row r="52" spans="2:26" s="388" customFormat="1" ht="11.25">
      <c r="B52" s="406"/>
      <c r="C52" s="406"/>
      <c r="D52" s="405"/>
      <c r="H52" s="393"/>
      <c r="I52" s="406"/>
      <c r="J52" s="406"/>
      <c r="K52" s="405"/>
      <c r="N52" s="393"/>
      <c r="O52" s="387"/>
      <c r="P52" s="387"/>
      <c r="Q52" s="406"/>
      <c r="R52" s="406"/>
      <c r="S52" s="406"/>
      <c r="X52" s="406"/>
      <c r="Y52" s="406"/>
      <c r="Z52" s="406"/>
    </row>
    <row r="53" spans="2:26" s="388" customFormat="1" ht="11.25">
      <c r="B53" s="406"/>
      <c r="C53" s="406"/>
      <c r="D53" s="405"/>
      <c r="H53" s="393"/>
      <c r="I53" s="406"/>
      <c r="J53" s="406"/>
      <c r="K53" s="405"/>
      <c r="N53" s="393"/>
      <c r="O53" s="387"/>
      <c r="P53" s="387"/>
      <c r="Q53" s="406"/>
      <c r="R53" s="406"/>
      <c r="S53" s="406"/>
      <c r="X53" s="406"/>
      <c r="Y53" s="406"/>
      <c r="Z53" s="406"/>
    </row>
    <row r="54" spans="2:26" s="388" customFormat="1" ht="11.25">
      <c r="B54" s="406"/>
      <c r="C54" s="406"/>
      <c r="D54" s="405"/>
      <c r="H54" s="393"/>
      <c r="I54" s="406"/>
      <c r="J54" s="406"/>
      <c r="K54" s="405"/>
      <c r="N54" s="393"/>
      <c r="O54" s="387"/>
      <c r="P54" s="387"/>
      <c r="Q54" s="406"/>
      <c r="R54" s="406"/>
      <c r="S54" s="406"/>
      <c r="X54" s="406"/>
      <c r="Y54" s="406"/>
      <c r="Z54" s="406"/>
    </row>
    <row r="55" spans="2:26" s="388" customFormat="1" ht="11.25">
      <c r="B55" s="406"/>
      <c r="C55" s="406"/>
      <c r="D55" s="405"/>
      <c r="H55" s="393"/>
      <c r="I55" s="406"/>
      <c r="J55" s="406"/>
      <c r="K55" s="405"/>
      <c r="N55" s="393"/>
      <c r="O55" s="387"/>
      <c r="P55" s="387"/>
      <c r="Q55" s="406"/>
      <c r="R55" s="406"/>
      <c r="S55" s="406"/>
      <c r="X55" s="406"/>
      <c r="Y55" s="406"/>
      <c r="Z55" s="406"/>
    </row>
    <row r="56" spans="2:26" s="388" customFormat="1" ht="11.25">
      <c r="B56" s="406"/>
      <c r="C56" s="406"/>
      <c r="D56" s="405"/>
      <c r="H56" s="393"/>
      <c r="I56" s="406"/>
      <c r="J56" s="406"/>
      <c r="K56" s="405"/>
      <c r="N56" s="393"/>
      <c r="O56" s="387"/>
      <c r="P56" s="387"/>
      <c r="Q56" s="406"/>
      <c r="R56" s="406"/>
      <c r="S56" s="406"/>
      <c r="X56" s="406"/>
      <c r="Y56" s="406"/>
      <c r="Z56" s="406"/>
    </row>
    <row r="57" spans="2:26" s="388" customFormat="1" ht="11.25">
      <c r="B57" s="406"/>
      <c r="C57" s="406"/>
      <c r="D57" s="405"/>
      <c r="H57" s="393"/>
      <c r="I57" s="406"/>
      <c r="J57" s="406"/>
      <c r="K57" s="405"/>
      <c r="N57" s="393"/>
      <c r="O57" s="387"/>
      <c r="P57" s="387"/>
      <c r="Q57" s="406"/>
      <c r="R57" s="406"/>
      <c r="S57" s="406"/>
      <c r="X57" s="406"/>
      <c r="Y57" s="406"/>
      <c r="Z57" s="406"/>
    </row>
    <row r="58" spans="2:26" s="388" customFormat="1" ht="11.25">
      <c r="B58" s="406"/>
      <c r="C58" s="406"/>
      <c r="D58" s="405"/>
      <c r="H58" s="393"/>
      <c r="I58" s="406"/>
      <c r="J58" s="406"/>
      <c r="K58" s="405"/>
      <c r="N58" s="393"/>
      <c r="O58" s="387"/>
      <c r="P58" s="387"/>
      <c r="Q58" s="406"/>
      <c r="R58" s="406"/>
      <c r="S58" s="406"/>
      <c r="X58" s="406"/>
      <c r="Y58" s="406"/>
      <c r="Z58" s="406"/>
    </row>
    <row r="59" spans="2:26" s="388" customFormat="1" ht="11.25">
      <c r="B59" s="406"/>
      <c r="C59" s="406"/>
      <c r="D59" s="405"/>
      <c r="H59" s="393"/>
      <c r="I59" s="406"/>
      <c r="J59" s="406"/>
      <c r="K59" s="405"/>
      <c r="N59" s="393"/>
      <c r="O59" s="387"/>
      <c r="P59" s="387"/>
      <c r="Q59" s="406"/>
      <c r="R59" s="406"/>
      <c r="S59" s="406"/>
      <c r="X59" s="406"/>
      <c r="Y59" s="406"/>
      <c r="Z59" s="406"/>
    </row>
    <row r="60" spans="2:26" s="388" customFormat="1" ht="11.25">
      <c r="B60" s="406"/>
      <c r="C60" s="406"/>
      <c r="D60" s="405"/>
      <c r="H60" s="393"/>
      <c r="I60" s="406"/>
      <c r="J60" s="406"/>
      <c r="K60" s="405"/>
      <c r="N60" s="393"/>
      <c r="O60" s="387"/>
      <c r="P60" s="387"/>
      <c r="Q60" s="406"/>
      <c r="R60" s="406"/>
      <c r="S60" s="406"/>
      <c r="X60" s="406"/>
      <c r="Y60" s="406"/>
      <c r="Z60" s="406"/>
    </row>
    <row r="61" spans="2:26" s="388" customFormat="1" ht="11.25">
      <c r="B61" s="406"/>
      <c r="C61" s="406"/>
      <c r="D61" s="405"/>
      <c r="H61" s="393"/>
      <c r="I61" s="406"/>
      <c r="J61" s="406"/>
      <c r="K61" s="405"/>
      <c r="N61" s="393"/>
      <c r="O61" s="387"/>
      <c r="P61" s="387"/>
      <c r="Q61" s="406"/>
      <c r="R61" s="406"/>
      <c r="S61" s="406"/>
      <c r="X61" s="406"/>
      <c r="Y61" s="406"/>
      <c r="Z61" s="406"/>
    </row>
    <row r="62" spans="2:26" s="388" customFormat="1" ht="11.25">
      <c r="B62" s="406"/>
      <c r="C62" s="406"/>
      <c r="D62" s="405"/>
      <c r="H62" s="393"/>
      <c r="I62" s="406"/>
      <c r="J62" s="406"/>
      <c r="K62" s="405"/>
      <c r="N62" s="393"/>
      <c r="O62" s="387"/>
      <c r="P62" s="387"/>
      <c r="Q62" s="406"/>
      <c r="R62" s="406"/>
      <c r="S62" s="406"/>
      <c r="X62" s="406"/>
      <c r="Y62" s="406"/>
      <c r="Z62" s="406"/>
    </row>
    <row r="63" spans="2:26" s="388" customFormat="1" ht="11.25">
      <c r="B63" s="406"/>
      <c r="C63" s="406"/>
      <c r="D63" s="405"/>
      <c r="H63" s="393"/>
      <c r="I63" s="406"/>
      <c r="J63" s="406"/>
      <c r="K63" s="405"/>
      <c r="N63" s="393"/>
      <c r="O63" s="387"/>
      <c r="P63" s="387"/>
      <c r="Q63" s="406"/>
      <c r="R63" s="406"/>
      <c r="S63" s="406"/>
      <c r="X63" s="406"/>
      <c r="Y63" s="406"/>
      <c r="Z63" s="406"/>
    </row>
    <row r="64" spans="2:26" s="388" customFormat="1" ht="11.25">
      <c r="B64" s="406"/>
      <c r="C64" s="406"/>
      <c r="D64" s="405"/>
      <c r="H64" s="393"/>
      <c r="I64" s="406"/>
      <c r="J64" s="406"/>
      <c r="K64" s="405"/>
      <c r="N64" s="393"/>
      <c r="O64" s="387"/>
      <c r="P64" s="387"/>
      <c r="Q64" s="406"/>
      <c r="R64" s="406"/>
      <c r="S64" s="406"/>
      <c r="X64" s="406"/>
      <c r="Y64" s="406"/>
      <c r="Z64" s="406"/>
    </row>
    <row r="65" spans="2:26" s="388" customFormat="1" ht="11.25">
      <c r="B65" s="406"/>
      <c r="C65" s="406"/>
      <c r="D65" s="405"/>
      <c r="H65" s="393"/>
      <c r="I65" s="406"/>
      <c r="J65" s="406"/>
      <c r="K65" s="405"/>
      <c r="N65" s="393"/>
      <c r="O65" s="387"/>
      <c r="P65" s="387"/>
      <c r="Q65" s="406"/>
      <c r="R65" s="406"/>
      <c r="S65" s="406"/>
      <c r="X65" s="406"/>
      <c r="Y65" s="406"/>
      <c r="Z65" s="406"/>
    </row>
    <row r="66" spans="2:26" s="388" customFormat="1" ht="11.25">
      <c r="B66" s="406"/>
      <c r="C66" s="406"/>
      <c r="D66" s="405"/>
      <c r="H66" s="393"/>
      <c r="I66" s="406"/>
      <c r="J66" s="406"/>
      <c r="K66" s="405"/>
      <c r="N66" s="393"/>
      <c r="O66" s="387"/>
      <c r="P66" s="387"/>
      <c r="Q66" s="406"/>
      <c r="R66" s="406"/>
      <c r="S66" s="406"/>
      <c r="X66" s="406"/>
      <c r="Y66" s="406"/>
      <c r="Z66" s="406"/>
    </row>
    <row r="67" spans="2:26" s="388" customFormat="1" ht="11.25">
      <c r="B67" s="406"/>
      <c r="C67" s="406"/>
      <c r="D67" s="405"/>
      <c r="H67" s="393"/>
      <c r="I67" s="406"/>
      <c r="J67" s="406"/>
      <c r="K67" s="405"/>
      <c r="N67" s="393"/>
      <c r="O67" s="387"/>
      <c r="P67" s="387"/>
      <c r="Q67" s="406"/>
      <c r="R67" s="406"/>
      <c r="S67" s="406"/>
      <c r="X67" s="406"/>
      <c r="Y67" s="406"/>
      <c r="Z67" s="406"/>
    </row>
    <row r="68" spans="2:26" s="388" customFormat="1" ht="11.25">
      <c r="B68" s="406"/>
      <c r="C68" s="406"/>
      <c r="D68" s="405"/>
      <c r="H68" s="393"/>
      <c r="I68" s="406"/>
      <c r="J68" s="406"/>
      <c r="K68" s="405"/>
      <c r="N68" s="393"/>
      <c r="O68" s="387"/>
      <c r="P68" s="387"/>
      <c r="Q68" s="406"/>
      <c r="R68" s="406"/>
      <c r="S68" s="406"/>
      <c r="X68" s="406"/>
      <c r="Y68" s="406"/>
      <c r="Z68" s="406"/>
    </row>
    <row r="69" spans="2:26" s="388" customFormat="1" ht="11.25">
      <c r="B69" s="406"/>
      <c r="C69" s="406"/>
      <c r="D69" s="405"/>
      <c r="H69" s="393"/>
      <c r="I69" s="406"/>
      <c r="J69" s="406"/>
      <c r="K69" s="405"/>
      <c r="N69" s="393"/>
      <c r="O69" s="387"/>
      <c r="P69" s="387"/>
      <c r="Q69" s="406"/>
      <c r="R69" s="406"/>
      <c r="S69" s="406"/>
      <c r="X69" s="406"/>
      <c r="Y69" s="406"/>
      <c r="Z69" s="406"/>
    </row>
    <row r="70" spans="2:26" s="388" customFormat="1" ht="11.25">
      <c r="B70" s="406"/>
      <c r="C70" s="406"/>
      <c r="D70" s="405"/>
      <c r="H70" s="393"/>
      <c r="I70" s="406"/>
      <c r="J70" s="406"/>
      <c r="K70" s="405"/>
      <c r="N70" s="393"/>
      <c r="O70" s="387"/>
      <c r="P70" s="387"/>
      <c r="Q70" s="406"/>
      <c r="R70" s="406"/>
      <c r="S70" s="406"/>
      <c r="X70" s="406"/>
      <c r="Y70" s="406"/>
      <c r="Z70" s="406"/>
    </row>
    <row r="71" spans="2:26" s="388" customFormat="1" ht="11.25">
      <c r="B71" s="406"/>
      <c r="C71" s="406"/>
      <c r="D71" s="405"/>
      <c r="H71" s="393"/>
      <c r="I71" s="406"/>
      <c r="J71" s="406"/>
      <c r="K71" s="405"/>
      <c r="N71" s="393"/>
      <c r="O71" s="387"/>
      <c r="P71" s="387"/>
      <c r="Q71" s="406"/>
      <c r="R71" s="406"/>
      <c r="S71" s="406"/>
      <c r="X71" s="406"/>
      <c r="Y71" s="406"/>
      <c r="Z71" s="406"/>
    </row>
    <row r="72" spans="2:26" s="388" customFormat="1" ht="11.25">
      <c r="B72" s="406"/>
      <c r="C72" s="406"/>
      <c r="D72" s="405"/>
      <c r="H72" s="393"/>
      <c r="I72" s="406"/>
      <c r="J72" s="406"/>
      <c r="K72" s="405"/>
      <c r="N72" s="393"/>
      <c r="O72" s="387"/>
      <c r="P72" s="387"/>
      <c r="Q72" s="406"/>
      <c r="R72" s="406"/>
      <c r="S72" s="406"/>
      <c r="X72" s="406"/>
      <c r="Y72" s="406"/>
      <c r="Z72" s="406"/>
    </row>
    <row r="73" spans="2:26" s="388" customFormat="1" ht="11.25">
      <c r="B73" s="406"/>
      <c r="C73" s="406"/>
      <c r="D73" s="405"/>
      <c r="H73" s="393"/>
      <c r="I73" s="406"/>
      <c r="J73" s="406"/>
      <c r="K73" s="405"/>
      <c r="N73" s="393"/>
      <c r="O73" s="387"/>
      <c r="P73" s="387"/>
      <c r="Q73" s="406"/>
      <c r="R73" s="406"/>
      <c r="S73" s="406"/>
      <c r="X73" s="406"/>
      <c r="Y73" s="406"/>
      <c r="Z73" s="406"/>
    </row>
    <row r="74" spans="2:26" s="388" customFormat="1" ht="11.25">
      <c r="B74" s="406"/>
      <c r="C74" s="406"/>
      <c r="D74" s="405"/>
      <c r="H74" s="393"/>
      <c r="I74" s="406"/>
      <c r="J74" s="406"/>
      <c r="K74" s="405"/>
      <c r="N74" s="393"/>
      <c r="O74" s="387"/>
      <c r="P74" s="387"/>
      <c r="Q74" s="406"/>
      <c r="R74" s="406"/>
      <c r="S74" s="406"/>
      <c r="X74" s="406"/>
      <c r="Y74" s="406"/>
      <c r="Z74" s="406"/>
    </row>
    <row r="75" spans="2:26" s="388" customFormat="1" ht="11.25">
      <c r="B75" s="406"/>
      <c r="C75" s="406"/>
      <c r="D75" s="405"/>
      <c r="H75" s="393"/>
      <c r="I75" s="406"/>
      <c r="J75" s="406"/>
      <c r="K75" s="405"/>
      <c r="N75" s="393"/>
      <c r="O75" s="387"/>
      <c r="P75" s="387"/>
      <c r="Q75" s="406"/>
      <c r="R75" s="406"/>
      <c r="S75" s="406"/>
      <c r="X75" s="406"/>
      <c r="Y75" s="406"/>
      <c r="Z75" s="406"/>
    </row>
    <row r="76" spans="2:26" s="388" customFormat="1" ht="11.25">
      <c r="B76" s="406"/>
      <c r="C76" s="406"/>
      <c r="D76" s="405"/>
      <c r="H76" s="393"/>
      <c r="I76" s="406"/>
      <c r="J76" s="406"/>
      <c r="K76" s="405"/>
      <c r="N76" s="393"/>
      <c r="O76" s="387"/>
      <c r="P76" s="387"/>
      <c r="Q76" s="406"/>
      <c r="R76" s="406"/>
      <c r="S76" s="406"/>
      <c r="X76" s="406"/>
      <c r="Y76" s="406"/>
      <c r="Z76" s="406"/>
    </row>
    <row r="77" spans="2:26" s="388" customFormat="1" ht="11.25">
      <c r="B77" s="406"/>
      <c r="C77" s="406"/>
      <c r="D77" s="405"/>
      <c r="H77" s="393"/>
      <c r="I77" s="406"/>
      <c r="J77" s="406"/>
      <c r="K77" s="405"/>
      <c r="N77" s="393"/>
      <c r="O77" s="387"/>
      <c r="P77" s="387"/>
      <c r="Q77" s="406"/>
      <c r="R77" s="406"/>
      <c r="S77" s="406"/>
      <c r="X77" s="406"/>
      <c r="Y77" s="406"/>
      <c r="Z77" s="406"/>
    </row>
    <row r="78" spans="2:26" s="388" customFormat="1" ht="11.25">
      <c r="B78" s="406"/>
      <c r="C78" s="406"/>
      <c r="D78" s="405"/>
      <c r="H78" s="393"/>
      <c r="I78" s="406"/>
      <c r="J78" s="406"/>
      <c r="K78" s="405"/>
      <c r="N78" s="393"/>
      <c r="O78" s="387"/>
      <c r="P78" s="387"/>
      <c r="Q78" s="406"/>
      <c r="R78" s="406"/>
      <c r="S78" s="406"/>
      <c r="X78" s="406"/>
      <c r="Y78" s="406"/>
      <c r="Z78" s="406"/>
    </row>
    <row r="79" spans="2:26" s="388" customFormat="1" ht="11.25">
      <c r="B79" s="406"/>
      <c r="C79" s="406"/>
      <c r="D79" s="405"/>
      <c r="H79" s="393"/>
      <c r="I79" s="406"/>
      <c r="J79" s="406"/>
      <c r="K79" s="405"/>
      <c r="N79" s="393"/>
      <c r="O79" s="387"/>
      <c r="P79" s="387"/>
      <c r="Q79" s="406"/>
      <c r="R79" s="406"/>
      <c r="S79" s="406"/>
      <c r="X79" s="406"/>
      <c r="Y79" s="406"/>
      <c r="Z79" s="406"/>
    </row>
    <row r="80" spans="2:26" s="388" customFormat="1" ht="11.25">
      <c r="B80" s="406"/>
      <c r="C80" s="406"/>
      <c r="D80" s="405"/>
      <c r="H80" s="393"/>
      <c r="I80" s="406"/>
      <c r="J80" s="406"/>
      <c r="K80" s="405"/>
      <c r="N80" s="393"/>
      <c r="O80" s="387"/>
      <c r="P80" s="387"/>
      <c r="Q80" s="406"/>
      <c r="R80" s="406"/>
      <c r="S80" s="406"/>
      <c r="X80" s="406"/>
      <c r="Y80" s="406"/>
      <c r="Z80" s="406"/>
    </row>
    <row r="81" spans="2:26" s="388" customFormat="1" ht="11.25">
      <c r="B81" s="406"/>
      <c r="C81" s="406"/>
      <c r="D81" s="405"/>
      <c r="H81" s="393"/>
      <c r="I81" s="406"/>
      <c r="J81" s="406"/>
      <c r="K81" s="405"/>
      <c r="N81" s="393"/>
      <c r="O81" s="387"/>
      <c r="P81" s="387"/>
      <c r="Q81" s="406"/>
      <c r="R81" s="406"/>
      <c r="S81" s="406"/>
      <c r="X81" s="406"/>
      <c r="Y81" s="406"/>
      <c r="Z81" s="406"/>
    </row>
    <row r="82" spans="2:26" s="388" customFormat="1" ht="11.25">
      <c r="B82" s="406"/>
      <c r="C82" s="406"/>
      <c r="D82" s="405"/>
      <c r="H82" s="393"/>
      <c r="I82" s="406"/>
      <c r="J82" s="406"/>
      <c r="K82" s="405"/>
      <c r="N82" s="393"/>
      <c r="O82" s="387"/>
      <c r="P82" s="387"/>
      <c r="Q82" s="406"/>
      <c r="R82" s="406"/>
      <c r="S82" s="406"/>
      <c r="X82" s="406"/>
      <c r="Y82" s="406"/>
      <c r="Z82" s="406"/>
    </row>
    <row r="83" spans="2:26" s="388" customFormat="1" ht="11.25">
      <c r="B83" s="406"/>
      <c r="C83" s="406"/>
      <c r="D83" s="405"/>
      <c r="H83" s="393"/>
      <c r="I83" s="406"/>
      <c r="J83" s="406"/>
      <c r="K83" s="405"/>
      <c r="N83" s="393"/>
      <c r="O83" s="387"/>
      <c r="P83" s="387"/>
      <c r="Q83" s="406"/>
      <c r="R83" s="406"/>
      <c r="S83" s="406"/>
      <c r="X83" s="406"/>
      <c r="Y83" s="406"/>
      <c r="Z83" s="406"/>
    </row>
    <row r="84" spans="2:26" s="388" customFormat="1" ht="11.25">
      <c r="B84" s="406"/>
      <c r="C84" s="406"/>
      <c r="D84" s="405"/>
      <c r="H84" s="393"/>
      <c r="I84" s="406"/>
      <c r="J84" s="406"/>
      <c r="K84" s="405"/>
      <c r="N84" s="393"/>
      <c r="O84" s="387"/>
      <c r="P84" s="387"/>
      <c r="Q84" s="406"/>
      <c r="R84" s="406"/>
      <c r="S84" s="406"/>
      <c r="X84" s="406"/>
      <c r="Y84" s="406"/>
      <c r="Z84" s="406"/>
    </row>
    <row r="85" spans="2:26" s="388" customFormat="1" ht="11.25">
      <c r="B85" s="406"/>
      <c r="C85" s="406"/>
      <c r="D85" s="405"/>
      <c r="H85" s="393"/>
      <c r="I85" s="406"/>
      <c r="J85" s="406"/>
      <c r="K85" s="405"/>
      <c r="N85" s="393"/>
      <c r="O85" s="387"/>
      <c r="P85" s="387"/>
      <c r="Q85" s="406"/>
      <c r="R85" s="406"/>
      <c r="S85" s="406"/>
      <c r="X85" s="406"/>
      <c r="Y85" s="406"/>
      <c r="Z85" s="406"/>
    </row>
    <row r="86" spans="2:26" s="388" customFormat="1" ht="11.25">
      <c r="B86" s="406"/>
      <c r="C86" s="406"/>
      <c r="D86" s="405"/>
      <c r="H86" s="393"/>
      <c r="I86" s="406"/>
      <c r="J86" s="406"/>
      <c r="K86" s="405"/>
      <c r="N86" s="393"/>
      <c r="O86" s="387"/>
      <c r="P86" s="387"/>
      <c r="Q86" s="406"/>
      <c r="R86" s="406"/>
      <c r="S86" s="406"/>
      <c r="X86" s="406"/>
      <c r="Y86" s="406"/>
      <c r="Z86" s="406"/>
    </row>
    <row r="87" spans="2:26" s="388" customFormat="1" ht="11.25">
      <c r="B87" s="406"/>
      <c r="C87" s="406"/>
      <c r="D87" s="405"/>
      <c r="H87" s="393"/>
      <c r="I87" s="406"/>
      <c r="J87" s="406"/>
      <c r="K87" s="405"/>
      <c r="N87" s="393"/>
      <c r="O87" s="387"/>
      <c r="P87" s="387"/>
      <c r="Q87" s="406"/>
      <c r="R87" s="406"/>
      <c r="S87" s="406"/>
      <c r="X87" s="406"/>
      <c r="Y87" s="406"/>
      <c r="Z87" s="406"/>
    </row>
    <row r="88" spans="2:26" s="388" customFormat="1" ht="11.25">
      <c r="B88" s="406"/>
      <c r="C88" s="406"/>
      <c r="D88" s="405"/>
      <c r="H88" s="393"/>
      <c r="I88" s="406"/>
      <c r="J88" s="406"/>
      <c r="K88" s="405"/>
      <c r="N88" s="393"/>
      <c r="O88" s="387"/>
      <c r="P88" s="387"/>
      <c r="Q88" s="406"/>
      <c r="R88" s="406"/>
      <c r="S88" s="406"/>
      <c r="X88" s="406"/>
      <c r="Y88" s="406"/>
      <c r="Z88" s="406"/>
    </row>
    <row r="89" spans="2:26" s="388" customFormat="1" ht="11.25">
      <c r="B89" s="406"/>
      <c r="C89" s="406"/>
      <c r="D89" s="405"/>
      <c r="H89" s="393"/>
      <c r="I89" s="406"/>
      <c r="J89" s="406"/>
      <c r="K89" s="405"/>
      <c r="N89" s="393"/>
      <c r="O89" s="387"/>
      <c r="P89" s="387"/>
      <c r="Q89" s="406"/>
      <c r="R89" s="406"/>
      <c r="S89" s="406"/>
      <c r="X89" s="406"/>
      <c r="Y89" s="406"/>
      <c r="Z89" s="406"/>
    </row>
    <row r="90" spans="2:26" s="388" customFormat="1" ht="11.25">
      <c r="B90" s="406"/>
      <c r="C90" s="406"/>
      <c r="D90" s="405"/>
      <c r="H90" s="393"/>
      <c r="I90" s="406"/>
      <c r="J90" s="406"/>
      <c r="K90" s="405"/>
      <c r="N90" s="393"/>
      <c r="O90" s="387"/>
      <c r="P90" s="387"/>
      <c r="Q90" s="406"/>
      <c r="R90" s="406"/>
      <c r="S90" s="406"/>
      <c r="X90" s="406"/>
      <c r="Y90" s="406"/>
      <c r="Z90" s="406"/>
    </row>
    <row r="91" spans="2:26" s="388" customFormat="1" ht="11.25">
      <c r="B91" s="406"/>
      <c r="C91" s="406"/>
      <c r="D91" s="405"/>
      <c r="H91" s="393"/>
      <c r="I91" s="406"/>
      <c r="J91" s="406"/>
      <c r="K91" s="405"/>
      <c r="N91" s="393"/>
      <c r="O91" s="387"/>
      <c r="P91" s="387"/>
      <c r="Q91" s="406"/>
      <c r="R91" s="406"/>
      <c r="S91" s="406"/>
      <c r="X91" s="406"/>
      <c r="Y91" s="406"/>
      <c r="Z91" s="406"/>
    </row>
    <row r="92" spans="2:26" s="388" customFormat="1" ht="11.25">
      <c r="B92" s="406"/>
      <c r="C92" s="406"/>
      <c r="D92" s="405"/>
      <c r="H92" s="393"/>
      <c r="I92" s="406"/>
      <c r="J92" s="406"/>
      <c r="K92" s="405"/>
      <c r="N92" s="393"/>
      <c r="O92" s="387"/>
      <c r="P92" s="387"/>
      <c r="Q92" s="406"/>
      <c r="R92" s="406"/>
      <c r="S92" s="406"/>
      <c r="X92" s="406"/>
      <c r="Y92" s="406"/>
      <c r="Z92" s="406"/>
    </row>
    <row r="93" spans="2:26" s="388" customFormat="1" ht="11.25">
      <c r="B93" s="406"/>
      <c r="C93" s="406"/>
      <c r="D93" s="405"/>
      <c r="H93" s="393"/>
      <c r="I93" s="406"/>
      <c r="J93" s="406"/>
      <c r="K93" s="405"/>
      <c r="N93" s="393"/>
      <c r="O93" s="387"/>
      <c r="P93" s="387"/>
      <c r="Q93" s="406"/>
      <c r="R93" s="406"/>
      <c r="S93" s="406"/>
      <c r="X93" s="406"/>
      <c r="Y93" s="406"/>
      <c r="Z93" s="406"/>
    </row>
    <row r="94" spans="2:26" s="388" customFormat="1" ht="11.25">
      <c r="B94" s="406"/>
      <c r="C94" s="406"/>
      <c r="D94" s="405"/>
      <c r="H94" s="393"/>
      <c r="I94" s="406"/>
      <c r="J94" s="406"/>
      <c r="K94" s="405"/>
      <c r="N94" s="393"/>
      <c r="O94" s="387"/>
      <c r="P94" s="387"/>
      <c r="Q94" s="406"/>
      <c r="R94" s="406"/>
      <c r="S94" s="406"/>
      <c r="X94" s="406"/>
      <c r="Y94" s="406"/>
      <c r="Z94" s="406"/>
    </row>
    <row r="95" spans="2:26" s="388" customFormat="1" ht="11.25">
      <c r="B95" s="406"/>
      <c r="C95" s="406"/>
      <c r="D95" s="405"/>
      <c r="H95" s="393"/>
      <c r="I95" s="406"/>
      <c r="J95" s="406"/>
      <c r="K95" s="405"/>
      <c r="N95" s="393"/>
      <c r="O95" s="387"/>
      <c r="P95" s="387"/>
      <c r="Q95" s="406"/>
      <c r="R95" s="406"/>
      <c r="S95" s="406"/>
      <c r="X95" s="406"/>
      <c r="Y95" s="406"/>
      <c r="Z95" s="406"/>
    </row>
    <row r="96" spans="2:26" s="388" customFormat="1" ht="11.25">
      <c r="B96" s="406"/>
      <c r="C96" s="406"/>
      <c r="D96" s="405"/>
      <c r="H96" s="393"/>
      <c r="I96" s="406"/>
      <c r="J96" s="406"/>
      <c r="K96" s="405"/>
      <c r="N96" s="393"/>
      <c r="O96" s="387"/>
      <c r="P96" s="387"/>
      <c r="Q96" s="406"/>
      <c r="R96" s="406"/>
      <c r="S96" s="406"/>
      <c r="X96" s="406"/>
      <c r="Y96" s="406"/>
      <c r="Z96" s="406"/>
    </row>
    <row r="97" spans="2:26" s="388" customFormat="1" ht="11.25">
      <c r="B97" s="406"/>
      <c r="C97" s="406"/>
      <c r="D97" s="405"/>
      <c r="H97" s="393"/>
      <c r="I97" s="406"/>
      <c r="J97" s="406"/>
      <c r="K97" s="405"/>
      <c r="N97" s="393"/>
      <c r="O97" s="387"/>
      <c r="P97" s="387"/>
      <c r="Q97" s="406"/>
      <c r="R97" s="406"/>
      <c r="S97" s="406"/>
      <c r="X97" s="406"/>
      <c r="Y97" s="406"/>
      <c r="Z97" s="406"/>
    </row>
    <row r="98" spans="2:26" s="388" customFormat="1" ht="11.25">
      <c r="B98" s="406"/>
      <c r="C98" s="406"/>
      <c r="D98" s="405"/>
      <c r="H98" s="393"/>
      <c r="I98" s="406"/>
      <c r="J98" s="406"/>
      <c r="K98" s="405"/>
      <c r="N98" s="393"/>
      <c r="O98" s="387"/>
      <c r="P98" s="387"/>
      <c r="Q98" s="406"/>
      <c r="R98" s="406"/>
      <c r="S98" s="406"/>
      <c r="X98" s="406"/>
      <c r="Y98" s="406"/>
      <c r="Z98" s="406"/>
    </row>
    <row r="99" spans="2:26" s="388" customFormat="1" ht="11.25">
      <c r="B99" s="406"/>
      <c r="C99" s="406"/>
      <c r="D99" s="405"/>
      <c r="H99" s="393"/>
      <c r="I99" s="406"/>
      <c r="J99" s="406"/>
      <c r="K99" s="405"/>
      <c r="N99" s="393"/>
      <c r="O99" s="387"/>
      <c r="P99" s="387"/>
      <c r="Q99" s="406"/>
      <c r="R99" s="406"/>
      <c r="S99" s="406"/>
      <c r="X99" s="406"/>
      <c r="Y99" s="406"/>
      <c r="Z99" s="406"/>
    </row>
    <row r="100" spans="2:26" s="388" customFormat="1" ht="11.25">
      <c r="B100" s="406"/>
      <c r="C100" s="406"/>
      <c r="D100" s="405"/>
      <c r="H100" s="393"/>
      <c r="I100" s="406"/>
      <c r="J100" s="406"/>
      <c r="K100" s="405"/>
      <c r="N100" s="393"/>
      <c r="O100" s="387"/>
      <c r="P100" s="387"/>
      <c r="Q100" s="406"/>
      <c r="R100" s="406"/>
      <c r="S100" s="406"/>
      <c r="X100" s="406"/>
      <c r="Y100" s="406"/>
      <c r="Z100" s="406"/>
    </row>
    <row r="101" spans="2:26" s="388" customFormat="1" ht="11.25">
      <c r="B101" s="406"/>
      <c r="C101" s="406"/>
      <c r="D101" s="405"/>
      <c r="H101" s="393"/>
      <c r="I101" s="406"/>
      <c r="J101" s="406"/>
      <c r="K101" s="405"/>
      <c r="N101" s="393"/>
      <c r="O101" s="387"/>
      <c r="P101" s="387"/>
      <c r="Q101" s="406"/>
      <c r="R101" s="406"/>
      <c r="S101" s="406"/>
      <c r="X101" s="406"/>
      <c r="Y101" s="406"/>
      <c r="Z101" s="406"/>
    </row>
  </sheetData>
  <mergeCells count="52">
    <mergeCell ref="X19:Y19"/>
    <mergeCell ref="Q17:R17"/>
    <mergeCell ref="Q37:R37"/>
    <mergeCell ref="T2:U2"/>
    <mergeCell ref="T3:T4"/>
    <mergeCell ref="U3:U4"/>
    <mergeCell ref="A1:N1"/>
    <mergeCell ref="P2:S4"/>
    <mergeCell ref="I22:J22"/>
    <mergeCell ref="A2:D4"/>
    <mergeCell ref="B21:C21"/>
    <mergeCell ref="B22:C22"/>
    <mergeCell ref="B14:C14"/>
    <mergeCell ref="B15:C15"/>
    <mergeCell ref="B16:C16"/>
    <mergeCell ref="P1:AC1"/>
    <mergeCell ref="E2:F2"/>
    <mergeCell ref="E3:E4"/>
    <mergeCell ref="F3:F4"/>
    <mergeCell ref="H2:K4"/>
    <mergeCell ref="G2:G4"/>
    <mergeCell ref="B33:C33"/>
    <mergeCell ref="B28:C28"/>
    <mergeCell ref="B29:C29"/>
    <mergeCell ref="B30:C30"/>
    <mergeCell ref="B31:C31"/>
    <mergeCell ref="I23:J23"/>
    <mergeCell ref="I24:J24"/>
    <mergeCell ref="B13:C13"/>
    <mergeCell ref="B32:C32"/>
    <mergeCell ref="I25:J25"/>
    <mergeCell ref="I21:J21"/>
    <mergeCell ref="B5:C5"/>
    <mergeCell ref="B27:C27"/>
    <mergeCell ref="B23:C23"/>
    <mergeCell ref="B24:C24"/>
    <mergeCell ref="B25:C25"/>
    <mergeCell ref="B26:C26"/>
    <mergeCell ref="B18:C18"/>
    <mergeCell ref="B19:C19"/>
    <mergeCell ref="B20:C20"/>
    <mergeCell ref="B17:C17"/>
    <mergeCell ref="AC2:AC4"/>
    <mergeCell ref="V2:V4"/>
    <mergeCell ref="L3:L4"/>
    <mergeCell ref="M3:M4"/>
    <mergeCell ref="AA3:AA4"/>
    <mergeCell ref="AB3:AB4"/>
    <mergeCell ref="L2:M2"/>
    <mergeCell ref="AA2:AB2"/>
    <mergeCell ref="W2:Z4"/>
    <mergeCell ref="N2:N4"/>
  </mergeCells>
  <printOptions/>
  <pageMargins left="0.7874015748031497" right="0.5905511811023623" top="0.5905511811023623" bottom="0.7874015748031497" header="0" footer="0"/>
  <pageSetup orientation="portrait" pageOrder="overThenDown" paperSize="9" r:id="rId1"/>
  <rowBreaks count="1" manualBreakCount="1">
    <brk id="126" max="6553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J15"/>
  <sheetViews>
    <sheetView workbookViewId="0" topLeftCell="A1">
      <selection activeCell="A1" sqref="A1:H1"/>
    </sheetView>
  </sheetViews>
  <sheetFormatPr defaultColWidth="9.00390625" defaultRowHeight="13.5"/>
  <cols>
    <col min="1" max="1" width="3.625" style="352" customWidth="1"/>
    <col min="2" max="2" width="2.50390625" style="352" customWidth="1"/>
    <col min="3" max="3" width="15.50390625" style="352" customWidth="1"/>
    <col min="4" max="8" width="13.625" style="352" customWidth="1"/>
    <col min="9" max="9" width="11.375" style="352" customWidth="1"/>
    <col min="10" max="10" width="11.125" style="353" customWidth="1"/>
    <col min="11" max="16384" width="9.00390625" style="352" customWidth="1"/>
  </cols>
  <sheetData>
    <row r="1" spans="1:10" s="325" customFormat="1" ht="21" customHeight="1">
      <c r="A1" s="1349" t="s">
        <v>796</v>
      </c>
      <c r="B1" s="1349"/>
      <c r="C1" s="1349"/>
      <c r="D1" s="1349"/>
      <c r="E1" s="1349"/>
      <c r="F1" s="1349"/>
      <c r="G1" s="1349"/>
      <c r="H1" s="1349"/>
      <c r="I1" s="324"/>
      <c r="J1" s="324"/>
    </row>
    <row r="2" spans="1:10" s="325" customFormat="1" ht="21" customHeight="1" thickBot="1">
      <c r="A2" s="1350" t="s">
        <v>797</v>
      </c>
      <c r="B2" s="1350"/>
      <c r="C2" s="1350"/>
      <c r="D2" s="1350"/>
      <c r="E2" s="1350"/>
      <c r="F2" s="1350"/>
      <c r="G2" s="1350"/>
      <c r="H2" s="1350"/>
      <c r="I2" s="323"/>
      <c r="J2" s="323"/>
    </row>
    <row r="3" spans="1:10" s="329" customFormat="1" ht="13.5" customHeight="1" thickTop="1">
      <c r="A3" s="1351" t="s">
        <v>798</v>
      </c>
      <c r="B3" s="1351"/>
      <c r="C3" s="1352"/>
      <c r="D3" s="1347" t="s">
        <v>799</v>
      </c>
      <c r="E3" s="1347" t="s">
        <v>800</v>
      </c>
      <c r="F3" s="326" t="s">
        <v>801</v>
      </c>
      <c r="G3" s="326" t="s">
        <v>802</v>
      </c>
      <c r="H3" s="327" t="s">
        <v>803</v>
      </c>
      <c r="I3" s="328"/>
      <c r="J3" s="328"/>
    </row>
    <row r="4" spans="1:8" s="329" customFormat="1" ht="13.5" customHeight="1">
      <c r="A4" s="1343"/>
      <c r="B4" s="1343"/>
      <c r="C4" s="1344"/>
      <c r="D4" s="1348"/>
      <c r="E4" s="1348"/>
      <c r="F4" s="330" t="s">
        <v>804</v>
      </c>
      <c r="G4" s="331" t="s">
        <v>805</v>
      </c>
      <c r="H4" s="332" t="s">
        <v>805</v>
      </c>
    </row>
    <row r="5" spans="1:8" s="328" customFormat="1" ht="13.5" customHeight="1">
      <c r="A5" s="1345" t="s">
        <v>655</v>
      </c>
      <c r="B5" s="1345"/>
      <c r="C5" s="1346"/>
      <c r="D5" s="333">
        <v>216421</v>
      </c>
      <c r="E5" s="334">
        <v>494557</v>
      </c>
      <c r="F5" s="335">
        <v>2.29</v>
      </c>
      <c r="G5" s="336">
        <v>50.1</v>
      </c>
      <c r="H5" s="336">
        <v>21.9</v>
      </c>
    </row>
    <row r="6" spans="1:8" s="328" customFormat="1" ht="13.5" customHeight="1">
      <c r="A6" s="337"/>
      <c r="B6" s="337"/>
      <c r="C6" s="338"/>
      <c r="D6" s="339"/>
      <c r="E6" s="340"/>
      <c r="F6" s="341"/>
      <c r="G6" s="337"/>
      <c r="H6" s="342"/>
    </row>
    <row r="7" spans="1:8" s="329" customFormat="1" ht="13.5" customHeight="1">
      <c r="A7" s="1345" t="s">
        <v>656</v>
      </c>
      <c r="B7" s="1345"/>
      <c r="C7" s="1346"/>
      <c r="D7" s="333">
        <f>SUM(D8:D10,D15)</f>
        <v>232117</v>
      </c>
      <c r="E7" s="334">
        <f>SUM(E8:E10,E15)</f>
        <v>497403</v>
      </c>
      <c r="F7" s="335">
        <v>2.14</v>
      </c>
      <c r="G7" s="336">
        <v>56.2</v>
      </c>
      <c r="H7" s="336">
        <v>26.2</v>
      </c>
    </row>
    <row r="8" spans="2:8" s="329" customFormat="1" ht="13.5" customHeight="1">
      <c r="B8" s="1341" t="s">
        <v>806</v>
      </c>
      <c r="C8" s="1342"/>
      <c r="D8" s="343">
        <v>62094</v>
      </c>
      <c r="E8" s="344">
        <v>166293</v>
      </c>
      <c r="F8" s="345">
        <v>2.68</v>
      </c>
      <c r="G8" s="346">
        <v>93.1</v>
      </c>
      <c r="H8" s="346">
        <v>34.8</v>
      </c>
    </row>
    <row r="9" spans="2:8" s="329" customFormat="1" ht="13.5" customHeight="1">
      <c r="B9" s="1341" t="s">
        <v>807</v>
      </c>
      <c r="C9" s="1342"/>
      <c r="D9" s="343">
        <v>2206</v>
      </c>
      <c r="E9" s="344">
        <v>4614</v>
      </c>
      <c r="F9" s="345">
        <v>2.09</v>
      </c>
      <c r="G9" s="346">
        <v>48.2</v>
      </c>
      <c r="H9" s="346">
        <v>23.1</v>
      </c>
    </row>
    <row r="10" spans="2:8" s="329" customFormat="1" ht="13.5" customHeight="1">
      <c r="B10" s="1341" t="s">
        <v>808</v>
      </c>
      <c r="C10" s="1342"/>
      <c r="D10" s="343">
        <f>SUM(D11:D14)</f>
        <v>167190</v>
      </c>
      <c r="E10" s="344">
        <f>SUM(E11:E14)</f>
        <v>325146</v>
      </c>
      <c r="F10" s="345">
        <v>1.94</v>
      </c>
      <c r="G10" s="346">
        <v>42.5</v>
      </c>
      <c r="H10" s="346">
        <v>21.9</v>
      </c>
    </row>
    <row r="11" spans="3:8" s="329" customFormat="1" ht="13.5" customHeight="1">
      <c r="C11" s="338" t="s">
        <v>809</v>
      </c>
      <c r="D11" s="343">
        <v>40832</v>
      </c>
      <c r="E11" s="344">
        <v>56729</v>
      </c>
      <c r="F11" s="345">
        <v>1.39</v>
      </c>
      <c r="G11" s="346">
        <v>28.2</v>
      </c>
      <c r="H11" s="346">
        <v>20.3</v>
      </c>
    </row>
    <row r="12" spans="3:8" s="329" customFormat="1" ht="13.5" customHeight="1">
      <c r="C12" s="338" t="s">
        <v>810</v>
      </c>
      <c r="D12" s="343">
        <v>70046</v>
      </c>
      <c r="E12" s="344">
        <v>137489</v>
      </c>
      <c r="F12" s="345">
        <v>1.96</v>
      </c>
      <c r="G12" s="346">
        <v>42.3</v>
      </c>
      <c r="H12" s="346">
        <v>21.6</v>
      </c>
    </row>
    <row r="13" spans="3:8" s="329" customFormat="1" ht="13.5" customHeight="1">
      <c r="C13" s="338" t="s">
        <v>811</v>
      </c>
      <c r="D13" s="343">
        <v>30256</v>
      </c>
      <c r="E13" s="344">
        <v>71909</v>
      </c>
      <c r="F13" s="345">
        <v>2.38</v>
      </c>
      <c r="G13" s="346">
        <v>54.6</v>
      </c>
      <c r="H13" s="346">
        <v>23</v>
      </c>
    </row>
    <row r="14" spans="3:8" s="329" customFormat="1" ht="13.5" customHeight="1">
      <c r="C14" s="338" t="s">
        <v>812</v>
      </c>
      <c r="D14" s="343">
        <v>26056</v>
      </c>
      <c r="E14" s="344">
        <v>59019</v>
      </c>
      <c r="F14" s="345">
        <v>2.27</v>
      </c>
      <c r="G14" s="346">
        <v>51.8</v>
      </c>
      <c r="H14" s="346">
        <v>22.9</v>
      </c>
    </row>
    <row r="15" spans="1:8" s="329" customFormat="1" ht="13.5" customHeight="1">
      <c r="A15" s="347"/>
      <c r="B15" s="1343" t="s">
        <v>813</v>
      </c>
      <c r="C15" s="1344"/>
      <c r="D15" s="348">
        <v>627</v>
      </c>
      <c r="E15" s="349">
        <v>1350</v>
      </c>
      <c r="F15" s="350">
        <v>2.15</v>
      </c>
      <c r="G15" s="351">
        <v>58.6</v>
      </c>
      <c r="H15" s="351">
        <v>27.2</v>
      </c>
    </row>
  </sheetData>
  <mergeCells count="11">
    <mergeCell ref="A5:C5"/>
    <mergeCell ref="D3:D4"/>
    <mergeCell ref="E3:E4"/>
    <mergeCell ref="A1:H1"/>
    <mergeCell ref="A2:H2"/>
    <mergeCell ref="A3:C4"/>
    <mergeCell ref="B9:C9"/>
    <mergeCell ref="B15:C15"/>
    <mergeCell ref="B10:C10"/>
    <mergeCell ref="A7:C7"/>
    <mergeCell ref="B8:C8"/>
  </mergeCells>
  <printOptions/>
  <pageMargins left="0.7874015748031497" right="0.5905511811023623" top="0.5905511811023623" bottom="0.7874015748031497" header="0.5118110236220472" footer="0.5118110236220472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K19"/>
  <sheetViews>
    <sheetView workbookViewId="0" topLeftCell="A1">
      <selection activeCell="A1" sqref="A1:K1"/>
    </sheetView>
  </sheetViews>
  <sheetFormatPr defaultColWidth="9.00390625" defaultRowHeight="13.5"/>
  <cols>
    <col min="1" max="1" width="10.50390625" style="378" customWidth="1"/>
    <col min="2" max="2" width="1.875" style="378" customWidth="1"/>
    <col min="3" max="3" width="8.625" style="361" customWidth="1"/>
    <col min="4" max="5" width="7.125" style="378" customWidth="1"/>
    <col min="6" max="6" width="7.375" style="378" customWidth="1"/>
    <col min="7" max="8" width="7.625" style="378" customWidth="1"/>
    <col min="9" max="9" width="9.375" style="378" customWidth="1"/>
    <col min="10" max="10" width="9.00390625" style="378" customWidth="1"/>
    <col min="11" max="11" width="6.25390625" style="354" customWidth="1"/>
    <col min="12" max="16384" width="8.00390625" style="354" customWidth="1"/>
  </cols>
  <sheetData>
    <row r="1" spans="1:11" ht="21" customHeight="1" thickBot="1">
      <c r="A1" s="1353" t="s">
        <v>817</v>
      </c>
      <c r="B1" s="1353"/>
      <c r="C1" s="1353"/>
      <c r="D1" s="1353"/>
      <c r="E1" s="1353"/>
      <c r="F1" s="1353"/>
      <c r="G1" s="1353"/>
      <c r="H1" s="1353"/>
      <c r="I1" s="1353"/>
      <c r="J1" s="1353"/>
      <c r="K1" s="1353"/>
    </row>
    <row r="2" spans="1:11" s="361" customFormat="1" ht="13.5" customHeight="1" thickTop="1">
      <c r="A2" s="356"/>
      <c r="B2" s="357"/>
      <c r="C2" s="358"/>
      <c r="D2" s="359"/>
      <c r="E2" s="359"/>
      <c r="F2" s="1360" t="s">
        <v>818</v>
      </c>
      <c r="G2" s="1361"/>
      <c r="H2" s="1361"/>
      <c r="I2" s="1361"/>
      <c r="J2" s="1362"/>
      <c r="K2" s="360"/>
    </row>
    <row r="3" spans="1:11" s="361" customFormat="1" ht="13.5" customHeight="1">
      <c r="A3" s="1356" t="s">
        <v>819</v>
      </c>
      <c r="B3" s="1357"/>
      <c r="C3" s="362" t="s">
        <v>820</v>
      </c>
      <c r="D3" s="363" t="s">
        <v>814</v>
      </c>
      <c r="E3" s="363" t="s">
        <v>815</v>
      </c>
      <c r="F3" s="1358" t="s">
        <v>820</v>
      </c>
      <c r="G3" s="1363" t="s">
        <v>821</v>
      </c>
      <c r="H3" s="1364"/>
      <c r="I3" s="1364"/>
      <c r="J3" s="1365"/>
      <c r="K3" s="364" t="s">
        <v>816</v>
      </c>
    </row>
    <row r="4" spans="1:11" s="361" customFormat="1" ht="13.5" customHeight="1">
      <c r="A4" s="365"/>
      <c r="B4" s="366"/>
      <c r="C4" s="367"/>
      <c r="D4" s="368"/>
      <c r="E4" s="368"/>
      <c r="F4" s="1359"/>
      <c r="G4" s="369" t="s">
        <v>822</v>
      </c>
      <c r="H4" s="369" t="s">
        <v>823</v>
      </c>
      <c r="I4" s="370" t="s">
        <v>824</v>
      </c>
      <c r="J4" s="369" t="s">
        <v>825</v>
      </c>
      <c r="K4" s="371"/>
    </row>
    <row r="5" spans="1:11" s="361" customFormat="1" ht="13.5" customHeight="1">
      <c r="A5" s="1354" t="s">
        <v>826</v>
      </c>
      <c r="B5" s="1355"/>
      <c r="C5" s="372">
        <f aca="true" t="shared" si="0" ref="C5:C19">SUM(D5:F5,K5)</f>
        <v>228022</v>
      </c>
      <c r="D5" s="373">
        <f aca="true" t="shared" si="1" ref="D5:K5">SUM(D6:D19)</f>
        <v>60492</v>
      </c>
      <c r="E5" s="373">
        <f t="shared" si="1"/>
        <v>2131</v>
      </c>
      <c r="F5" s="373">
        <f t="shared" si="1"/>
        <v>164857</v>
      </c>
      <c r="G5" s="373">
        <f t="shared" si="1"/>
        <v>39663</v>
      </c>
      <c r="H5" s="373">
        <f t="shared" si="1"/>
        <v>69256</v>
      </c>
      <c r="I5" s="373">
        <f t="shared" si="1"/>
        <v>30008</v>
      </c>
      <c r="J5" s="373">
        <f t="shared" si="1"/>
        <v>25930</v>
      </c>
      <c r="K5" s="373">
        <f t="shared" si="1"/>
        <v>542</v>
      </c>
    </row>
    <row r="6" spans="1:11" s="361" customFormat="1" ht="13.5" customHeight="1">
      <c r="A6" s="374" t="s">
        <v>827</v>
      </c>
      <c r="B6" s="375" t="s">
        <v>828</v>
      </c>
      <c r="C6" s="376">
        <f t="shared" si="0"/>
        <v>27446</v>
      </c>
      <c r="D6" s="377">
        <v>697</v>
      </c>
      <c r="E6" s="377">
        <v>350</v>
      </c>
      <c r="F6" s="377">
        <f aca="true" t="shared" si="2" ref="F6:F19">SUM(G6:J6)</f>
        <v>26323</v>
      </c>
      <c r="G6" s="377">
        <v>15249</v>
      </c>
      <c r="H6" s="377">
        <v>9453</v>
      </c>
      <c r="I6" s="377">
        <v>1259</v>
      </c>
      <c r="J6" s="377">
        <v>362</v>
      </c>
      <c r="K6" s="378">
        <v>76</v>
      </c>
    </row>
    <row r="7" spans="1:11" s="361" customFormat="1" ht="13.5" customHeight="1">
      <c r="A7" s="374" t="s">
        <v>829</v>
      </c>
      <c r="B7" s="375"/>
      <c r="C7" s="376">
        <f t="shared" si="0"/>
        <v>30654</v>
      </c>
      <c r="D7" s="377">
        <v>1426</v>
      </c>
      <c r="E7" s="377">
        <v>376</v>
      </c>
      <c r="F7" s="377">
        <f t="shared" si="2"/>
        <v>28769</v>
      </c>
      <c r="G7" s="377">
        <v>13097</v>
      </c>
      <c r="H7" s="377">
        <v>12990</v>
      </c>
      <c r="I7" s="377">
        <v>1944</v>
      </c>
      <c r="J7" s="377">
        <v>738</v>
      </c>
      <c r="K7" s="378">
        <v>83</v>
      </c>
    </row>
    <row r="8" spans="1:11" s="361" customFormat="1" ht="13.5" customHeight="1">
      <c r="A8" s="374" t="s">
        <v>830</v>
      </c>
      <c r="B8" s="375"/>
      <c r="C8" s="376">
        <f t="shared" si="0"/>
        <v>30462</v>
      </c>
      <c r="D8" s="377">
        <v>3242</v>
      </c>
      <c r="E8" s="377">
        <v>346</v>
      </c>
      <c r="F8" s="377">
        <f t="shared" si="2"/>
        <v>26805</v>
      </c>
      <c r="G8" s="377">
        <v>5332</v>
      </c>
      <c r="H8" s="377">
        <v>13386</v>
      </c>
      <c r="I8" s="377">
        <v>2697</v>
      </c>
      <c r="J8" s="377">
        <v>5390</v>
      </c>
      <c r="K8" s="378">
        <v>69</v>
      </c>
    </row>
    <row r="9" spans="1:11" s="361" customFormat="1" ht="13.5" customHeight="1">
      <c r="A9" s="374" t="s">
        <v>831</v>
      </c>
      <c r="B9" s="375"/>
      <c r="C9" s="376">
        <f t="shared" si="0"/>
        <v>29528</v>
      </c>
      <c r="D9" s="377">
        <v>4249</v>
      </c>
      <c r="E9" s="377">
        <v>265</v>
      </c>
      <c r="F9" s="377">
        <f t="shared" si="2"/>
        <v>24962</v>
      </c>
      <c r="G9" s="377">
        <v>2313</v>
      </c>
      <c r="H9" s="377">
        <v>10700</v>
      </c>
      <c r="I9" s="377">
        <v>4347</v>
      </c>
      <c r="J9" s="377">
        <v>7602</v>
      </c>
      <c r="K9" s="378">
        <v>52</v>
      </c>
    </row>
    <row r="10" spans="1:11" s="361" customFormat="1" ht="13.5" customHeight="1">
      <c r="A10" s="374" t="s">
        <v>832</v>
      </c>
      <c r="B10" s="375"/>
      <c r="C10" s="376">
        <f t="shared" si="0"/>
        <v>26866</v>
      </c>
      <c r="D10" s="377">
        <v>4547</v>
      </c>
      <c r="E10" s="377">
        <v>238</v>
      </c>
      <c r="F10" s="377">
        <f t="shared" si="2"/>
        <v>22033</v>
      </c>
      <c r="G10" s="377">
        <v>1062</v>
      </c>
      <c r="H10" s="377">
        <v>9588</v>
      </c>
      <c r="I10" s="377">
        <v>6884</v>
      </c>
      <c r="J10" s="377">
        <v>4499</v>
      </c>
      <c r="K10" s="378">
        <v>48</v>
      </c>
    </row>
    <row r="11" spans="1:11" s="361" customFormat="1" ht="13.5" customHeight="1">
      <c r="A11" s="374" t="s">
        <v>833</v>
      </c>
      <c r="B11" s="375"/>
      <c r="C11" s="376">
        <f t="shared" si="0"/>
        <v>24596</v>
      </c>
      <c r="D11" s="377">
        <v>6984</v>
      </c>
      <c r="E11" s="377">
        <v>155</v>
      </c>
      <c r="F11" s="377">
        <f t="shared" si="2"/>
        <v>17415</v>
      </c>
      <c r="G11" s="377">
        <v>714</v>
      </c>
      <c r="H11" s="377">
        <v>6264</v>
      </c>
      <c r="I11" s="377">
        <v>7508</v>
      </c>
      <c r="J11" s="377">
        <v>2929</v>
      </c>
      <c r="K11" s="378">
        <v>42</v>
      </c>
    </row>
    <row r="12" spans="1:11" s="361" customFormat="1" ht="13.5" customHeight="1">
      <c r="A12" s="374" t="s">
        <v>834</v>
      </c>
      <c r="B12" s="375"/>
      <c r="C12" s="376">
        <f t="shared" si="0"/>
        <v>16302</v>
      </c>
      <c r="D12" s="377">
        <v>5860</v>
      </c>
      <c r="E12" s="377">
        <v>98</v>
      </c>
      <c r="F12" s="377">
        <f t="shared" si="2"/>
        <v>10317</v>
      </c>
      <c r="G12" s="377">
        <v>468</v>
      </c>
      <c r="H12" s="377">
        <v>3417</v>
      </c>
      <c r="I12" s="377">
        <v>3538</v>
      </c>
      <c r="J12" s="377">
        <v>2894</v>
      </c>
      <c r="K12" s="378">
        <v>27</v>
      </c>
    </row>
    <row r="13" spans="1:11" s="361" customFormat="1" ht="13.5" customHeight="1">
      <c r="A13" s="374" t="s">
        <v>835</v>
      </c>
      <c r="B13" s="375"/>
      <c r="C13" s="376">
        <f t="shared" si="0"/>
        <v>9121</v>
      </c>
      <c r="D13" s="377">
        <v>5558</v>
      </c>
      <c r="E13" s="377">
        <v>68</v>
      </c>
      <c r="F13" s="377">
        <f t="shared" si="2"/>
        <v>3473</v>
      </c>
      <c r="G13" s="377">
        <v>290</v>
      </c>
      <c r="H13" s="377">
        <v>1096</v>
      </c>
      <c r="I13" s="377">
        <v>1167</v>
      </c>
      <c r="J13" s="377">
        <v>920</v>
      </c>
      <c r="K13" s="378">
        <v>22</v>
      </c>
    </row>
    <row r="14" spans="1:11" s="361" customFormat="1" ht="13.5" customHeight="1">
      <c r="A14" s="374" t="s">
        <v>836</v>
      </c>
      <c r="B14" s="375"/>
      <c r="C14" s="376">
        <f t="shared" si="0"/>
        <v>8636</v>
      </c>
      <c r="D14" s="377">
        <v>6822</v>
      </c>
      <c r="E14" s="377">
        <v>73</v>
      </c>
      <c r="F14" s="377">
        <f t="shared" si="2"/>
        <v>1707</v>
      </c>
      <c r="G14" s="377">
        <v>405</v>
      </c>
      <c r="H14" s="377">
        <v>699</v>
      </c>
      <c r="I14" s="377">
        <v>272</v>
      </c>
      <c r="J14" s="377">
        <v>331</v>
      </c>
      <c r="K14" s="378">
        <v>34</v>
      </c>
    </row>
    <row r="15" spans="1:11" s="361" customFormat="1" ht="13.5" customHeight="1">
      <c r="A15" s="374" t="s">
        <v>837</v>
      </c>
      <c r="B15" s="375"/>
      <c r="C15" s="376">
        <f t="shared" si="0"/>
        <v>8644</v>
      </c>
      <c r="D15" s="377">
        <v>7339</v>
      </c>
      <c r="E15" s="377">
        <v>66</v>
      </c>
      <c r="F15" s="377">
        <f t="shared" si="2"/>
        <v>1219</v>
      </c>
      <c r="G15" s="377">
        <v>288</v>
      </c>
      <c r="H15" s="377">
        <v>563</v>
      </c>
      <c r="I15" s="377">
        <v>168</v>
      </c>
      <c r="J15" s="377">
        <v>200</v>
      </c>
      <c r="K15" s="378">
        <v>20</v>
      </c>
    </row>
    <row r="16" spans="1:11" ht="12.75">
      <c r="A16" s="379" t="s">
        <v>838</v>
      </c>
      <c r="B16" s="380"/>
      <c r="C16" s="376">
        <f t="shared" si="0"/>
        <v>8110</v>
      </c>
      <c r="D16" s="377">
        <v>7018</v>
      </c>
      <c r="E16" s="379">
        <v>57</v>
      </c>
      <c r="F16" s="377">
        <f t="shared" si="2"/>
        <v>1004</v>
      </c>
      <c r="G16" s="379">
        <v>238</v>
      </c>
      <c r="H16" s="379">
        <v>624</v>
      </c>
      <c r="I16" s="379">
        <v>110</v>
      </c>
      <c r="J16" s="379">
        <v>32</v>
      </c>
      <c r="K16" s="378">
        <v>31</v>
      </c>
    </row>
    <row r="17" spans="1:11" ht="12.75">
      <c r="A17" s="381" t="s">
        <v>839</v>
      </c>
      <c r="B17" s="382"/>
      <c r="C17" s="376">
        <f t="shared" si="0"/>
        <v>5499</v>
      </c>
      <c r="D17" s="377">
        <v>4693</v>
      </c>
      <c r="E17" s="378">
        <v>33</v>
      </c>
      <c r="F17" s="377">
        <f t="shared" si="2"/>
        <v>748</v>
      </c>
      <c r="G17" s="378">
        <v>193</v>
      </c>
      <c r="H17" s="378">
        <v>418</v>
      </c>
      <c r="I17" s="378">
        <v>106</v>
      </c>
      <c r="J17" s="378">
        <v>31</v>
      </c>
      <c r="K17" s="378">
        <v>25</v>
      </c>
    </row>
    <row r="18" spans="1:11" ht="12.75">
      <c r="A18" s="381" t="s">
        <v>840</v>
      </c>
      <c r="B18" s="382"/>
      <c r="C18" s="376">
        <f t="shared" si="0"/>
        <v>1221</v>
      </c>
      <c r="D18" s="377">
        <v>1165</v>
      </c>
      <c r="E18" s="378">
        <v>4</v>
      </c>
      <c r="F18" s="377">
        <f t="shared" si="2"/>
        <v>45</v>
      </c>
      <c r="G18" s="378">
        <v>6</v>
      </c>
      <c r="H18" s="378">
        <v>32</v>
      </c>
      <c r="I18" s="378">
        <v>6</v>
      </c>
      <c r="J18" s="378">
        <v>1</v>
      </c>
      <c r="K18" s="378">
        <v>7</v>
      </c>
    </row>
    <row r="19" spans="1:11" ht="12.75">
      <c r="A19" s="365" t="s">
        <v>841</v>
      </c>
      <c r="B19" s="366"/>
      <c r="C19" s="383">
        <f t="shared" si="0"/>
        <v>937</v>
      </c>
      <c r="D19" s="384">
        <v>892</v>
      </c>
      <c r="E19" s="365">
        <v>2</v>
      </c>
      <c r="F19" s="384">
        <f t="shared" si="2"/>
        <v>37</v>
      </c>
      <c r="G19" s="365">
        <v>8</v>
      </c>
      <c r="H19" s="365">
        <v>26</v>
      </c>
      <c r="I19" s="365">
        <v>2</v>
      </c>
      <c r="J19" s="365">
        <v>1</v>
      </c>
      <c r="K19" s="365">
        <v>6</v>
      </c>
    </row>
  </sheetData>
  <mergeCells count="6">
    <mergeCell ref="A1:K1"/>
    <mergeCell ref="A5:B5"/>
    <mergeCell ref="A3:B3"/>
    <mergeCell ref="F3:F4"/>
    <mergeCell ref="F2:J2"/>
    <mergeCell ref="G3:J3"/>
  </mergeCells>
  <printOptions/>
  <pageMargins left="0.7874015748031497" right="0.5905511811023623" top="0.5905511811023623" bottom="0.7874015748031497" header="0" footer="0"/>
  <pageSetup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J55"/>
  <sheetViews>
    <sheetView workbookViewId="0" topLeftCell="A1">
      <selection activeCell="A1" sqref="A1:L1"/>
    </sheetView>
  </sheetViews>
  <sheetFormatPr defaultColWidth="9.00390625" defaultRowHeight="13.5"/>
  <cols>
    <col min="1" max="1" width="8.125" style="427" customWidth="1"/>
    <col min="2" max="2" width="5.625" style="427" customWidth="1"/>
    <col min="3" max="3" width="0.875" style="427" customWidth="1"/>
    <col min="4" max="4" width="4.50390625" style="446" customWidth="1"/>
    <col min="5" max="5" width="11.625" style="427" customWidth="1"/>
    <col min="6" max="12" width="8.125" style="427" customWidth="1"/>
    <col min="13" max="13" width="1.12109375" style="427" customWidth="1"/>
    <col min="14" max="25" width="8.125" style="427" customWidth="1"/>
    <col min="26" max="26" width="5.625" style="427" customWidth="1"/>
    <col min="27" max="27" width="0.875" style="427" customWidth="1"/>
    <col min="28" max="28" width="4.50390625" style="446" customWidth="1"/>
    <col min="29" max="29" width="11.625" style="427" customWidth="1"/>
    <col min="30" max="36" width="8.125" style="427" customWidth="1"/>
    <col min="37" max="37" width="0.74609375" style="427" customWidth="1"/>
    <col min="38" max="49" width="8.125" style="427" customWidth="1"/>
    <col min="50" max="50" width="5.625" style="427" customWidth="1"/>
    <col min="51" max="51" width="0.875" style="427" customWidth="1"/>
    <col min="52" max="52" width="4.50390625" style="446" customWidth="1"/>
    <col min="53" max="53" width="11.625" style="427" customWidth="1"/>
    <col min="54" max="60" width="8.125" style="427" customWidth="1"/>
    <col min="61" max="61" width="0.875" style="427" customWidth="1"/>
    <col min="62" max="73" width="8.125" style="427" customWidth="1"/>
    <col min="74" max="74" width="5.625" style="427" customWidth="1"/>
    <col min="75" max="75" width="0.875" style="427" customWidth="1"/>
    <col min="76" max="76" width="4.50390625" style="446" customWidth="1"/>
    <col min="77" max="77" width="11.625" style="427" customWidth="1"/>
    <col min="78" max="84" width="8.125" style="427" customWidth="1"/>
    <col min="85" max="85" width="0.875" style="427" customWidth="1"/>
    <col min="86" max="96" width="8.125" style="427" customWidth="1"/>
    <col min="97" max="97" width="8.00390625" style="427" customWidth="1"/>
    <col min="98" max="98" width="5.625" style="427" customWidth="1"/>
    <col min="99" max="99" width="0.875" style="427" customWidth="1"/>
    <col min="100" max="100" width="4.50390625" style="446" customWidth="1"/>
    <col min="101" max="101" width="11.625" style="427" customWidth="1"/>
    <col min="102" max="108" width="8.125" style="427" customWidth="1"/>
    <col min="109" max="109" width="0.875" style="427" customWidth="1"/>
    <col min="110" max="121" width="8.125" style="427" customWidth="1"/>
    <col min="122" max="122" width="5.625" style="427" customWidth="1"/>
    <col min="123" max="123" width="0.875" style="427" customWidth="1"/>
    <col min="124" max="124" width="4.50390625" style="446" customWidth="1"/>
    <col min="125" max="125" width="11.625" style="427" customWidth="1"/>
    <col min="126" max="132" width="8.125" style="427" customWidth="1"/>
    <col min="133" max="133" width="0.875" style="427" customWidth="1"/>
    <col min="134" max="145" width="8.125" style="427" customWidth="1"/>
    <col min="146" max="146" width="5.625" style="427" customWidth="1"/>
    <col min="147" max="147" width="0.875" style="427" customWidth="1"/>
    <col min="148" max="148" width="4.50390625" style="446" customWidth="1"/>
    <col min="149" max="149" width="11.625" style="427" customWidth="1"/>
    <col min="150" max="156" width="8.125" style="427" customWidth="1"/>
    <col min="157" max="157" width="0.875" style="427" customWidth="1"/>
    <col min="158" max="169" width="8.125" style="427" customWidth="1"/>
    <col min="170" max="170" width="5.625" style="427" customWidth="1"/>
    <col min="171" max="171" width="0.875" style="427" customWidth="1"/>
    <col min="172" max="172" width="4.50390625" style="446" customWidth="1"/>
    <col min="173" max="173" width="11.625" style="427" customWidth="1"/>
    <col min="174" max="180" width="8.125" style="427" customWidth="1"/>
    <col min="181" max="181" width="0.875" style="427" customWidth="1"/>
    <col min="182" max="192" width="8.125" style="427" customWidth="1"/>
    <col min="193" max="16384" width="9.00390625" style="427" customWidth="1"/>
  </cols>
  <sheetData>
    <row r="1" spans="1:192" ht="21" customHeight="1" thickBot="1">
      <c r="A1" s="910" t="s">
        <v>928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N1" s="900" t="s">
        <v>929</v>
      </c>
      <c r="O1" s="900"/>
      <c r="P1" s="900"/>
      <c r="Q1" s="900"/>
      <c r="R1" s="900"/>
      <c r="S1" s="900"/>
      <c r="T1" s="900"/>
      <c r="U1" s="900"/>
      <c r="V1" s="900"/>
      <c r="W1" s="900"/>
      <c r="X1" s="900"/>
      <c r="Y1" s="910" t="s">
        <v>930</v>
      </c>
      <c r="Z1" s="910"/>
      <c r="AA1" s="910"/>
      <c r="AB1" s="910"/>
      <c r="AC1" s="910"/>
      <c r="AD1" s="910"/>
      <c r="AE1" s="910"/>
      <c r="AF1" s="910"/>
      <c r="AG1" s="910"/>
      <c r="AH1" s="910"/>
      <c r="AI1" s="910"/>
      <c r="AJ1" s="910"/>
      <c r="AL1" s="892" t="s">
        <v>931</v>
      </c>
      <c r="AM1" s="892"/>
      <c r="AN1" s="892"/>
      <c r="AO1" s="892"/>
      <c r="AP1" s="892"/>
      <c r="AQ1" s="892"/>
      <c r="AR1" s="892"/>
      <c r="AS1" s="892"/>
      <c r="AT1" s="892"/>
      <c r="AU1" s="892"/>
      <c r="AV1" s="892"/>
      <c r="AW1" s="910" t="s">
        <v>930</v>
      </c>
      <c r="AX1" s="910"/>
      <c r="AY1" s="910"/>
      <c r="AZ1" s="910"/>
      <c r="BA1" s="910"/>
      <c r="BB1" s="910"/>
      <c r="BC1" s="910"/>
      <c r="BD1" s="910"/>
      <c r="BE1" s="910"/>
      <c r="BF1" s="910"/>
      <c r="BG1" s="910"/>
      <c r="BH1" s="910"/>
      <c r="BJ1" s="892" t="s">
        <v>931</v>
      </c>
      <c r="BK1" s="892"/>
      <c r="BL1" s="892"/>
      <c r="BM1" s="892"/>
      <c r="BN1" s="892"/>
      <c r="BO1" s="892"/>
      <c r="BP1" s="892"/>
      <c r="BQ1" s="892"/>
      <c r="BR1" s="892"/>
      <c r="BS1" s="892"/>
      <c r="BT1" s="892"/>
      <c r="BU1" s="910" t="s">
        <v>930</v>
      </c>
      <c r="BV1" s="910"/>
      <c r="BW1" s="910"/>
      <c r="BX1" s="910"/>
      <c r="BY1" s="910"/>
      <c r="BZ1" s="910"/>
      <c r="CA1" s="910"/>
      <c r="CB1" s="910"/>
      <c r="CC1" s="910"/>
      <c r="CD1" s="910"/>
      <c r="CE1" s="910"/>
      <c r="CF1" s="910"/>
      <c r="CH1" s="892" t="s">
        <v>931</v>
      </c>
      <c r="CI1" s="892"/>
      <c r="CJ1" s="892"/>
      <c r="CK1" s="892"/>
      <c r="CL1" s="892"/>
      <c r="CM1" s="892"/>
      <c r="CN1" s="892"/>
      <c r="CO1" s="892"/>
      <c r="CP1" s="892"/>
      <c r="CQ1" s="892"/>
      <c r="CR1" s="892"/>
      <c r="CS1" s="910" t="s">
        <v>930</v>
      </c>
      <c r="CT1" s="910"/>
      <c r="CU1" s="910"/>
      <c r="CV1" s="910"/>
      <c r="CW1" s="910"/>
      <c r="CX1" s="910"/>
      <c r="CY1" s="910"/>
      <c r="CZ1" s="910"/>
      <c r="DA1" s="910"/>
      <c r="DB1" s="910"/>
      <c r="DC1" s="910"/>
      <c r="DD1" s="910"/>
      <c r="DF1" s="892" t="s">
        <v>931</v>
      </c>
      <c r="DG1" s="892"/>
      <c r="DH1" s="892"/>
      <c r="DI1" s="892"/>
      <c r="DJ1" s="892"/>
      <c r="DK1" s="892"/>
      <c r="DL1" s="892"/>
      <c r="DM1" s="892"/>
      <c r="DN1" s="892"/>
      <c r="DO1" s="892"/>
      <c r="DP1" s="892"/>
      <c r="DQ1" s="910" t="s">
        <v>930</v>
      </c>
      <c r="DR1" s="910"/>
      <c r="DS1" s="910"/>
      <c r="DT1" s="910"/>
      <c r="DU1" s="910"/>
      <c r="DV1" s="910"/>
      <c r="DW1" s="910"/>
      <c r="DX1" s="910"/>
      <c r="DY1" s="910"/>
      <c r="DZ1" s="910"/>
      <c r="EA1" s="910"/>
      <c r="EB1" s="910"/>
      <c r="ED1" s="892" t="s">
        <v>931</v>
      </c>
      <c r="EE1" s="892"/>
      <c r="EF1" s="892"/>
      <c r="EG1" s="892"/>
      <c r="EH1" s="892"/>
      <c r="EI1" s="892"/>
      <c r="EJ1" s="892"/>
      <c r="EK1" s="892"/>
      <c r="EL1" s="892"/>
      <c r="EM1" s="892"/>
      <c r="EN1" s="892"/>
      <c r="EO1" s="910" t="s">
        <v>930</v>
      </c>
      <c r="EP1" s="910"/>
      <c r="EQ1" s="910"/>
      <c r="ER1" s="910"/>
      <c r="ES1" s="910"/>
      <c r="ET1" s="910"/>
      <c r="EU1" s="910"/>
      <c r="EV1" s="910"/>
      <c r="EW1" s="910"/>
      <c r="EX1" s="910"/>
      <c r="EY1" s="910"/>
      <c r="EZ1" s="910"/>
      <c r="FB1" s="892" t="s">
        <v>931</v>
      </c>
      <c r="FC1" s="892"/>
      <c r="FD1" s="892"/>
      <c r="FE1" s="892"/>
      <c r="FF1" s="892"/>
      <c r="FG1" s="892"/>
      <c r="FH1" s="892"/>
      <c r="FI1" s="892"/>
      <c r="FJ1" s="892"/>
      <c r="FK1" s="892"/>
      <c r="FL1" s="892"/>
      <c r="FM1" s="910" t="s">
        <v>930</v>
      </c>
      <c r="FN1" s="910"/>
      <c r="FO1" s="910"/>
      <c r="FP1" s="910"/>
      <c r="FQ1" s="910"/>
      <c r="FR1" s="910"/>
      <c r="FS1" s="910"/>
      <c r="FT1" s="910"/>
      <c r="FU1" s="910"/>
      <c r="FV1" s="910"/>
      <c r="FW1" s="910"/>
      <c r="FX1" s="910"/>
      <c r="FZ1" s="892" t="s">
        <v>931</v>
      </c>
      <c r="GA1" s="892"/>
      <c r="GB1" s="892"/>
      <c r="GC1" s="892"/>
      <c r="GD1" s="892"/>
      <c r="GE1" s="892"/>
      <c r="GF1" s="892"/>
      <c r="GG1" s="892"/>
      <c r="GH1" s="892"/>
      <c r="GI1" s="892"/>
      <c r="GJ1" s="892"/>
    </row>
    <row r="2" spans="1:192" s="428" customFormat="1" ht="13.5" customHeight="1" thickTop="1">
      <c r="A2" s="902" t="s">
        <v>932</v>
      </c>
      <c r="B2" s="902"/>
      <c r="C2" s="902"/>
      <c r="D2" s="903"/>
      <c r="E2" s="911" t="s">
        <v>933</v>
      </c>
      <c r="F2" s="913" t="s">
        <v>934</v>
      </c>
      <c r="G2" s="914"/>
      <c r="H2" s="914"/>
      <c r="I2" s="914"/>
      <c r="J2" s="914"/>
      <c r="K2" s="914"/>
      <c r="L2" s="906"/>
      <c r="N2" s="899" t="s">
        <v>935</v>
      </c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901" t="s">
        <v>932</v>
      </c>
      <c r="Z2" s="896"/>
      <c r="AA2" s="896"/>
      <c r="AB2" s="896"/>
      <c r="AC2" s="896" t="s">
        <v>933</v>
      </c>
      <c r="AD2" s="914" t="s">
        <v>934</v>
      </c>
      <c r="AE2" s="914"/>
      <c r="AF2" s="914"/>
      <c r="AG2" s="914"/>
      <c r="AH2" s="914"/>
      <c r="AI2" s="914"/>
      <c r="AJ2" s="906"/>
      <c r="AL2" s="893" t="s">
        <v>936</v>
      </c>
      <c r="AM2" s="894"/>
      <c r="AN2" s="894"/>
      <c r="AO2" s="894"/>
      <c r="AP2" s="894"/>
      <c r="AQ2" s="894"/>
      <c r="AR2" s="894"/>
      <c r="AS2" s="894"/>
      <c r="AT2" s="894"/>
      <c r="AU2" s="894"/>
      <c r="AV2" s="895"/>
      <c r="AW2" s="901" t="s">
        <v>932</v>
      </c>
      <c r="AX2" s="896"/>
      <c r="AY2" s="896"/>
      <c r="AZ2" s="896"/>
      <c r="BA2" s="896" t="s">
        <v>933</v>
      </c>
      <c r="BB2" s="914" t="s">
        <v>934</v>
      </c>
      <c r="BC2" s="914"/>
      <c r="BD2" s="914"/>
      <c r="BE2" s="914"/>
      <c r="BF2" s="914"/>
      <c r="BG2" s="914"/>
      <c r="BH2" s="906"/>
      <c r="BJ2" s="899" t="s">
        <v>937</v>
      </c>
      <c r="BK2" s="899"/>
      <c r="BL2" s="899"/>
      <c r="BM2" s="899"/>
      <c r="BN2" s="899"/>
      <c r="BO2" s="899"/>
      <c r="BP2" s="899"/>
      <c r="BQ2" s="899"/>
      <c r="BR2" s="899"/>
      <c r="BS2" s="899"/>
      <c r="BT2" s="899"/>
      <c r="BU2" s="901" t="s">
        <v>932</v>
      </c>
      <c r="BV2" s="896"/>
      <c r="BW2" s="896"/>
      <c r="BX2" s="896"/>
      <c r="BY2" s="896" t="s">
        <v>933</v>
      </c>
      <c r="BZ2" s="914" t="s">
        <v>934</v>
      </c>
      <c r="CA2" s="914"/>
      <c r="CB2" s="914"/>
      <c r="CC2" s="914"/>
      <c r="CD2" s="914"/>
      <c r="CE2" s="914"/>
      <c r="CF2" s="906"/>
      <c r="CH2" s="893" t="s">
        <v>937</v>
      </c>
      <c r="CI2" s="894"/>
      <c r="CJ2" s="894"/>
      <c r="CK2" s="894"/>
      <c r="CL2" s="894"/>
      <c r="CM2" s="894"/>
      <c r="CN2" s="894"/>
      <c r="CO2" s="894"/>
      <c r="CP2" s="894"/>
      <c r="CQ2" s="894"/>
      <c r="CR2" s="895"/>
      <c r="CS2" s="901" t="s">
        <v>932</v>
      </c>
      <c r="CT2" s="896"/>
      <c r="CU2" s="896"/>
      <c r="CV2" s="896"/>
      <c r="CW2" s="896" t="s">
        <v>933</v>
      </c>
      <c r="CX2" s="914" t="s">
        <v>934</v>
      </c>
      <c r="CY2" s="914"/>
      <c r="CZ2" s="914"/>
      <c r="DA2" s="914"/>
      <c r="DB2" s="914"/>
      <c r="DC2" s="914"/>
      <c r="DD2" s="906"/>
      <c r="DF2" s="893" t="s">
        <v>937</v>
      </c>
      <c r="DG2" s="894"/>
      <c r="DH2" s="894"/>
      <c r="DI2" s="894"/>
      <c r="DJ2" s="894"/>
      <c r="DK2" s="894"/>
      <c r="DL2" s="894"/>
      <c r="DM2" s="894"/>
      <c r="DN2" s="894"/>
      <c r="DO2" s="894"/>
      <c r="DP2" s="895"/>
      <c r="DQ2" s="901" t="s">
        <v>932</v>
      </c>
      <c r="DR2" s="896"/>
      <c r="DS2" s="896"/>
      <c r="DT2" s="896"/>
      <c r="DU2" s="896" t="s">
        <v>933</v>
      </c>
      <c r="DV2" s="914" t="s">
        <v>934</v>
      </c>
      <c r="DW2" s="914"/>
      <c r="DX2" s="914"/>
      <c r="DY2" s="914"/>
      <c r="DZ2" s="914"/>
      <c r="EA2" s="914"/>
      <c r="EB2" s="906"/>
      <c r="ED2" s="893" t="s">
        <v>937</v>
      </c>
      <c r="EE2" s="894"/>
      <c r="EF2" s="894"/>
      <c r="EG2" s="894"/>
      <c r="EH2" s="894"/>
      <c r="EI2" s="894"/>
      <c r="EJ2" s="894"/>
      <c r="EK2" s="894"/>
      <c r="EL2" s="894"/>
      <c r="EM2" s="894"/>
      <c r="EN2" s="895"/>
      <c r="EO2" s="901" t="s">
        <v>932</v>
      </c>
      <c r="EP2" s="896"/>
      <c r="EQ2" s="896"/>
      <c r="ER2" s="896"/>
      <c r="ES2" s="896" t="s">
        <v>933</v>
      </c>
      <c r="ET2" s="914" t="s">
        <v>934</v>
      </c>
      <c r="EU2" s="914"/>
      <c r="EV2" s="914"/>
      <c r="EW2" s="914"/>
      <c r="EX2" s="914"/>
      <c r="EY2" s="914"/>
      <c r="EZ2" s="906"/>
      <c r="FB2" s="893" t="s">
        <v>937</v>
      </c>
      <c r="FC2" s="894"/>
      <c r="FD2" s="894"/>
      <c r="FE2" s="894"/>
      <c r="FF2" s="894"/>
      <c r="FG2" s="894"/>
      <c r="FH2" s="894"/>
      <c r="FI2" s="894"/>
      <c r="FJ2" s="894"/>
      <c r="FK2" s="894"/>
      <c r="FL2" s="895"/>
      <c r="FM2" s="901" t="s">
        <v>932</v>
      </c>
      <c r="FN2" s="896"/>
      <c r="FO2" s="896"/>
      <c r="FP2" s="896"/>
      <c r="FQ2" s="896" t="s">
        <v>933</v>
      </c>
      <c r="FR2" s="914" t="s">
        <v>934</v>
      </c>
      <c r="FS2" s="914"/>
      <c r="FT2" s="914"/>
      <c r="FU2" s="914"/>
      <c r="FV2" s="914"/>
      <c r="FW2" s="914"/>
      <c r="FX2" s="906"/>
      <c r="FZ2" s="893" t="s">
        <v>937</v>
      </c>
      <c r="GA2" s="894"/>
      <c r="GB2" s="894"/>
      <c r="GC2" s="894"/>
      <c r="GD2" s="894"/>
      <c r="GE2" s="894"/>
      <c r="GF2" s="894"/>
      <c r="GG2" s="894"/>
      <c r="GH2" s="894"/>
      <c r="GI2" s="894"/>
      <c r="GJ2" s="895"/>
    </row>
    <row r="3" spans="1:192" s="428" customFormat="1" ht="13.5" customHeight="1">
      <c r="A3" s="904"/>
      <c r="B3" s="904"/>
      <c r="C3" s="904"/>
      <c r="D3" s="905"/>
      <c r="E3" s="912"/>
      <c r="F3" s="430" t="s">
        <v>938</v>
      </c>
      <c r="G3" s="431" t="s">
        <v>939</v>
      </c>
      <c r="H3" s="431" t="s">
        <v>940</v>
      </c>
      <c r="I3" s="431" t="s">
        <v>941</v>
      </c>
      <c r="J3" s="431" t="s">
        <v>942</v>
      </c>
      <c r="K3" s="431" t="s">
        <v>943</v>
      </c>
      <c r="L3" s="431" t="s">
        <v>944</v>
      </c>
      <c r="N3" s="430" t="s">
        <v>945</v>
      </c>
      <c r="O3" s="431" t="s">
        <v>946</v>
      </c>
      <c r="P3" s="431" t="s">
        <v>947</v>
      </c>
      <c r="Q3" s="431" t="s">
        <v>948</v>
      </c>
      <c r="R3" s="431" t="s">
        <v>949</v>
      </c>
      <c r="S3" s="431" t="s">
        <v>950</v>
      </c>
      <c r="T3" s="431" t="s">
        <v>951</v>
      </c>
      <c r="U3" s="431" t="s">
        <v>952</v>
      </c>
      <c r="V3" s="431" t="s">
        <v>953</v>
      </c>
      <c r="W3" s="431" t="s">
        <v>954</v>
      </c>
      <c r="X3" s="432" t="s">
        <v>955</v>
      </c>
      <c r="Y3" s="897"/>
      <c r="Z3" s="898"/>
      <c r="AA3" s="898"/>
      <c r="AB3" s="898"/>
      <c r="AC3" s="898"/>
      <c r="AD3" s="431" t="s">
        <v>938</v>
      </c>
      <c r="AE3" s="431" t="s">
        <v>939</v>
      </c>
      <c r="AF3" s="431" t="s">
        <v>940</v>
      </c>
      <c r="AG3" s="431" t="s">
        <v>941</v>
      </c>
      <c r="AH3" s="431" t="s">
        <v>942</v>
      </c>
      <c r="AI3" s="431" t="s">
        <v>943</v>
      </c>
      <c r="AJ3" s="431" t="s">
        <v>944</v>
      </c>
      <c r="AL3" s="409" t="s">
        <v>945</v>
      </c>
      <c r="AM3" s="355" t="s">
        <v>946</v>
      </c>
      <c r="AN3" s="355" t="s">
        <v>947</v>
      </c>
      <c r="AO3" s="355" t="s">
        <v>948</v>
      </c>
      <c r="AP3" s="355" t="s">
        <v>949</v>
      </c>
      <c r="AQ3" s="355" t="s">
        <v>950</v>
      </c>
      <c r="AR3" s="355" t="s">
        <v>951</v>
      </c>
      <c r="AS3" s="355" t="s">
        <v>952</v>
      </c>
      <c r="AT3" s="355" t="s">
        <v>953</v>
      </c>
      <c r="AU3" s="355" t="s">
        <v>954</v>
      </c>
      <c r="AV3" s="433" t="s">
        <v>955</v>
      </c>
      <c r="AW3" s="897"/>
      <c r="AX3" s="898"/>
      <c r="AY3" s="898"/>
      <c r="AZ3" s="898"/>
      <c r="BA3" s="898"/>
      <c r="BB3" s="431" t="s">
        <v>938</v>
      </c>
      <c r="BC3" s="431" t="s">
        <v>939</v>
      </c>
      <c r="BD3" s="431" t="s">
        <v>940</v>
      </c>
      <c r="BE3" s="431" t="s">
        <v>941</v>
      </c>
      <c r="BF3" s="431" t="s">
        <v>942</v>
      </c>
      <c r="BG3" s="431" t="s">
        <v>943</v>
      </c>
      <c r="BH3" s="431" t="s">
        <v>944</v>
      </c>
      <c r="BJ3" s="430" t="s">
        <v>945</v>
      </c>
      <c r="BK3" s="431" t="s">
        <v>946</v>
      </c>
      <c r="BL3" s="431" t="s">
        <v>947</v>
      </c>
      <c r="BM3" s="431" t="s">
        <v>948</v>
      </c>
      <c r="BN3" s="431" t="s">
        <v>949</v>
      </c>
      <c r="BO3" s="431" t="s">
        <v>950</v>
      </c>
      <c r="BP3" s="431" t="s">
        <v>951</v>
      </c>
      <c r="BQ3" s="431" t="s">
        <v>952</v>
      </c>
      <c r="BR3" s="431" t="s">
        <v>953</v>
      </c>
      <c r="BS3" s="431" t="s">
        <v>954</v>
      </c>
      <c r="BT3" s="432" t="s">
        <v>955</v>
      </c>
      <c r="BU3" s="897"/>
      <c r="BV3" s="898"/>
      <c r="BW3" s="898"/>
      <c r="BX3" s="898"/>
      <c r="BY3" s="898"/>
      <c r="BZ3" s="431" t="s">
        <v>938</v>
      </c>
      <c r="CA3" s="431" t="s">
        <v>939</v>
      </c>
      <c r="CB3" s="431" t="s">
        <v>940</v>
      </c>
      <c r="CC3" s="431" t="s">
        <v>941</v>
      </c>
      <c r="CD3" s="431" t="s">
        <v>942</v>
      </c>
      <c r="CE3" s="431" t="s">
        <v>943</v>
      </c>
      <c r="CF3" s="431" t="s">
        <v>944</v>
      </c>
      <c r="CH3" s="430" t="s">
        <v>945</v>
      </c>
      <c r="CI3" s="431" t="s">
        <v>946</v>
      </c>
      <c r="CJ3" s="431" t="s">
        <v>947</v>
      </c>
      <c r="CK3" s="431" t="s">
        <v>948</v>
      </c>
      <c r="CL3" s="431" t="s">
        <v>949</v>
      </c>
      <c r="CM3" s="431" t="s">
        <v>950</v>
      </c>
      <c r="CN3" s="431" t="s">
        <v>951</v>
      </c>
      <c r="CO3" s="431" t="s">
        <v>952</v>
      </c>
      <c r="CP3" s="431" t="s">
        <v>953</v>
      </c>
      <c r="CQ3" s="431" t="s">
        <v>954</v>
      </c>
      <c r="CR3" s="432" t="s">
        <v>955</v>
      </c>
      <c r="CS3" s="897"/>
      <c r="CT3" s="898"/>
      <c r="CU3" s="898"/>
      <c r="CV3" s="898"/>
      <c r="CW3" s="898"/>
      <c r="CX3" s="431" t="s">
        <v>938</v>
      </c>
      <c r="CY3" s="431" t="s">
        <v>939</v>
      </c>
      <c r="CZ3" s="431" t="s">
        <v>940</v>
      </c>
      <c r="DA3" s="431" t="s">
        <v>941</v>
      </c>
      <c r="DB3" s="431" t="s">
        <v>942</v>
      </c>
      <c r="DC3" s="431" t="s">
        <v>943</v>
      </c>
      <c r="DD3" s="432" t="s">
        <v>944</v>
      </c>
      <c r="DF3" s="430" t="s">
        <v>945</v>
      </c>
      <c r="DG3" s="431" t="s">
        <v>946</v>
      </c>
      <c r="DH3" s="431" t="s">
        <v>947</v>
      </c>
      <c r="DI3" s="431" t="s">
        <v>948</v>
      </c>
      <c r="DJ3" s="431" t="s">
        <v>949</v>
      </c>
      <c r="DK3" s="431" t="s">
        <v>950</v>
      </c>
      <c r="DL3" s="431" t="s">
        <v>951</v>
      </c>
      <c r="DM3" s="431" t="s">
        <v>952</v>
      </c>
      <c r="DN3" s="431" t="s">
        <v>953</v>
      </c>
      <c r="DO3" s="431" t="s">
        <v>954</v>
      </c>
      <c r="DP3" s="432" t="s">
        <v>955</v>
      </c>
      <c r="DQ3" s="897"/>
      <c r="DR3" s="898"/>
      <c r="DS3" s="898"/>
      <c r="DT3" s="898"/>
      <c r="DU3" s="898"/>
      <c r="DV3" s="431" t="s">
        <v>938</v>
      </c>
      <c r="DW3" s="431" t="s">
        <v>939</v>
      </c>
      <c r="DX3" s="431" t="s">
        <v>940</v>
      </c>
      <c r="DY3" s="431" t="s">
        <v>941</v>
      </c>
      <c r="DZ3" s="431" t="s">
        <v>942</v>
      </c>
      <c r="EA3" s="431" t="s">
        <v>943</v>
      </c>
      <c r="EB3" s="431" t="s">
        <v>944</v>
      </c>
      <c r="ED3" s="430" t="s">
        <v>945</v>
      </c>
      <c r="EE3" s="431" t="s">
        <v>946</v>
      </c>
      <c r="EF3" s="431" t="s">
        <v>947</v>
      </c>
      <c r="EG3" s="431" t="s">
        <v>948</v>
      </c>
      <c r="EH3" s="431" t="s">
        <v>949</v>
      </c>
      <c r="EI3" s="431" t="s">
        <v>950</v>
      </c>
      <c r="EJ3" s="431" t="s">
        <v>951</v>
      </c>
      <c r="EK3" s="431" t="s">
        <v>952</v>
      </c>
      <c r="EL3" s="431" t="s">
        <v>953</v>
      </c>
      <c r="EM3" s="431" t="s">
        <v>954</v>
      </c>
      <c r="EN3" s="432" t="s">
        <v>955</v>
      </c>
      <c r="EO3" s="897"/>
      <c r="EP3" s="898"/>
      <c r="EQ3" s="898"/>
      <c r="ER3" s="898"/>
      <c r="ES3" s="898"/>
      <c r="ET3" s="431" t="s">
        <v>938</v>
      </c>
      <c r="EU3" s="431" t="s">
        <v>939</v>
      </c>
      <c r="EV3" s="431" t="s">
        <v>940</v>
      </c>
      <c r="EW3" s="431" t="s">
        <v>941</v>
      </c>
      <c r="EX3" s="431" t="s">
        <v>942</v>
      </c>
      <c r="EY3" s="431" t="s">
        <v>943</v>
      </c>
      <c r="EZ3" s="431" t="s">
        <v>944</v>
      </c>
      <c r="FB3" s="430" t="s">
        <v>945</v>
      </c>
      <c r="FC3" s="431" t="s">
        <v>946</v>
      </c>
      <c r="FD3" s="431" t="s">
        <v>947</v>
      </c>
      <c r="FE3" s="431" t="s">
        <v>948</v>
      </c>
      <c r="FF3" s="431" t="s">
        <v>949</v>
      </c>
      <c r="FG3" s="431" t="s">
        <v>950</v>
      </c>
      <c r="FH3" s="431" t="s">
        <v>951</v>
      </c>
      <c r="FI3" s="431" t="s">
        <v>952</v>
      </c>
      <c r="FJ3" s="431" t="s">
        <v>953</v>
      </c>
      <c r="FK3" s="431" t="s">
        <v>954</v>
      </c>
      <c r="FL3" s="432" t="s">
        <v>955</v>
      </c>
      <c r="FM3" s="897"/>
      <c r="FN3" s="898"/>
      <c r="FO3" s="898"/>
      <c r="FP3" s="898"/>
      <c r="FQ3" s="898"/>
      <c r="FR3" s="431" t="s">
        <v>938</v>
      </c>
      <c r="FS3" s="431" t="s">
        <v>939</v>
      </c>
      <c r="FT3" s="431" t="s">
        <v>940</v>
      </c>
      <c r="FU3" s="431" t="s">
        <v>941</v>
      </c>
      <c r="FV3" s="431" t="s">
        <v>942</v>
      </c>
      <c r="FW3" s="431" t="s">
        <v>943</v>
      </c>
      <c r="FX3" s="431" t="s">
        <v>944</v>
      </c>
      <c r="FZ3" s="430" t="s">
        <v>945</v>
      </c>
      <c r="GA3" s="431" t="s">
        <v>946</v>
      </c>
      <c r="GB3" s="431" t="s">
        <v>947</v>
      </c>
      <c r="GC3" s="431" t="s">
        <v>948</v>
      </c>
      <c r="GD3" s="431" t="s">
        <v>949</v>
      </c>
      <c r="GE3" s="431" t="s">
        <v>950</v>
      </c>
      <c r="GF3" s="431" t="s">
        <v>951</v>
      </c>
      <c r="GG3" s="431" t="s">
        <v>952</v>
      </c>
      <c r="GH3" s="431" t="s">
        <v>953</v>
      </c>
      <c r="GI3" s="431" t="s">
        <v>954</v>
      </c>
      <c r="GJ3" s="432" t="s">
        <v>955</v>
      </c>
    </row>
    <row r="4" spans="1:192" s="428" customFormat="1" ht="13.5" customHeight="1">
      <c r="A4" s="909" t="s">
        <v>956</v>
      </c>
      <c r="B4" s="909"/>
      <c r="C4" s="434"/>
      <c r="D4" s="435" t="s">
        <v>686</v>
      </c>
      <c r="E4" s="436">
        <v>511415</v>
      </c>
      <c r="F4" s="436">
        <v>20303</v>
      </c>
      <c r="G4" s="436">
        <v>20506</v>
      </c>
      <c r="H4" s="436">
        <v>23002</v>
      </c>
      <c r="I4" s="436">
        <v>31045</v>
      </c>
      <c r="J4" s="436">
        <v>52010</v>
      </c>
      <c r="K4" s="436">
        <v>46690</v>
      </c>
      <c r="L4" s="436">
        <v>39710</v>
      </c>
      <c r="N4" s="436">
        <v>32541</v>
      </c>
      <c r="O4" s="436">
        <v>34890</v>
      </c>
      <c r="P4" s="436">
        <v>43513</v>
      </c>
      <c r="Q4" s="436">
        <v>37457</v>
      </c>
      <c r="R4" s="436">
        <v>33097</v>
      </c>
      <c r="S4" s="436">
        <v>30350</v>
      </c>
      <c r="T4" s="436">
        <v>23733</v>
      </c>
      <c r="U4" s="436">
        <v>16482</v>
      </c>
      <c r="V4" s="436">
        <v>11230</v>
      </c>
      <c r="W4" s="436">
        <v>13019</v>
      </c>
      <c r="X4" s="436">
        <v>1837</v>
      </c>
      <c r="Y4" s="891" t="s">
        <v>957</v>
      </c>
      <c r="Z4" s="891"/>
      <c r="AB4" s="438" t="s">
        <v>686</v>
      </c>
      <c r="AC4" s="428">
        <v>4551</v>
      </c>
      <c r="AD4" s="428">
        <v>188</v>
      </c>
      <c r="AE4" s="428">
        <v>165</v>
      </c>
      <c r="AF4" s="428">
        <v>147</v>
      </c>
      <c r="AG4" s="428">
        <v>159</v>
      </c>
      <c r="AH4" s="428">
        <v>394</v>
      </c>
      <c r="AI4" s="428">
        <v>474</v>
      </c>
      <c r="AJ4" s="428">
        <v>404</v>
      </c>
      <c r="AL4" s="428">
        <v>360</v>
      </c>
      <c r="AM4" s="428">
        <v>286</v>
      </c>
      <c r="AN4" s="428">
        <v>292</v>
      </c>
      <c r="AO4" s="428">
        <v>331</v>
      </c>
      <c r="AP4" s="428">
        <v>286</v>
      </c>
      <c r="AQ4" s="428">
        <v>294</v>
      </c>
      <c r="AR4" s="428">
        <v>253</v>
      </c>
      <c r="AS4" s="428">
        <v>200</v>
      </c>
      <c r="AT4" s="428">
        <v>155</v>
      </c>
      <c r="AU4" s="428">
        <v>157</v>
      </c>
      <c r="AV4" s="428">
        <v>6</v>
      </c>
      <c r="AW4" s="437" t="s">
        <v>958</v>
      </c>
      <c r="AX4" s="437" t="s">
        <v>505</v>
      </c>
      <c r="AZ4" s="438" t="s">
        <v>686</v>
      </c>
      <c r="BA4" s="428">
        <v>4688</v>
      </c>
      <c r="BB4" s="428">
        <v>185</v>
      </c>
      <c r="BC4" s="428">
        <v>190</v>
      </c>
      <c r="BD4" s="428">
        <v>160</v>
      </c>
      <c r="BE4" s="428">
        <v>220</v>
      </c>
      <c r="BF4" s="428">
        <v>416</v>
      </c>
      <c r="BG4" s="428">
        <v>517</v>
      </c>
      <c r="BH4" s="428">
        <v>451</v>
      </c>
      <c r="BJ4" s="428">
        <v>434</v>
      </c>
      <c r="BK4" s="428">
        <v>319</v>
      </c>
      <c r="BL4" s="428">
        <v>286</v>
      </c>
      <c r="BM4" s="428">
        <v>317</v>
      </c>
      <c r="BN4" s="428">
        <v>247</v>
      </c>
      <c r="BO4" s="428">
        <v>252</v>
      </c>
      <c r="BP4" s="428">
        <v>252</v>
      </c>
      <c r="BQ4" s="428">
        <v>223</v>
      </c>
      <c r="BR4" s="428">
        <v>115</v>
      </c>
      <c r="BS4" s="428">
        <v>93</v>
      </c>
      <c r="BT4" s="428">
        <v>11</v>
      </c>
      <c r="BU4" s="891" t="s">
        <v>959</v>
      </c>
      <c r="BV4" s="891"/>
      <c r="BX4" s="438" t="s">
        <v>686</v>
      </c>
      <c r="BY4" s="428">
        <v>5022</v>
      </c>
      <c r="BZ4" s="428">
        <v>165</v>
      </c>
      <c r="CA4" s="428">
        <v>142</v>
      </c>
      <c r="CB4" s="428">
        <v>160</v>
      </c>
      <c r="CC4" s="428">
        <v>252</v>
      </c>
      <c r="CD4" s="428">
        <v>421</v>
      </c>
      <c r="CE4" s="428">
        <v>504</v>
      </c>
      <c r="CF4" s="428">
        <v>347</v>
      </c>
      <c r="CH4" s="428">
        <v>307</v>
      </c>
      <c r="CI4" s="428">
        <v>266</v>
      </c>
      <c r="CJ4" s="428">
        <v>349</v>
      </c>
      <c r="CK4" s="428">
        <v>443</v>
      </c>
      <c r="CL4" s="428">
        <v>406</v>
      </c>
      <c r="CM4" s="428">
        <v>340</v>
      </c>
      <c r="CN4" s="428">
        <v>293</v>
      </c>
      <c r="CO4" s="428">
        <v>200</v>
      </c>
      <c r="CP4" s="428">
        <v>187</v>
      </c>
      <c r="CQ4" s="428">
        <v>239</v>
      </c>
      <c r="CR4" s="428">
        <v>1</v>
      </c>
      <c r="CS4" s="437" t="s">
        <v>960</v>
      </c>
      <c r="CT4" s="437" t="s">
        <v>504</v>
      </c>
      <c r="CV4" s="438" t="s">
        <v>686</v>
      </c>
      <c r="CW4" s="428">
        <v>3874</v>
      </c>
      <c r="CX4" s="428">
        <v>196</v>
      </c>
      <c r="CY4" s="428">
        <v>192</v>
      </c>
      <c r="CZ4" s="428">
        <v>198</v>
      </c>
      <c r="DA4" s="428">
        <v>207</v>
      </c>
      <c r="DB4" s="428">
        <v>340</v>
      </c>
      <c r="DC4" s="428">
        <v>350</v>
      </c>
      <c r="DD4" s="428">
        <v>334</v>
      </c>
      <c r="DF4" s="428">
        <v>299</v>
      </c>
      <c r="DG4" s="428">
        <v>240</v>
      </c>
      <c r="DH4" s="428">
        <v>227</v>
      </c>
      <c r="DI4" s="428">
        <v>271</v>
      </c>
      <c r="DJ4" s="428">
        <v>250</v>
      </c>
      <c r="DK4" s="428">
        <v>216</v>
      </c>
      <c r="DL4" s="428">
        <v>224</v>
      </c>
      <c r="DM4" s="428">
        <v>161</v>
      </c>
      <c r="DN4" s="428">
        <v>83</v>
      </c>
      <c r="DO4" s="428">
        <v>76</v>
      </c>
      <c r="DP4" s="428">
        <v>10</v>
      </c>
      <c r="DQ4" s="437" t="s">
        <v>961</v>
      </c>
      <c r="DR4" s="437" t="s">
        <v>509</v>
      </c>
      <c r="DT4" s="438" t="s">
        <v>686</v>
      </c>
      <c r="DU4" s="428">
        <v>3338</v>
      </c>
      <c r="DV4" s="428">
        <v>134</v>
      </c>
      <c r="DW4" s="428">
        <v>179</v>
      </c>
      <c r="DX4" s="428">
        <v>188</v>
      </c>
      <c r="DY4" s="428">
        <v>217</v>
      </c>
      <c r="DZ4" s="428">
        <v>229</v>
      </c>
      <c r="EA4" s="428">
        <v>230</v>
      </c>
      <c r="EB4" s="428">
        <v>207</v>
      </c>
      <c r="ED4" s="428">
        <v>250</v>
      </c>
      <c r="EE4" s="428">
        <v>214</v>
      </c>
      <c r="EF4" s="428">
        <v>247</v>
      </c>
      <c r="EG4" s="428">
        <v>249</v>
      </c>
      <c r="EH4" s="428">
        <v>196</v>
      </c>
      <c r="EI4" s="428">
        <v>178</v>
      </c>
      <c r="EJ4" s="428">
        <v>185</v>
      </c>
      <c r="EK4" s="428">
        <v>157</v>
      </c>
      <c r="EL4" s="428">
        <v>130</v>
      </c>
      <c r="EM4" s="428">
        <v>139</v>
      </c>
      <c r="EN4" s="428">
        <v>9</v>
      </c>
      <c r="EO4" s="437" t="s">
        <v>962</v>
      </c>
      <c r="EP4" s="437" t="s">
        <v>504</v>
      </c>
      <c r="ER4" s="438" t="s">
        <v>686</v>
      </c>
      <c r="ES4" s="428">
        <v>688</v>
      </c>
      <c r="ET4" s="428">
        <v>34</v>
      </c>
      <c r="EU4" s="428">
        <v>27</v>
      </c>
      <c r="EV4" s="428">
        <v>29</v>
      </c>
      <c r="EW4" s="428">
        <v>39</v>
      </c>
      <c r="EX4" s="428">
        <v>82</v>
      </c>
      <c r="EY4" s="428">
        <v>79</v>
      </c>
      <c r="EZ4" s="428">
        <v>54</v>
      </c>
      <c r="FB4" s="428">
        <v>56</v>
      </c>
      <c r="FC4" s="428">
        <v>37</v>
      </c>
      <c r="FD4" s="428">
        <v>41</v>
      </c>
      <c r="FE4" s="428">
        <v>74</v>
      </c>
      <c r="FF4" s="428">
        <v>62</v>
      </c>
      <c r="FG4" s="428">
        <v>31</v>
      </c>
      <c r="FH4" s="428">
        <v>24</v>
      </c>
      <c r="FI4" s="428">
        <v>9</v>
      </c>
      <c r="FJ4" s="428">
        <v>7</v>
      </c>
      <c r="FK4" s="428">
        <v>3</v>
      </c>
      <c r="FL4" s="428">
        <v>0</v>
      </c>
      <c r="FM4" s="437" t="s">
        <v>963</v>
      </c>
      <c r="FN4" s="437" t="s">
        <v>506</v>
      </c>
      <c r="FP4" s="438" t="s">
        <v>686</v>
      </c>
      <c r="FQ4" s="428">
        <v>1787</v>
      </c>
      <c r="FR4" s="428">
        <v>72</v>
      </c>
      <c r="FS4" s="428">
        <v>55</v>
      </c>
      <c r="FT4" s="428">
        <v>55</v>
      </c>
      <c r="FU4" s="428">
        <v>83</v>
      </c>
      <c r="FV4" s="428">
        <v>147</v>
      </c>
      <c r="FW4" s="428">
        <v>150</v>
      </c>
      <c r="FX4" s="428">
        <v>163</v>
      </c>
      <c r="FZ4" s="428">
        <v>143</v>
      </c>
      <c r="GA4" s="428">
        <v>93</v>
      </c>
      <c r="GB4" s="428">
        <v>102</v>
      </c>
      <c r="GC4" s="428">
        <v>144</v>
      </c>
      <c r="GD4" s="428">
        <v>126</v>
      </c>
      <c r="GE4" s="428">
        <v>100</v>
      </c>
      <c r="GF4" s="428">
        <v>113</v>
      </c>
      <c r="GG4" s="428">
        <v>113</v>
      </c>
      <c r="GH4" s="428">
        <v>49</v>
      </c>
      <c r="GI4" s="428">
        <v>79</v>
      </c>
      <c r="GJ4" s="428">
        <v>0</v>
      </c>
    </row>
    <row r="5" spans="1:192" s="428" customFormat="1" ht="13.5" customHeight="1">
      <c r="A5" s="410"/>
      <c r="B5" s="410"/>
      <c r="C5" s="434"/>
      <c r="D5" s="435" t="s">
        <v>964</v>
      </c>
      <c r="E5" s="436">
        <v>257410</v>
      </c>
      <c r="F5" s="436">
        <v>10337</v>
      </c>
      <c r="G5" s="436">
        <v>10565</v>
      </c>
      <c r="H5" s="436">
        <v>11818</v>
      </c>
      <c r="I5" s="436">
        <v>15409</v>
      </c>
      <c r="J5" s="436">
        <v>26608</v>
      </c>
      <c r="K5" s="436">
        <v>24670</v>
      </c>
      <c r="L5" s="436">
        <v>21342</v>
      </c>
      <c r="N5" s="436">
        <v>17321</v>
      </c>
      <c r="O5" s="436">
        <v>18424</v>
      </c>
      <c r="P5" s="436">
        <v>22649</v>
      </c>
      <c r="Q5" s="436">
        <v>18980</v>
      </c>
      <c r="R5" s="436">
        <v>16218</v>
      </c>
      <c r="S5" s="436">
        <v>14593</v>
      </c>
      <c r="T5" s="436">
        <v>11162</v>
      </c>
      <c r="U5" s="436">
        <v>7014</v>
      </c>
      <c r="V5" s="436">
        <v>4321</v>
      </c>
      <c r="W5" s="436">
        <v>4503</v>
      </c>
      <c r="X5" s="436">
        <v>1476</v>
      </c>
      <c r="AB5" s="439" t="s">
        <v>964</v>
      </c>
      <c r="AC5" s="428">
        <v>2264</v>
      </c>
      <c r="AD5" s="428">
        <v>90</v>
      </c>
      <c r="AE5" s="428">
        <v>90</v>
      </c>
      <c r="AF5" s="428">
        <v>81</v>
      </c>
      <c r="AG5" s="428">
        <v>82</v>
      </c>
      <c r="AH5" s="428">
        <v>209</v>
      </c>
      <c r="AI5" s="428">
        <v>247</v>
      </c>
      <c r="AJ5" s="428">
        <v>184</v>
      </c>
      <c r="AL5" s="428">
        <v>188</v>
      </c>
      <c r="AM5" s="428">
        <v>152</v>
      </c>
      <c r="AN5" s="428">
        <v>165</v>
      </c>
      <c r="AO5" s="428">
        <v>179</v>
      </c>
      <c r="AP5" s="428">
        <v>135</v>
      </c>
      <c r="AQ5" s="428">
        <v>138</v>
      </c>
      <c r="AR5" s="428">
        <v>112</v>
      </c>
      <c r="AS5" s="428">
        <v>90</v>
      </c>
      <c r="AT5" s="428">
        <v>67</v>
      </c>
      <c r="AU5" s="428">
        <v>50</v>
      </c>
      <c r="AV5" s="428">
        <v>5</v>
      </c>
      <c r="AW5" s="437"/>
      <c r="AX5" s="437"/>
      <c r="AZ5" s="439" t="s">
        <v>964</v>
      </c>
      <c r="BA5" s="428">
        <v>2299</v>
      </c>
      <c r="BB5" s="428">
        <v>90</v>
      </c>
      <c r="BC5" s="428">
        <v>99</v>
      </c>
      <c r="BD5" s="428">
        <v>80</v>
      </c>
      <c r="BE5" s="428">
        <v>125</v>
      </c>
      <c r="BF5" s="428">
        <v>185</v>
      </c>
      <c r="BG5" s="428">
        <v>263</v>
      </c>
      <c r="BH5" s="428">
        <v>206</v>
      </c>
      <c r="BJ5" s="428">
        <v>205</v>
      </c>
      <c r="BK5" s="428">
        <v>172</v>
      </c>
      <c r="BL5" s="428">
        <v>131</v>
      </c>
      <c r="BM5" s="428">
        <v>170</v>
      </c>
      <c r="BN5" s="428">
        <v>135</v>
      </c>
      <c r="BO5" s="428">
        <v>120</v>
      </c>
      <c r="BP5" s="428">
        <v>113</v>
      </c>
      <c r="BQ5" s="428">
        <v>111</v>
      </c>
      <c r="BR5" s="428">
        <v>46</v>
      </c>
      <c r="BS5" s="428">
        <v>39</v>
      </c>
      <c r="BT5" s="428">
        <v>9</v>
      </c>
      <c r="BU5" s="437"/>
      <c r="BV5" s="437"/>
      <c r="BX5" s="439" t="s">
        <v>964</v>
      </c>
      <c r="BY5" s="428">
        <v>2526</v>
      </c>
      <c r="BZ5" s="428">
        <v>80</v>
      </c>
      <c r="CA5" s="428">
        <v>58</v>
      </c>
      <c r="CB5" s="428">
        <v>71</v>
      </c>
      <c r="CC5" s="428">
        <v>113</v>
      </c>
      <c r="CD5" s="428">
        <v>228</v>
      </c>
      <c r="CE5" s="428">
        <v>263</v>
      </c>
      <c r="CF5" s="428">
        <v>181</v>
      </c>
      <c r="CH5" s="428">
        <v>182</v>
      </c>
      <c r="CI5" s="428">
        <v>139</v>
      </c>
      <c r="CJ5" s="428">
        <v>195</v>
      </c>
      <c r="CK5" s="428">
        <v>244</v>
      </c>
      <c r="CL5" s="428">
        <v>223</v>
      </c>
      <c r="CM5" s="428">
        <v>179</v>
      </c>
      <c r="CN5" s="428">
        <v>137</v>
      </c>
      <c r="CO5" s="428">
        <v>91</v>
      </c>
      <c r="CP5" s="428">
        <v>65</v>
      </c>
      <c r="CQ5" s="428">
        <v>76</v>
      </c>
      <c r="CR5" s="428">
        <v>1</v>
      </c>
      <c r="CS5" s="437"/>
      <c r="CT5" s="437"/>
      <c r="CV5" s="439" t="s">
        <v>964</v>
      </c>
      <c r="CW5" s="428">
        <v>2039</v>
      </c>
      <c r="CX5" s="428">
        <v>97</v>
      </c>
      <c r="CY5" s="428">
        <v>87</v>
      </c>
      <c r="CZ5" s="428">
        <v>114</v>
      </c>
      <c r="DA5" s="428">
        <v>111</v>
      </c>
      <c r="DB5" s="428">
        <v>178</v>
      </c>
      <c r="DC5" s="428">
        <v>196</v>
      </c>
      <c r="DD5" s="428">
        <v>187</v>
      </c>
      <c r="DF5" s="428">
        <v>152</v>
      </c>
      <c r="DG5" s="428">
        <v>131</v>
      </c>
      <c r="DH5" s="428">
        <v>126</v>
      </c>
      <c r="DI5" s="428">
        <v>146</v>
      </c>
      <c r="DJ5" s="428">
        <v>133</v>
      </c>
      <c r="DK5" s="428">
        <v>103</v>
      </c>
      <c r="DL5" s="428">
        <v>112</v>
      </c>
      <c r="DM5" s="428">
        <v>82</v>
      </c>
      <c r="DN5" s="428">
        <v>41</v>
      </c>
      <c r="DO5" s="428">
        <v>34</v>
      </c>
      <c r="DP5" s="428">
        <v>9</v>
      </c>
      <c r="DQ5" s="437"/>
      <c r="DR5" s="437"/>
      <c r="DT5" s="439" t="s">
        <v>964</v>
      </c>
      <c r="DU5" s="428">
        <v>1644</v>
      </c>
      <c r="DV5" s="428">
        <v>70</v>
      </c>
      <c r="DW5" s="428">
        <v>110</v>
      </c>
      <c r="DX5" s="428">
        <v>91</v>
      </c>
      <c r="DY5" s="428">
        <v>104</v>
      </c>
      <c r="DZ5" s="428">
        <v>110</v>
      </c>
      <c r="EA5" s="428">
        <v>114</v>
      </c>
      <c r="EB5" s="428">
        <v>104</v>
      </c>
      <c r="ED5" s="428">
        <v>118</v>
      </c>
      <c r="EE5" s="428">
        <v>116</v>
      </c>
      <c r="EF5" s="428">
        <v>130</v>
      </c>
      <c r="EG5" s="428">
        <v>128</v>
      </c>
      <c r="EH5" s="428">
        <v>99</v>
      </c>
      <c r="EI5" s="428">
        <v>87</v>
      </c>
      <c r="EJ5" s="428">
        <v>82</v>
      </c>
      <c r="EK5" s="428">
        <v>79</v>
      </c>
      <c r="EL5" s="428">
        <v>54</v>
      </c>
      <c r="EM5" s="428">
        <v>44</v>
      </c>
      <c r="EN5" s="428">
        <v>4</v>
      </c>
      <c r="EO5" s="437"/>
      <c r="EP5" s="437"/>
      <c r="ER5" s="439" t="s">
        <v>964</v>
      </c>
      <c r="ES5" s="428">
        <v>376</v>
      </c>
      <c r="ET5" s="428">
        <v>16</v>
      </c>
      <c r="EU5" s="428">
        <v>12</v>
      </c>
      <c r="EV5" s="428">
        <v>17</v>
      </c>
      <c r="EW5" s="428">
        <v>19</v>
      </c>
      <c r="EX5" s="428">
        <v>53</v>
      </c>
      <c r="EY5" s="428">
        <v>45</v>
      </c>
      <c r="EZ5" s="428">
        <v>28</v>
      </c>
      <c r="FB5" s="428">
        <v>36</v>
      </c>
      <c r="FC5" s="428">
        <v>20</v>
      </c>
      <c r="FD5" s="428">
        <v>21</v>
      </c>
      <c r="FE5" s="428">
        <v>35</v>
      </c>
      <c r="FF5" s="428">
        <v>38</v>
      </c>
      <c r="FG5" s="428">
        <v>11</v>
      </c>
      <c r="FH5" s="428">
        <v>14</v>
      </c>
      <c r="FI5" s="428">
        <v>5</v>
      </c>
      <c r="FJ5" s="428">
        <v>4</v>
      </c>
      <c r="FK5" s="428">
        <v>2</v>
      </c>
      <c r="FL5" s="428">
        <v>0</v>
      </c>
      <c r="FM5" s="437"/>
      <c r="FN5" s="437"/>
      <c r="FP5" s="439" t="s">
        <v>964</v>
      </c>
      <c r="FQ5" s="428">
        <v>896</v>
      </c>
      <c r="FR5" s="428">
        <v>37</v>
      </c>
      <c r="FS5" s="428">
        <v>26</v>
      </c>
      <c r="FT5" s="428">
        <v>32</v>
      </c>
      <c r="FU5" s="428">
        <v>44</v>
      </c>
      <c r="FV5" s="428">
        <v>60</v>
      </c>
      <c r="FW5" s="428">
        <v>71</v>
      </c>
      <c r="FX5" s="428">
        <v>99</v>
      </c>
      <c r="FZ5" s="428">
        <v>73</v>
      </c>
      <c r="GA5" s="428">
        <v>51</v>
      </c>
      <c r="GB5" s="428">
        <v>60</v>
      </c>
      <c r="GC5" s="428">
        <v>69</v>
      </c>
      <c r="GD5" s="428">
        <v>76</v>
      </c>
      <c r="GE5" s="428">
        <v>46</v>
      </c>
      <c r="GF5" s="428">
        <v>46</v>
      </c>
      <c r="GG5" s="428">
        <v>55</v>
      </c>
      <c r="GH5" s="428">
        <v>21</v>
      </c>
      <c r="GI5" s="428">
        <v>30</v>
      </c>
      <c r="GJ5" s="428">
        <v>0</v>
      </c>
    </row>
    <row r="6" spans="1:192" s="428" customFormat="1" ht="13.5" customHeight="1">
      <c r="A6" s="410"/>
      <c r="B6" s="410"/>
      <c r="C6" s="434"/>
      <c r="D6" s="435" t="s">
        <v>965</v>
      </c>
      <c r="E6" s="436">
        <v>254005</v>
      </c>
      <c r="F6" s="436">
        <v>9966</v>
      </c>
      <c r="G6" s="436">
        <v>9941</v>
      </c>
      <c r="H6" s="436">
        <v>11184</v>
      </c>
      <c r="I6" s="436">
        <v>15636</v>
      </c>
      <c r="J6" s="436">
        <v>25402</v>
      </c>
      <c r="K6" s="436">
        <v>22020</v>
      </c>
      <c r="L6" s="436">
        <v>18368</v>
      </c>
      <c r="N6" s="436">
        <v>15220</v>
      </c>
      <c r="O6" s="436">
        <v>16466</v>
      </c>
      <c r="P6" s="436">
        <v>20864</v>
      </c>
      <c r="Q6" s="436">
        <v>18477</v>
      </c>
      <c r="R6" s="436">
        <v>16879</v>
      </c>
      <c r="S6" s="436">
        <v>15757</v>
      </c>
      <c r="T6" s="436">
        <v>12571</v>
      </c>
      <c r="U6" s="436">
        <v>9468</v>
      </c>
      <c r="V6" s="436">
        <v>6909</v>
      </c>
      <c r="W6" s="436">
        <v>8516</v>
      </c>
      <c r="X6" s="436">
        <v>361</v>
      </c>
      <c r="AB6" s="439" t="s">
        <v>965</v>
      </c>
      <c r="AC6" s="428">
        <v>2287</v>
      </c>
      <c r="AD6" s="428">
        <v>98</v>
      </c>
      <c r="AE6" s="428">
        <v>75</v>
      </c>
      <c r="AF6" s="428">
        <v>66</v>
      </c>
      <c r="AG6" s="428">
        <v>77</v>
      </c>
      <c r="AH6" s="428">
        <v>185</v>
      </c>
      <c r="AI6" s="428">
        <v>227</v>
      </c>
      <c r="AJ6" s="428">
        <v>220</v>
      </c>
      <c r="AL6" s="428">
        <v>172</v>
      </c>
      <c r="AM6" s="428">
        <v>134</v>
      </c>
      <c r="AN6" s="428">
        <v>127</v>
      </c>
      <c r="AO6" s="428">
        <v>152</v>
      </c>
      <c r="AP6" s="428">
        <v>151</v>
      </c>
      <c r="AQ6" s="428">
        <v>156</v>
      </c>
      <c r="AR6" s="428">
        <v>141</v>
      </c>
      <c r="AS6" s="428">
        <v>110</v>
      </c>
      <c r="AT6" s="428">
        <v>88</v>
      </c>
      <c r="AU6" s="428">
        <v>107</v>
      </c>
      <c r="AV6" s="428">
        <v>1</v>
      </c>
      <c r="AW6" s="437"/>
      <c r="AX6" s="437"/>
      <c r="AZ6" s="439" t="s">
        <v>965</v>
      </c>
      <c r="BA6" s="428">
        <v>2389</v>
      </c>
      <c r="BB6" s="428">
        <v>95</v>
      </c>
      <c r="BC6" s="428">
        <v>91</v>
      </c>
      <c r="BD6" s="428">
        <v>80</v>
      </c>
      <c r="BE6" s="428">
        <v>95</v>
      </c>
      <c r="BF6" s="428">
        <v>231</v>
      </c>
      <c r="BG6" s="428">
        <v>254</v>
      </c>
      <c r="BH6" s="428">
        <v>245</v>
      </c>
      <c r="BJ6" s="428">
        <v>229</v>
      </c>
      <c r="BK6" s="428">
        <v>147</v>
      </c>
      <c r="BL6" s="428">
        <v>155</v>
      </c>
      <c r="BM6" s="428">
        <v>147</v>
      </c>
      <c r="BN6" s="428">
        <v>112</v>
      </c>
      <c r="BO6" s="428">
        <v>132</v>
      </c>
      <c r="BP6" s="428">
        <v>139</v>
      </c>
      <c r="BQ6" s="428">
        <v>112</v>
      </c>
      <c r="BR6" s="428">
        <v>69</v>
      </c>
      <c r="BS6" s="428">
        <v>54</v>
      </c>
      <c r="BT6" s="428">
        <v>2</v>
      </c>
      <c r="BU6" s="437"/>
      <c r="BV6" s="437"/>
      <c r="BX6" s="439" t="s">
        <v>965</v>
      </c>
      <c r="BY6" s="428">
        <v>2496</v>
      </c>
      <c r="BZ6" s="428">
        <v>85</v>
      </c>
      <c r="CA6" s="428">
        <v>84</v>
      </c>
      <c r="CB6" s="428">
        <v>89</v>
      </c>
      <c r="CC6" s="428">
        <v>139</v>
      </c>
      <c r="CD6" s="428">
        <v>193</v>
      </c>
      <c r="CE6" s="428">
        <v>241</v>
      </c>
      <c r="CF6" s="428">
        <v>166</v>
      </c>
      <c r="CH6" s="428">
        <v>125</v>
      </c>
      <c r="CI6" s="428">
        <v>127</v>
      </c>
      <c r="CJ6" s="428">
        <v>154</v>
      </c>
      <c r="CK6" s="428">
        <v>199</v>
      </c>
      <c r="CL6" s="428">
        <v>183</v>
      </c>
      <c r="CM6" s="428">
        <v>161</v>
      </c>
      <c r="CN6" s="428">
        <v>156</v>
      </c>
      <c r="CO6" s="428">
        <v>109</v>
      </c>
      <c r="CP6" s="428">
        <v>122</v>
      </c>
      <c r="CQ6" s="428">
        <v>163</v>
      </c>
      <c r="CR6" s="428">
        <v>0</v>
      </c>
      <c r="CS6" s="437"/>
      <c r="CT6" s="437"/>
      <c r="CV6" s="439" t="s">
        <v>965</v>
      </c>
      <c r="CW6" s="428">
        <v>1835</v>
      </c>
      <c r="CX6" s="428">
        <v>99</v>
      </c>
      <c r="CY6" s="428">
        <v>105</v>
      </c>
      <c r="CZ6" s="428">
        <v>84</v>
      </c>
      <c r="DA6" s="428">
        <v>96</v>
      </c>
      <c r="DB6" s="428">
        <v>162</v>
      </c>
      <c r="DC6" s="428">
        <v>154</v>
      </c>
      <c r="DD6" s="428">
        <v>147</v>
      </c>
      <c r="DF6" s="428">
        <v>147</v>
      </c>
      <c r="DG6" s="428">
        <v>109</v>
      </c>
      <c r="DH6" s="428">
        <v>101</v>
      </c>
      <c r="DI6" s="428">
        <v>125</v>
      </c>
      <c r="DJ6" s="428">
        <v>117</v>
      </c>
      <c r="DK6" s="428">
        <v>113</v>
      </c>
      <c r="DL6" s="428">
        <v>112</v>
      </c>
      <c r="DM6" s="428">
        <v>79</v>
      </c>
      <c r="DN6" s="428">
        <v>42</v>
      </c>
      <c r="DO6" s="428">
        <v>42</v>
      </c>
      <c r="DP6" s="428">
        <v>1</v>
      </c>
      <c r="DQ6" s="437"/>
      <c r="DR6" s="437"/>
      <c r="DT6" s="439" t="s">
        <v>965</v>
      </c>
      <c r="DU6" s="428">
        <v>1694</v>
      </c>
      <c r="DV6" s="428">
        <v>64</v>
      </c>
      <c r="DW6" s="428">
        <v>69</v>
      </c>
      <c r="DX6" s="428">
        <v>97</v>
      </c>
      <c r="DY6" s="428">
        <v>113</v>
      </c>
      <c r="DZ6" s="428">
        <v>119</v>
      </c>
      <c r="EA6" s="428">
        <v>116</v>
      </c>
      <c r="EB6" s="428">
        <v>103</v>
      </c>
      <c r="ED6" s="428">
        <v>132</v>
      </c>
      <c r="EE6" s="428">
        <v>98</v>
      </c>
      <c r="EF6" s="428">
        <v>117</v>
      </c>
      <c r="EG6" s="428">
        <v>121</v>
      </c>
      <c r="EH6" s="428">
        <v>97</v>
      </c>
      <c r="EI6" s="428">
        <v>91</v>
      </c>
      <c r="EJ6" s="428">
        <v>103</v>
      </c>
      <c r="EK6" s="428">
        <v>78</v>
      </c>
      <c r="EL6" s="428">
        <v>76</v>
      </c>
      <c r="EM6" s="428">
        <v>95</v>
      </c>
      <c r="EN6" s="428">
        <v>5</v>
      </c>
      <c r="EO6" s="437"/>
      <c r="EP6" s="437"/>
      <c r="ER6" s="439" t="s">
        <v>965</v>
      </c>
      <c r="ES6" s="428">
        <v>312</v>
      </c>
      <c r="ET6" s="428">
        <v>18</v>
      </c>
      <c r="EU6" s="428">
        <v>15</v>
      </c>
      <c r="EV6" s="428">
        <v>12</v>
      </c>
      <c r="EW6" s="428">
        <v>20</v>
      </c>
      <c r="EX6" s="428">
        <v>29</v>
      </c>
      <c r="EY6" s="428">
        <v>34</v>
      </c>
      <c r="EZ6" s="428">
        <v>26</v>
      </c>
      <c r="FB6" s="428">
        <v>20</v>
      </c>
      <c r="FC6" s="428">
        <v>17</v>
      </c>
      <c r="FD6" s="428">
        <v>20</v>
      </c>
      <c r="FE6" s="428">
        <v>39</v>
      </c>
      <c r="FF6" s="428">
        <v>24</v>
      </c>
      <c r="FG6" s="428">
        <v>20</v>
      </c>
      <c r="FH6" s="428">
        <v>10</v>
      </c>
      <c r="FI6" s="428">
        <v>4</v>
      </c>
      <c r="FJ6" s="428">
        <v>3</v>
      </c>
      <c r="FK6" s="428">
        <v>1</v>
      </c>
      <c r="FL6" s="428">
        <v>0</v>
      </c>
      <c r="FM6" s="437"/>
      <c r="FN6" s="437"/>
      <c r="FP6" s="439" t="s">
        <v>965</v>
      </c>
      <c r="FQ6" s="428">
        <v>891</v>
      </c>
      <c r="FR6" s="428">
        <v>35</v>
      </c>
      <c r="FS6" s="428">
        <v>29</v>
      </c>
      <c r="FT6" s="428">
        <v>23</v>
      </c>
      <c r="FU6" s="428">
        <v>39</v>
      </c>
      <c r="FV6" s="428">
        <v>87</v>
      </c>
      <c r="FW6" s="428">
        <v>79</v>
      </c>
      <c r="FX6" s="428">
        <v>64</v>
      </c>
      <c r="FZ6" s="428">
        <v>70</v>
      </c>
      <c r="GA6" s="428">
        <v>42</v>
      </c>
      <c r="GB6" s="428">
        <v>42</v>
      </c>
      <c r="GC6" s="428">
        <v>75</v>
      </c>
      <c r="GD6" s="428">
        <v>50</v>
      </c>
      <c r="GE6" s="428">
        <v>54</v>
      </c>
      <c r="GF6" s="428">
        <v>67</v>
      </c>
      <c r="GG6" s="428">
        <v>58</v>
      </c>
      <c r="GH6" s="428">
        <v>28</v>
      </c>
      <c r="GI6" s="428">
        <v>49</v>
      </c>
      <c r="GJ6" s="428">
        <v>0</v>
      </c>
    </row>
    <row r="7" spans="1:192" s="428" customFormat="1" ht="13.5" customHeight="1">
      <c r="A7" s="410"/>
      <c r="B7" s="410"/>
      <c r="C7" s="434"/>
      <c r="D7" s="435"/>
      <c r="E7" s="436"/>
      <c r="F7" s="436"/>
      <c r="G7" s="436"/>
      <c r="H7" s="436"/>
      <c r="I7" s="436"/>
      <c r="J7" s="436"/>
      <c r="K7" s="436"/>
      <c r="L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891" t="s">
        <v>966</v>
      </c>
      <c r="Z7" s="891"/>
      <c r="AB7" s="439" t="s">
        <v>686</v>
      </c>
      <c r="AC7" s="428">
        <v>4717</v>
      </c>
      <c r="AD7" s="428">
        <v>102</v>
      </c>
      <c r="AE7" s="428">
        <v>150</v>
      </c>
      <c r="AF7" s="428">
        <v>166</v>
      </c>
      <c r="AG7" s="428">
        <v>171</v>
      </c>
      <c r="AH7" s="428">
        <v>397</v>
      </c>
      <c r="AI7" s="428">
        <v>491</v>
      </c>
      <c r="AJ7" s="428">
        <v>381</v>
      </c>
      <c r="AL7" s="428">
        <v>294</v>
      </c>
      <c r="AM7" s="428">
        <v>245</v>
      </c>
      <c r="AN7" s="428">
        <v>244</v>
      </c>
      <c r="AO7" s="428">
        <v>347</v>
      </c>
      <c r="AP7" s="428">
        <v>382</v>
      </c>
      <c r="AQ7" s="428">
        <v>325</v>
      </c>
      <c r="AR7" s="428">
        <v>342</v>
      </c>
      <c r="AS7" s="428">
        <v>248</v>
      </c>
      <c r="AT7" s="428">
        <v>187</v>
      </c>
      <c r="AU7" s="428">
        <v>227</v>
      </c>
      <c r="AV7" s="428">
        <v>18</v>
      </c>
      <c r="AW7" s="437"/>
      <c r="AX7" s="437" t="s">
        <v>504</v>
      </c>
      <c r="AZ7" s="439" t="s">
        <v>686</v>
      </c>
      <c r="BA7" s="428">
        <v>3867</v>
      </c>
      <c r="BB7" s="428">
        <v>160</v>
      </c>
      <c r="BC7" s="428">
        <v>150</v>
      </c>
      <c r="BD7" s="428">
        <v>150</v>
      </c>
      <c r="BE7" s="428">
        <v>189</v>
      </c>
      <c r="BF7" s="428">
        <v>320</v>
      </c>
      <c r="BG7" s="428">
        <v>393</v>
      </c>
      <c r="BH7" s="428">
        <v>342</v>
      </c>
      <c r="BJ7" s="428">
        <v>317</v>
      </c>
      <c r="BK7" s="428">
        <v>243</v>
      </c>
      <c r="BL7" s="428">
        <v>267</v>
      </c>
      <c r="BM7" s="428">
        <v>271</v>
      </c>
      <c r="BN7" s="428">
        <v>225</v>
      </c>
      <c r="BO7" s="428">
        <v>210</v>
      </c>
      <c r="BP7" s="428">
        <v>217</v>
      </c>
      <c r="BQ7" s="428">
        <v>201</v>
      </c>
      <c r="BR7" s="428">
        <v>108</v>
      </c>
      <c r="BS7" s="428">
        <v>104</v>
      </c>
      <c r="BT7" s="428">
        <v>0</v>
      </c>
      <c r="BU7" s="891" t="s">
        <v>967</v>
      </c>
      <c r="BV7" s="891" t="s">
        <v>391</v>
      </c>
      <c r="BX7" s="439" t="s">
        <v>686</v>
      </c>
      <c r="BY7" s="428">
        <v>2964</v>
      </c>
      <c r="BZ7" s="428">
        <v>87</v>
      </c>
      <c r="CA7" s="428">
        <v>77</v>
      </c>
      <c r="CB7" s="428">
        <v>92</v>
      </c>
      <c r="CC7" s="428">
        <v>173</v>
      </c>
      <c r="CD7" s="428">
        <v>337</v>
      </c>
      <c r="CE7" s="428">
        <v>353</v>
      </c>
      <c r="CF7" s="428">
        <v>235</v>
      </c>
      <c r="CH7" s="428">
        <v>206</v>
      </c>
      <c r="CI7" s="428">
        <v>186</v>
      </c>
      <c r="CJ7" s="428">
        <v>190</v>
      </c>
      <c r="CK7" s="428">
        <v>231</v>
      </c>
      <c r="CL7" s="428">
        <v>195</v>
      </c>
      <c r="CM7" s="428">
        <v>153</v>
      </c>
      <c r="CN7" s="428">
        <v>146</v>
      </c>
      <c r="CO7" s="428">
        <v>99</v>
      </c>
      <c r="CP7" s="428">
        <v>96</v>
      </c>
      <c r="CQ7" s="428">
        <v>103</v>
      </c>
      <c r="CR7" s="428">
        <v>5</v>
      </c>
      <c r="CS7" s="437" t="s">
        <v>391</v>
      </c>
      <c r="CT7" s="437" t="s">
        <v>506</v>
      </c>
      <c r="CV7" s="439" t="s">
        <v>686</v>
      </c>
      <c r="CW7" s="428">
        <v>3353</v>
      </c>
      <c r="CX7" s="428">
        <v>136</v>
      </c>
      <c r="CY7" s="428">
        <v>168</v>
      </c>
      <c r="CZ7" s="428">
        <v>188</v>
      </c>
      <c r="DA7" s="428">
        <v>173</v>
      </c>
      <c r="DB7" s="428">
        <v>266</v>
      </c>
      <c r="DC7" s="428">
        <v>263</v>
      </c>
      <c r="DD7" s="428">
        <v>256</v>
      </c>
      <c r="DF7" s="428">
        <v>257</v>
      </c>
      <c r="DG7" s="428">
        <v>211</v>
      </c>
      <c r="DH7" s="428">
        <v>199</v>
      </c>
      <c r="DI7" s="428">
        <v>238</v>
      </c>
      <c r="DJ7" s="428">
        <v>190</v>
      </c>
      <c r="DK7" s="428">
        <v>208</v>
      </c>
      <c r="DL7" s="428">
        <v>239</v>
      </c>
      <c r="DM7" s="428">
        <v>156</v>
      </c>
      <c r="DN7" s="428">
        <v>106</v>
      </c>
      <c r="DO7" s="428">
        <v>94</v>
      </c>
      <c r="DP7" s="428">
        <v>5</v>
      </c>
      <c r="DQ7" s="437" t="s">
        <v>391</v>
      </c>
      <c r="DR7" s="437" t="s">
        <v>510</v>
      </c>
      <c r="DT7" s="439" t="s">
        <v>686</v>
      </c>
      <c r="DU7" s="428">
        <v>4877</v>
      </c>
      <c r="DV7" s="428">
        <v>137</v>
      </c>
      <c r="DW7" s="428">
        <v>168</v>
      </c>
      <c r="DX7" s="428">
        <v>194</v>
      </c>
      <c r="DY7" s="428">
        <v>317</v>
      </c>
      <c r="DZ7" s="428">
        <v>425</v>
      </c>
      <c r="EA7" s="428">
        <v>399</v>
      </c>
      <c r="EB7" s="428">
        <v>289</v>
      </c>
      <c r="ED7" s="428">
        <v>252</v>
      </c>
      <c r="EE7" s="428">
        <v>271</v>
      </c>
      <c r="EF7" s="428">
        <v>313</v>
      </c>
      <c r="EG7" s="428">
        <v>395</v>
      </c>
      <c r="EH7" s="428">
        <v>357</v>
      </c>
      <c r="EI7" s="428">
        <v>340</v>
      </c>
      <c r="EJ7" s="428">
        <v>340</v>
      </c>
      <c r="EK7" s="428">
        <v>299</v>
      </c>
      <c r="EL7" s="428">
        <v>148</v>
      </c>
      <c r="EM7" s="428">
        <v>225</v>
      </c>
      <c r="EN7" s="428">
        <v>8</v>
      </c>
      <c r="EO7" s="437" t="s">
        <v>968</v>
      </c>
      <c r="EP7" s="437" t="s">
        <v>505</v>
      </c>
      <c r="ER7" s="439" t="s">
        <v>686</v>
      </c>
      <c r="ES7" s="428">
        <v>5810</v>
      </c>
      <c r="ET7" s="428">
        <v>273</v>
      </c>
      <c r="EU7" s="428">
        <v>217</v>
      </c>
      <c r="EV7" s="428">
        <v>246</v>
      </c>
      <c r="EW7" s="428">
        <v>290</v>
      </c>
      <c r="EX7" s="428">
        <v>479</v>
      </c>
      <c r="EY7" s="428">
        <v>556</v>
      </c>
      <c r="EZ7" s="428">
        <v>591</v>
      </c>
      <c r="FB7" s="428">
        <v>523</v>
      </c>
      <c r="FC7" s="428">
        <v>411</v>
      </c>
      <c r="FD7" s="428">
        <v>402</v>
      </c>
      <c r="FE7" s="428">
        <v>433</v>
      </c>
      <c r="FF7" s="428">
        <v>366</v>
      </c>
      <c r="FG7" s="428">
        <v>283</v>
      </c>
      <c r="FH7" s="428">
        <v>285</v>
      </c>
      <c r="FI7" s="428">
        <v>188</v>
      </c>
      <c r="FJ7" s="428">
        <v>118</v>
      </c>
      <c r="FK7" s="428">
        <v>148</v>
      </c>
      <c r="FL7" s="428">
        <v>1</v>
      </c>
      <c r="FM7" s="437" t="s">
        <v>969</v>
      </c>
      <c r="FN7" s="437" t="s">
        <v>505</v>
      </c>
      <c r="FP7" s="439" t="s">
        <v>686</v>
      </c>
      <c r="FQ7" s="428">
        <v>7505</v>
      </c>
      <c r="FR7" s="428">
        <v>371</v>
      </c>
      <c r="FS7" s="428">
        <v>312</v>
      </c>
      <c r="FT7" s="428">
        <v>330</v>
      </c>
      <c r="FU7" s="428">
        <v>518</v>
      </c>
      <c r="FV7" s="428">
        <v>755</v>
      </c>
      <c r="FW7" s="428">
        <v>800</v>
      </c>
      <c r="FX7" s="428">
        <v>769</v>
      </c>
      <c r="FZ7" s="428">
        <v>622</v>
      </c>
      <c r="GA7" s="428">
        <v>461</v>
      </c>
      <c r="GB7" s="428">
        <v>508</v>
      </c>
      <c r="GC7" s="428">
        <v>568</v>
      </c>
      <c r="GD7" s="428">
        <v>423</v>
      </c>
      <c r="GE7" s="428">
        <v>366</v>
      </c>
      <c r="GF7" s="428">
        <v>273</v>
      </c>
      <c r="GG7" s="428">
        <v>196</v>
      </c>
      <c r="GH7" s="428">
        <v>80</v>
      </c>
      <c r="GI7" s="428">
        <v>95</v>
      </c>
      <c r="GJ7" s="428">
        <v>58</v>
      </c>
    </row>
    <row r="8" spans="1:192" s="428" customFormat="1" ht="13.5" customHeight="1">
      <c r="A8" s="909" t="s">
        <v>970</v>
      </c>
      <c r="B8" s="909"/>
      <c r="C8" s="434"/>
      <c r="D8" s="435" t="s">
        <v>686</v>
      </c>
      <c r="E8" s="436">
        <v>513575</v>
      </c>
      <c r="F8" s="436">
        <v>19696</v>
      </c>
      <c r="G8" s="436">
        <v>18587</v>
      </c>
      <c r="H8" s="436">
        <v>19485</v>
      </c>
      <c r="I8" s="436">
        <v>26678</v>
      </c>
      <c r="J8" s="436">
        <v>43498</v>
      </c>
      <c r="K8" s="436">
        <v>48693</v>
      </c>
      <c r="L8" s="436">
        <v>42043</v>
      </c>
      <c r="N8" s="436">
        <v>36175</v>
      </c>
      <c r="O8" s="436">
        <v>30586</v>
      </c>
      <c r="P8" s="436">
        <v>33588</v>
      </c>
      <c r="Q8" s="436">
        <v>42026</v>
      </c>
      <c r="R8" s="436">
        <v>36187</v>
      </c>
      <c r="S8" s="436">
        <v>31542</v>
      </c>
      <c r="T8" s="436">
        <v>28808</v>
      </c>
      <c r="U8" s="436">
        <v>22359</v>
      </c>
      <c r="V8" s="436">
        <v>15325</v>
      </c>
      <c r="W8" s="436">
        <v>17183</v>
      </c>
      <c r="X8" s="436">
        <v>1116</v>
      </c>
      <c r="Y8" s="891"/>
      <c r="Z8" s="891"/>
      <c r="AB8" s="439" t="s">
        <v>964</v>
      </c>
      <c r="AC8" s="428">
        <v>2272</v>
      </c>
      <c r="AD8" s="428">
        <v>55</v>
      </c>
      <c r="AE8" s="428">
        <v>80</v>
      </c>
      <c r="AF8" s="428">
        <v>86</v>
      </c>
      <c r="AG8" s="428">
        <v>92</v>
      </c>
      <c r="AH8" s="428">
        <v>182</v>
      </c>
      <c r="AI8" s="428">
        <v>244</v>
      </c>
      <c r="AJ8" s="428">
        <v>186</v>
      </c>
      <c r="AL8" s="428">
        <v>144</v>
      </c>
      <c r="AM8" s="428">
        <v>132</v>
      </c>
      <c r="AN8" s="428">
        <v>126</v>
      </c>
      <c r="AO8" s="428">
        <v>157</v>
      </c>
      <c r="AP8" s="428">
        <v>187</v>
      </c>
      <c r="AQ8" s="428">
        <v>154</v>
      </c>
      <c r="AR8" s="428">
        <v>160</v>
      </c>
      <c r="AS8" s="428">
        <v>113</v>
      </c>
      <c r="AT8" s="428">
        <v>80</v>
      </c>
      <c r="AU8" s="428">
        <v>76</v>
      </c>
      <c r="AV8" s="428">
        <v>18</v>
      </c>
      <c r="AW8" s="437"/>
      <c r="AX8" s="437"/>
      <c r="AZ8" s="439" t="s">
        <v>964</v>
      </c>
      <c r="BA8" s="428">
        <v>1918</v>
      </c>
      <c r="BB8" s="428">
        <v>88</v>
      </c>
      <c r="BC8" s="428">
        <v>77</v>
      </c>
      <c r="BD8" s="428">
        <v>66</v>
      </c>
      <c r="BE8" s="428">
        <v>97</v>
      </c>
      <c r="BF8" s="428">
        <v>148</v>
      </c>
      <c r="BG8" s="428">
        <v>199</v>
      </c>
      <c r="BH8" s="428">
        <v>179</v>
      </c>
      <c r="BJ8" s="428">
        <v>170</v>
      </c>
      <c r="BK8" s="428">
        <v>127</v>
      </c>
      <c r="BL8" s="428">
        <v>140</v>
      </c>
      <c r="BM8" s="428">
        <v>138</v>
      </c>
      <c r="BN8" s="428">
        <v>111</v>
      </c>
      <c r="BO8" s="428">
        <v>96</v>
      </c>
      <c r="BP8" s="428">
        <v>95</v>
      </c>
      <c r="BQ8" s="428">
        <v>101</v>
      </c>
      <c r="BR8" s="428">
        <v>39</v>
      </c>
      <c r="BS8" s="428">
        <v>47</v>
      </c>
      <c r="BT8" s="428">
        <v>0</v>
      </c>
      <c r="BU8" s="891"/>
      <c r="BV8" s="891"/>
      <c r="BX8" s="439" t="s">
        <v>964</v>
      </c>
      <c r="BY8" s="428">
        <v>1545</v>
      </c>
      <c r="BZ8" s="428">
        <v>43</v>
      </c>
      <c r="CA8" s="428">
        <v>37</v>
      </c>
      <c r="CB8" s="428">
        <v>45</v>
      </c>
      <c r="CC8" s="428">
        <v>90</v>
      </c>
      <c r="CD8" s="428">
        <v>181</v>
      </c>
      <c r="CE8" s="428">
        <v>235</v>
      </c>
      <c r="CF8" s="428">
        <v>125</v>
      </c>
      <c r="CH8" s="428">
        <v>106</v>
      </c>
      <c r="CI8" s="428">
        <v>97</v>
      </c>
      <c r="CJ8" s="428">
        <v>108</v>
      </c>
      <c r="CK8" s="428">
        <v>122</v>
      </c>
      <c r="CL8" s="428">
        <v>90</v>
      </c>
      <c r="CM8" s="428">
        <v>74</v>
      </c>
      <c r="CN8" s="428">
        <v>72</v>
      </c>
      <c r="CO8" s="428">
        <v>42</v>
      </c>
      <c r="CP8" s="428">
        <v>42</v>
      </c>
      <c r="CQ8" s="428">
        <v>31</v>
      </c>
      <c r="CR8" s="428">
        <v>5</v>
      </c>
      <c r="CS8" s="437"/>
      <c r="CT8" s="437"/>
      <c r="CV8" s="439" t="s">
        <v>964</v>
      </c>
      <c r="CW8" s="428">
        <v>1716</v>
      </c>
      <c r="CX8" s="428">
        <v>69</v>
      </c>
      <c r="CY8" s="428">
        <v>84</v>
      </c>
      <c r="CZ8" s="428">
        <v>99</v>
      </c>
      <c r="DA8" s="428">
        <v>92</v>
      </c>
      <c r="DB8" s="428">
        <v>150</v>
      </c>
      <c r="DC8" s="428">
        <v>159</v>
      </c>
      <c r="DD8" s="428">
        <v>121</v>
      </c>
      <c r="DF8" s="428">
        <v>133</v>
      </c>
      <c r="DG8" s="428">
        <v>105</v>
      </c>
      <c r="DH8" s="428">
        <v>99</v>
      </c>
      <c r="DI8" s="428">
        <v>133</v>
      </c>
      <c r="DJ8" s="428">
        <v>89</v>
      </c>
      <c r="DK8" s="428">
        <v>92</v>
      </c>
      <c r="DL8" s="428">
        <v>117</v>
      </c>
      <c r="DM8" s="428">
        <v>82</v>
      </c>
      <c r="DN8" s="428">
        <v>50</v>
      </c>
      <c r="DO8" s="428">
        <v>37</v>
      </c>
      <c r="DP8" s="428">
        <v>5</v>
      </c>
      <c r="DQ8" s="437"/>
      <c r="DR8" s="437"/>
      <c r="DT8" s="439" t="s">
        <v>964</v>
      </c>
      <c r="DU8" s="428">
        <v>2356</v>
      </c>
      <c r="DV8" s="428">
        <v>68</v>
      </c>
      <c r="DW8" s="428">
        <v>83</v>
      </c>
      <c r="DX8" s="428">
        <v>93</v>
      </c>
      <c r="DY8" s="428">
        <v>142</v>
      </c>
      <c r="DZ8" s="428">
        <v>197</v>
      </c>
      <c r="EA8" s="428">
        <v>193</v>
      </c>
      <c r="EB8" s="428">
        <v>154</v>
      </c>
      <c r="ED8" s="428">
        <v>136</v>
      </c>
      <c r="EE8" s="428">
        <v>134</v>
      </c>
      <c r="EF8" s="428">
        <v>160</v>
      </c>
      <c r="EG8" s="428">
        <v>192</v>
      </c>
      <c r="EH8" s="428">
        <v>174</v>
      </c>
      <c r="EI8" s="428">
        <v>163</v>
      </c>
      <c r="EJ8" s="428">
        <v>160</v>
      </c>
      <c r="EK8" s="428">
        <v>163</v>
      </c>
      <c r="EL8" s="428">
        <v>74</v>
      </c>
      <c r="EM8" s="428">
        <v>65</v>
      </c>
      <c r="EN8" s="428">
        <v>5</v>
      </c>
      <c r="EO8" s="437"/>
      <c r="EP8" s="437"/>
      <c r="ER8" s="439" t="s">
        <v>964</v>
      </c>
      <c r="ES8" s="428">
        <v>2879</v>
      </c>
      <c r="ET8" s="428">
        <v>132</v>
      </c>
      <c r="EU8" s="428">
        <v>108</v>
      </c>
      <c r="EV8" s="428">
        <v>129</v>
      </c>
      <c r="EW8" s="428">
        <v>165</v>
      </c>
      <c r="EX8" s="428">
        <v>230</v>
      </c>
      <c r="EY8" s="428">
        <v>261</v>
      </c>
      <c r="EZ8" s="428">
        <v>298</v>
      </c>
      <c r="FB8" s="428">
        <v>262</v>
      </c>
      <c r="FC8" s="428">
        <v>212</v>
      </c>
      <c r="FD8" s="428">
        <v>202</v>
      </c>
      <c r="FE8" s="428">
        <v>230</v>
      </c>
      <c r="FF8" s="428">
        <v>179</v>
      </c>
      <c r="FG8" s="428">
        <v>137</v>
      </c>
      <c r="FH8" s="428">
        <v>126</v>
      </c>
      <c r="FI8" s="428">
        <v>100</v>
      </c>
      <c r="FJ8" s="428">
        <v>42</v>
      </c>
      <c r="FK8" s="428">
        <v>65</v>
      </c>
      <c r="FL8" s="428">
        <v>1</v>
      </c>
      <c r="FM8" s="437"/>
      <c r="FN8" s="437"/>
      <c r="FP8" s="439" t="s">
        <v>964</v>
      </c>
      <c r="FQ8" s="428">
        <v>4022</v>
      </c>
      <c r="FR8" s="428">
        <v>182</v>
      </c>
      <c r="FS8" s="428">
        <v>175</v>
      </c>
      <c r="FT8" s="428">
        <v>172</v>
      </c>
      <c r="FU8" s="428">
        <v>278</v>
      </c>
      <c r="FV8" s="428">
        <v>408</v>
      </c>
      <c r="FW8" s="428">
        <v>423</v>
      </c>
      <c r="FX8" s="428">
        <v>414</v>
      </c>
      <c r="FZ8" s="428">
        <v>335</v>
      </c>
      <c r="GA8" s="428">
        <v>245</v>
      </c>
      <c r="GB8" s="428">
        <v>263</v>
      </c>
      <c r="GC8" s="428">
        <v>314</v>
      </c>
      <c r="GD8" s="428">
        <v>232</v>
      </c>
      <c r="GE8" s="428">
        <v>206</v>
      </c>
      <c r="GF8" s="428">
        <v>159</v>
      </c>
      <c r="GG8" s="428">
        <v>100</v>
      </c>
      <c r="GH8" s="428">
        <v>30</v>
      </c>
      <c r="GI8" s="428">
        <v>37</v>
      </c>
      <c r="GJ8" s="428">
        <v>49</v>
      </c>
    </row>
    <row r="9" spans="1:192" s="428" customFormat="1" ht="13.5" customHeight="1">
      <c r="A9" s="410"/>
      <c r="B9" s="410"/>
      <c r="C9" s="434"/>
      <c r="D9" s="435" t="s">
        <v>964</v>
      </c>
      <c r="E9" s="436">
        <v>258262</v>
      </c>
      <c r="F9" s="436">
        <v>10031</v>
      </c>
      <c r="G9" s="436">
        <v>9476</v>
      </c>
      <c r="H9" s="436">
        <v>10068</v>
      </c>
      <c r="I9" s="436">
        <v>13219</v>
      </c>
      <c r="J9" s="436">
        <v>22382</v>
      </c>
      <c r="K9" s="436">
        <v>25505</v>
      </c>
      <c r="L9" s="436">
        <v>22009</v>
      </c>
      <c r="N9" s="436">
        <v>19131</v>
      </c>
      <c r="O9" s="436">
        <v>16092</v>
      </c>
      <c r="P9" s="436">
        <v>17618</v>
      </c>
      <c r="Q9" s="436">
        <v>21886</v>
      </c>
      <c r="R9" s="436">
        <v>18281</v>
      </c>
      <c r="S9" s="436">
        <v>15202</v>
      </c>
      <c r="T9" s="436">
        <v>13603</v>
      </c>
      <c r="U9" s="436">
        <v>10313</v>
      </c>
      <c r="V9" s="436">
        <v>6487</v>
      </c>
      <c r="W9" s="436">
        <v>6155</v>
      </c>
      <c r="X9" s="436">
        <v>804</v>
      </c>
      <c r="Y9" s="891"/>
      <c r="Z9" s="891"/>
      <c r="AB9" s="439" t="s">
        <v>965</v>
      </c>
      <c r="AC9" s="428">
        <v>2445</v>
      </c>
      <c r="AD9" s="428">
        <v>47</v>
      </c>
      <c r="AE9" s="428">
        <v>70</v>
      </c>
      <c r="AF9" s="428">
        <v>80</v>
      </c>
      <c r="AG9" s="428">
        <v>79</v>
      </c>
      <c r="AH9" s="428">
        <v>215</v>
      </c>
      <c r="AI9" s="428">
        <v>247</v>
      </c>
      <c r="AJ9" s="428">
        <v>195</v>
      </c>
      <c r="AL9" s="428">
        <v>150</v>
      </c>
      <c r="AM9" s="428">
        <v>113</v>
      </c>
      <c r="AN9" s="428">
        <v>118</v>
      </c>
      <c r="AO9" s="428">
        <v>190</v>
      </c>
      <c r="AP9" s="428">
        <v>195</v>
      </c>
      <c r="AQ9" s="428">
        <v>171</v>
      </c>
      <c r="AR9" s="428">
        <v>182</v>
      </c>
      <c r="AS9" s="428">
        <v>135</v>
      </c>
      <c r="AT9" s="428">
        <v>107</v>
      </c>
      <c r="AU9" s="428">
        <v>151</v>
      </c>
      <c r="AV9" s="428">
        <v>0</v>
      </c>
      <c r="AW9" s="437"/>
      <c r="AX9" s="437"/>
      <c r="AZ9" s="439" t="s">
        <v>965</v>
      </c>
      <c r="BA9" s="428">
        <v>1949</v>
      </c>
      <c r="BB9" s="428">
        <v>72</v>
      </c>
      <c r="BC9" s="428">
        <v>73</v>
      </c>
      <c r="BD9" s="428">
        <v>84</v>
      </c>
      <c r="BE9" s="428">
        <v>92</v>
      </c>
      <c r="BF9" s="428">
        <v>172</v>
      </c>
      <c r="BG9" s="428">
        <v>194</v>
      </c>
      <c r="BH9" s="428">
        <v>163</v>
      </c>
      <c r="BJ9" s="428">
        <v>147</v>
      </c>
      <c r="BK9" s="428">
        <v>116</v>
      </c>
      <c r="BL9" s="428">
        <v>127</v>
      </c>
      <c r="BM9" s="428">
        <v>133</v>
      </c>
      <c r="BN9" s="428">
        <v>114</v>
      </c>
      <c r="BO9" s="428">
        <v>114</v>
      </c>
      <c r="BP9" s="428">
        <v>122</v>
      </c>
      <c r="BQ9" s="428">
        <v>100</v>
      </c>
      <c r="BR9" s="428">
        <v>69</v>
      </c>
      <c r="BS9" s="428">
        <v>57</v>
      </c>
      <c r="BT9" s="428">
        <v>0</v>
      </c>
      <c r="BU9" s="891"/>
      <c r="BV9" s="891"/>
      <c r="BX9" s="439" t="s">
        <v>965</v>
      </c>
      <c r="BY9" s="428">
        <v>1419</v>
      </c>
      <c r="BZ9" s="428">
        <v>44</v>
      </c>
      <c r="CA9" s="428">
        <v>40</v>
      </c>
      <c r="CB9" s="428">
        <v>47</v>
      </c>
      <c r="CC9" s="428">
        <v>83</v>
      </c>
      <c r="CD9" s="428">
        <v>156</v>
      </c>
      <c r="CE9" s="428">
        <v>118</v>
      </c>
      <c r="CF9" s="428">
        <v>110</v>
      </c>
      <c r="CH9" s="428">
        <v>100</v>
      </c>
      <c r="CI9" s="428">
        <v>89</v>
      </c>
      <c r="CJ9" s="428">
        <v>82</v>
      </c>
      <c r="CK9" s="428">
        <v>109</v>
      </c>
      <c r="CL9" s="428">
        <v>105</v>
      </c>
      <c r="CM9" s="428">
        <v>79</v>
      </c>
      <c r="CN9" s="428">
        <v>74</v>
      </c>
      <c r="CO9" s="428">
        <v>57</v>
      </c>
      <c r="CP9" s="428">
        <v>54</v>
      </c>
      <c r="CQ9" s="428">
        <v>72</v>
      </c>
      <c r="CR9" s="428">
        <v>0</v>
      </c>
      <c r="CS9" s="437"/>
      <c r="CT9" s="437"/>
      <c r="CV9" s="439" t="s">
        <v>965</v>
      </c>
      <c r="CW9" s="428">
        <v>1637</v>
      </c>
      <c r="CX9" s="428">
        <v>67</v>
      </c>
      <c r="CY9" s="428">
        <v>84</v>
      </c>
      <c r="CZ9" s="428">
        <v>89</v>
      </c>
      <c r="DA9" s="428">
        <v>81</v>
      </c>
      <c r="DB9" s="428">
        <v>116</v>
      </c>
      <c r="DC9" s="428">
        <v>104</v>
      </c>
      <c r="DD9" s="428">
        <v>135</v>
      </c>
      <c r="DF9" s="428">
        <v>124</v>
      </c>
      <c r="DG9" s="428">
        <v>106</v>
      </c>
      <c r="DH9" s="428">
        <v>100</v>
      </c>
      <c r="DI9" s="428">
        <v>105</v>
      </c>
      <c r="DJ9" s="428">
        <v>101</v>
      </c>
      <c r="DK9" s="428">
        <v>116</v>
      </c>
      <c r="DL9" s="428">
        <v>122</v>
      </c>
      <c r="DM9" s="428">
        <v>74</v>
      </c>
      <c r="DN9" s="428">
        <v>56</v>
      </c>
      <c r="DO9" s="428">
        <v>57</v>
      </c>
      <c r="DP9" s="428">
        <v>0</v>
      </c>
      <c r="DQ9" s="437"/>
      <c r="DR9" s="437"/>
      <c r="DT9" s="439" t="s">
        <v>965</v>
      </c>
      <c r="DU9" s="428">
        <v>2521</v>
      </c>
      <c r="DV9" s="428">
        <v>69</v>
      </c>
      <c r="DW9" s="428">
        <v>85</v>
      </c>
      <c r="DX9" s="428">
        <v>101</v>
      </c>
      <c r="DY9" s="428">
        <v>175</v>
      </c>
      <c r="DZ9" s="428">
        <v>228</v>
      </c>
      <c r="EA9" s="428">
        <v>206</v>
      </c>
      <c r="EB9" s="428">
        <v>135</v>
      </c>
      <c r="ED9" s="428">
        <v>116</v>
      </c>
      <c r="EE9" s="428">
        <v>137</v>
      </c>
      <c r="EF9" s="428">
        <v>153</v>
      </c>
      <c r="EG9" s="428">
        <v>203</v>
      </c>
      <c r="EH9" s="428">
        <v>183</v>
      </c>
      <c r="EI9" s="428">
        <v>177</v>
      </c>
      <c r="EJ9" s="428">
        <v>180</v>
      </c>
      <c r="EK9" s="428">
        <v>136</v>
      </c>
      <c r="EL9" s="428">
        <v>74</v>
      </c>
      <c r="EM9" s="428">
        <v>160</v>
      </c>
      <c r="EN9" s="428">
        <v>3</v>
      </c>
      <c r="EO9" s="437"/>
      <c r="EP9" s="437"/>
      <c r="ER9" s="439" t="s">
        <v>965</v>
      </c>
      <c r="ES9" s="428">
        <v>2931</v>
      </c>
      <c r="ET9" s="428">
        <v>141</v>
      </c>
      <c r="EU9" s="428">
        <v>109</v>
      </c>
      <c r="EV9" s="428">
        <v>117</v>
      </c>
      <c r="EW9" s="428">
        <v>125</v>
      </c>
      <c r="EX9" s="428">
        <v>249</v>
      </c>
      <c r="EY9" s="428">
        <v>295</v>
      </c>
      <c r="EZ9" s="428">
        <v>293</v>
      </c>
      <c r="FB9" s="428">
        <v>261</v>
      </c>
      <c r="FC9" s="428">
        <v>199</v>
      </c>
      <c r="FD9" s="428">
        <v>200</v>
      </c>
      <c r="FE9" s="428">
        <v>203</v>
      </c>
      <c r="FF9" s="428">
        <v>187</v>
      </c>
      <c r="FG9" s="428">
        <v>146</v>
      </c>
      <c r="FH9" s="428">
        <v>159</v>
      </c>
      <c r="FI9" s="428">
        <v>88</v>
      </c>
      <c r="FJ9" s="428">
        <v>76</v>
      </c>
      <c r="FK9" s="428">
        <v>83</v>
      </c>
      <c r="FL9" s="428">
        <v>0</v>
      </c>
      <c r="FM9" s="437"/>
      <c r="FN9" s="437"/>
      <c r="FP9" s="439" t="s">
        <v>965</v>
      </c>
      <c r="FQ9" s="428">
        <v>3483</v>
      </c>
      <c r="FR9" s="428">
        <v>189</v>
      </c>
      <c r="FS9" s="428">
        <v>137</v>
      </c>
      <c r="FT9" s="428">
        <v>158</v>
      </c>
      <c r="FU9" s="428">
        <v>240</v>
      </c>
      <c r="FV9" s="428">
        <v>347</v>
      </c>
      <c r="FW9" s="428">
        <v>377</v>
      </c>
      <c r="FX9" s="428">
        <v>355</v>
      </c>
      <c r="FZ9" s="428">
        <v>287</v>
      </c>
      <c r="GA9" s="428">
        <v>216</v>
      </c>
      <c r="GB9" s="428">
        <v>245</v>
      </c>
      <c r="GC9" s="428">
        <v>254</v>
      </c>
      <c r="GD9" s="428">
        <v>191</v>
      </c>
      <c r="GE9" s="428">
        <v>160</v>
      </c>
      <c r="GF9" s="428">
        <v>114</v>
      </c>
      <c r="GG9" s="428">
        <v>96</v>
      </c>
      <c r="GH9" s="428">
        <v>50</v>
      </c>
      <c r="GI9" s="428">
        <v>58</v>
      </c>
      <c r="GJ9" s="428">
        <v>9</v>
      </c>
    </row>
    <row r="10" spans="1:192" s="428" customFormat="1" ht="13.5" customHeight="1">
      <c r="A10" s="410"/>
      <c r="B10" s="410"/>
      <c r="C10" s="434"/>
      <c r="D10" s="435" t="s">
        <v>965</v>
      </c>
      <c r="E10" s="436">
        <v>255313</v>
      </c>
      <c r="F10" s="436">
        <v>9665</v>
      </c>
      <c r="G10" s="436">
        <v>9111</v>
      </c>
      <c r="H10" s="436">
        <v>9417</v>
      </c>
      <c r="I10" s="436">
        <v>13459</v>
      </c>
      <c r="J10" s="436">
        <v>21116</v>
      </c>
      <c r="K10" s="436">
        <v>23188</v>
      </c>
      <c r="L10" s="436">
        <v>20034</v>
      </c>
      <c r="N10" s="436">
        <v>17044</v>
      </c>
      <c r="O10" s="436">
        <v>14494</v>
      </c>
      <c r="P10" s="436">
        <v>15970</v>
      </c>
      <c r="Q10" s="436">
        <v>20140</v>
      </c>
      <c r="R10" s="436">
        <v>17906</v>
      </c>
      <c r="S10" s="436">
        <v>16340</v>
      </c>
      <c r="T10" s="436">
        <v>15205</v>
      </c>
      <c r="U10" s="436">
        <v>12046</v>
      </c>
      <c r="V10" s="436">
        <v>8838</v>
      </c>
      <c r="W10" s="436">
        <v>11028</v>
      </c>
      <c r="X10" s="436">
        <v>312</v>
      </c>
      <c r="Y10" s="891" t="s">
        <v>971</v>
      </c>
      <c r="Z10" s="891"/>
      <c r="AB10" s="439" t="s">
        <v>686</v>
      </c>
      <c r="AC10" s="428">
        <v>5097</v>
      </c>
      <c r="AD10" s="428">
        <v>152</v>
      </c>
      <c r="AE10" s="428">
        <v>167</v>
      </c>
      <c r="AF10" s="428">
        <v>173</v>
      </c>
      <c r="AG10" s="428">
        <v>215</v>
      </c>
      <c r="AH10" s="428">
        <v>417</v>
      </c>
      <c r="AI10" s="428">
        <v>499</v>
      </c>
      <c r="AJ10" s="428">
        <v>371</v>
      </c>
      <c r="AL10" s="428">
        <v>293</v>
      </c>
      <c r="AM10" s="428">
        <v>265</v>
      </c>
      <c r="AN10" s="428">
        <v>286</v>
      </c>
      <c r="AO10" s="428">
        <v>402</v>
      </c>
      <c r="AP10" s="428">
        <v>395</v>
      </c>
      <c r="AQ10" s="428">
        <v>352</v>
      </c>
      <c r="AR10" s="428">
        <v>370</v>
      </c>
      <c r="AS10" s="428">
        <v>294</v>
      </c>
      <c r="AT10" s="428">
        <v>223</v>
      </c>
      <c r="AU10" s="428">
        <v>223</v>
      </c>
      <c r="AV10" s="428">
        <v>0</v>
      </c>
      <c r="AW10" s="437" t="s">
        <v>511</v>
      </c>
      <c r="AX10" s="437" t="s">
        <v>506</v>
      </c>
      <c r="AZ10" s="439" t="s">
        <v>686</v>
      </c>
      <c r="BA10" s="428">
        <v>2198</v>
      </c>
      <c r="BB10" s="428">
        <v>124</v>
      </c>
      <c r="BC10" s="428">
        <v>94</v>
      </c>
      <c r="BD10" s="428">
        <v>122</v>
      </c>
      <c r="BE10" s="428">
        <v>155</v>
      </c>
      <c r="BF10" s="428">
        <v>172</v>
      </c>
      <c r="BG10" s="428">
        <v>178</v>
      </c>
      <c r="BH10" s="428">
        <v>194</v>
      </c>
      <c r="BJ10" s="428">
        <v>185</v>
      </c>
      <c r="BK10" s="428">
        <v>194</v>
      </c>
      <c r="BL10" s="428">
        <v>197</v>
      </c>
      <c r="BM10" s="428">
        <v>195</v>
      </c>
      <c r="BN10" s="428">
        <v>119</v>
      </c>
      <c r="BO10" s="428">
        <v>90</v>
      </c>
      <c r="BP10" s="428">
        <v>64</v>
      </c>
      <c r="BQ10" s="428">
        <v>53</v>
      </c>
      <c r="BR10" s="428">
        <v>29</v>
      </c>
      <c r="BS10" s="428">
        <v>28</v>
      </c>
      <c r="BT10" s="428">
        <v>5</v>
      </c>
      <c r="BU10" s="891" t="s">
        <v>972</v>
      </c>
      <c r="BV10" s="891" t="s">
        <v>391</v>
      </c>
      <c r="BX10" s="439" t="s">
        <v>686</v>
      </c>
      <c r="BY10" s="428">
        <v>2980</v>
      </c>
      <c r="BZ10" s="428">
        <v>109</v>
      </c>
      <c r="CA10" s="428">
        <v>83</v>
      </c>
      <c r="CB10" s="428">
        <v>109</v>
      </c>
      <c r="CC10" s="428">
        <v>138</v>
      </c>
      <c r="CD10" s="428">
        <v>268</v>
      </c>
      <c r="CE10" s="428">
        <v>283</v>
      </c>
      <c r="CF10" s="428">
        <v>224</v>
      </c>
      <c r="CH10" s="428">
        <v>218</v>
      </c>
      <c r="CI10" s="428">
        <v>176</v>
      </c>
      <c r="CJ10" s="428">
        <v>204</v>
      </c>
      <c r="CK10" s="428">
        <v>247</v>
      </c>
      <c r="CL10" s="428">
        <v>209</v>
      </c>
      <c r="CM10" s="428">
        <v>168</v>
      </c>
      <c r="CN10" s="428">
        <v>177</v>
      </c>
      <c r="CO10" s="428">
        <v>138</v>
      </c>
      <c r="CP10" s="428">
        <v>118</v>
      </c>
      <c r="CQ10" s="428">
        <v>95</v>
      </c>
      <c r="CR10" s="428">
        <v>16</v>
      </c>
      <c r="CS10" s="437"/>
      <c r="CT10" s="437" t="s">
        <v>507</v>
      </c>
      <c r="CV10" s="439" t="s">
        <v>686</v>
      </c>
      <c r="CW10" s="428">
        <v>1778</v>
      </c>
      <c r="CX10" s="428">
        <v>83</v>
      </c>
      <c r="CY10" s="428">
        <v>102</v>
      </c>
      <c r="CZ10" s="428">
        <v>117</v>
      </c>
      <c r="DA10" s="428">
        <v>117</v>
      </c>
      <c r="DB10" s="428">
        <v>131</v>
      </c>
      <c r="DC10" s="428">
        <v>134</v>
      </c>
      <c r="DD10" s="428">
        <v>115</v>
      </c>
      <c r="DF10" s="428">
        <v>146</v>
      </c>
      <c r="DG10" s="428">
        <v>121</v>
      </c>
      <c r="DH10" s="428">
        <v>156</v>
      </c>
      <c r="DI10" s="428">
        <v>172</v>
      </c>
      <c r="DJ10" s="428">
        <v>139</v>
      </c>
      <c r="DK10" s="428">
        <v>81</v>
      </c>
      <c r="DL10" s="428">
        <v>71</v>
      </c>
      <c r="DM10" s="428">
        <v>44</v>
      </c>
      <c r="DN10" s="428">
        <v>28</v>
      </c>
      <c r="DO10" s="428">
        <v>20</v>
      </c>
      <c r="DP10" s="428">
        <v>1</v>
      </c>
      <c r="DQ10" s="437" t="s">
        <v>973</v>
      </c>
      <c r="DR10" s="437" t="s">
        <v>505</v>
      </c>
      <c r="DT10" s="439" t="s">
        <v>686</v>
      </c>
      <c r="DU10" s="428">
        <v>3833</v>
      </c>
      <c r="DV10" s="428">
        <v>170</v>
      </c>
      <c r="DW10" s="428">
        <v>129</v>
      </c>
      <c r="DX10" s="428">
        <v>125</v>
      </c>
      <c r="DY10" s="428">
        <v>153</v>
      </c>
      <c r="DZ10" s="428">
        <v>324</v>
      </c>
      <c r="EA10" s="428">
        <v>436</v>
      </c>
      <c r="EB10" s="428">
        <v>374</v>
      </c>
      <c r="ED10" s="428">
        <v>305</v>
      </c>
      <c r="EE10" s="428">
        <v>205</v>
      </c>
      <c r="EF10" s="428">
        <v>243</v>
      </c>
      <c r="EG10" s="428">
        <v>288</v>
      </c>
      <c r="EH10" s="428">
        <v>230</v>
      </c>
      <c r="EI10" s="428">
        <v>224</v>
      </c>
      <c r="EJ10" s="428">
        <v>235</v>
      </c>
      <c r="EK10" s="428">
        <v>184</v>
      </c>
      <c r="EL10" s="428">
        <v>98</v>
      </c>
      <c r="EM10" s="428">
        <v>106</v>
      </c>
      <c r="EN10" s="428">
        <v>4</v>
      </c>
      <c r="EO10" s="437" t="s">
        <v>391</v>
      </c>
      <c r="EP10" s="437" t="s">
        <v>504</v>
      </c>
      <c r="ER10" s="439" t="s">
        <v>686</v>
      </c>
      <c r="ES10" s="428">
        <v>3515</v>
      </c>
      <c r="ET10" s="428">
        <v>100</v>
      </c>
      <c r="EU10" s="428">
        <v>107</v>
      </c>
      <c r="EV10" s="428">
        <v>117</v>
      </c>
      <c r="EW10" s="428">
        <v>158</v>
      </c>
      <c r="EX10" s="428">
        <v>368</v>
      </c>
      <c r="EY10" s="428">
        <v>420</v>
      </c>
      <c r="EZ10" s="428">
        <v>350</v>
      </c>
      <c r="FB10" s="428">
        <v>271</v>
      </c>
      <c r="FC10" s="428">
        <v>211</v>
      </c>
      <c r="FD10" s="428">
        <v>213</v>
      </c>
      <c r="FE10" s="428">
        <v>291</v>
      </c>
      <c r="FF10" s="428">
        <v>222</v>
      </c>
      <c r="FG10" s="428">
        <v>178</v>
      </c>
      <c r="FH10" s="428">
        <v>201</v>
      </c>
      <c r="FI10" s="428">
        <v>143</v>
      </c>
      <c r="FJ10" s="428">
        <v>76</v>
      </c>
      <c r="FK10" s="428">
        <v>89</v>
      </c>
      <c r="FL10" s="428">
        <v>0</v>
      </c>
      <c r="FM10" s="437" t="s">
        <v>391</v>
      </c>
      <c r="FN10" s="437" t="s">
        <v>504</v>
      </c>
      <c r="FP10" s="439" t="s">
        <v>686</v>
      </c>
      <c r="FQ10" s="428">
        <v>16482</v>
      </c>
      <c r="FR10" s="428">
        <v>417</v>
      </c>
      <c r="FS10" s="428">
        <v>357</v>
      </c>
      <c r="FT10" s="428">
        <v>484</v>
      </c>
      <c r="FU10" s="428">
        <v>780</v>
      </c>
      <c r="FV10" s="428">
        <v>1083</v>
      </c>
      <c r="FW10" s="428">
        <v>1297</v>
      </c>
      <c r="FX10" s="428">
        <v>941</v>
      </c>
      <c r="FZ10" s="428">
        <v>737</v>
      </c>
      <c r="GA10" s="428">
        <v>815</v>
      </c>
      <c r="GB10" s="428">
        <v>1358</v>
      </c>
      <c r="GC10" s="428">
        <v>2219</v>
      </c>
      <c r="GD10" s="428">
        <v>2028</v>
      </c>
      <c r="GE10" s="428">
        <v>1562</v>
      </c>
      <c r="GF10" s="428">
        <v>1052</v>
      </c>
      <c r="GG10" s="428">
        <v>653</v>
      </c>
      <c r="GH10" s="428">
        <v>396</v>
      </c>
      <c r="GI10" s="428">
        <v>277</v>
      </c>
      <c r="GJ10" s="428">
        <v>26</v>
      </c>
    </row>
    <row r="11" spans="1:192" s="428" customFormat="1" ht="13.5" customHeight="1">
      <c r="A11" s="440" t="s">
        <v>974</v>
      </c>
      <c r="B11" s="440" t="s">
        <v>505</v>
      </c>
      <c r="C11" s="441"/>
      <c r="D11" s="439" t="s">
        <v>686</v>
      </c>
      <c r="E11" s="428">
        <v>5629</v>
      </c>
      <c r="F11" s="428">
        <v>197</v>
      </c>
      <c r="G11" s="428">
        <v>146</v>
      </c>
      <c r="H11" s="428">
        <v>168</v>
      </c>
      <c r="I11" s="428">
        <v>268</v>
      </c>
      <c r="J11" s="428">
        <v>489</v>
      </c>
      <c r="K11" s="428">
        <v>639</v>
      </c>
      <c r="L11" s="428">
        <v>526</v>
      </c>
      <c r="N11" s="428">
        <v>432</v>
      </c>
      <c r="O11" s="428">
        <v>422</v>
      </c>
      <c r="P11" s="428">
        <v>410</v>
      </c>
      <c r="Q11" s="428">
        <v>459</v>
      </c>
      <c r="R11" s="428">
        <v>394</v>
      </c>
      <c r="S11" s="428">
        <v>318</v>
      </c>
      <c r="T11" s="428">
        <v>247</v>
      </c>
      <c r="U11" s="428">
        <v>208</v>
      </c>
      <c r="V11" s="428">
        <v>144</v>
      </c>
      <c r="W11" s="428">
        <v>162</v>
      </c>
      <c r="X11" s="428">
        <v>0</v>
      </c>
      <c r="Y11" s="891"/>
      <c r="Z11" s="891"/>
      <c r="AB11" s="439" t="s">
        <v>964</v>
      </c>
      <c r="AC11" s="428">
        <v>2524</v>
      </c>
      <c r="AD11" s="428">
        <v>83</v>
      </c>
      <c r="AE11" s="428">
        <v>91</v>
      </c>
      <c r="AF11" s="428">
        <v>99</v>
      </c>
      <c r="AG11" s="428">
        <v>112</v>
      </c>
      <c r="AH11" s="428">
        <v>221</v>
      </c>
      <c r="AI11" s="428">
        <v>255</v>
      </c>
      <c r="AJ11" s="428">
        <v>206</v>
      </c>
      <c r="AL11" s="428">
        <v>160</v>
      </c>
      <c r="AM11" s="428">
        <v>134</v>
      </c>
      <c r="AN11" s="428">
        <v>141</v>
      </c>
      <c r="AO11" s="428">
        <v>208</v>
      </c>
      <c r="AP11" s="428">
        <v>174</v>
      </c>
      <c r="AQ11" s="428">
        <v>179</v>
      </c>
      <c r="AR11" s="428">
        <v>174</v>
      </c>
      <c r="AS11" s="428">
        <v>125</v>
      </c>
      <c r="AT11" s="428">
        <v>82</v>
      </c>
      <c r="AU11" s="428">
        <v>80</v>
      </c>
      <c r="AV11" s="428">
        <v>0</v>
      </c>
      <c r="AW11" s="437"/>
      <c r="AX11" s="437"/>
      <c r="AZ11" s="439" t="s">
        <v>964</v>
      </c>
      <c r="BA11" s="428">
        <v>1081</v>
      </c>
      <c r="BB11" s="428">
        <v>67</v>
      </c>
      <c r="BC11" s="428">
        <v>45</v>
      </c>
      <c r="BD11" s="428">
        <v>66</v>
      </c>
      <c r="BE11" s="428">
        <v>81</v>
      </c>
      <c r="BF11" s="428">
        <v>76</v>
      </c>
      <c r="BG11" s="428">
        <v>79</v>
      </c>
      <c r="BH11" s="428">
        <v>95</v>
      </c>
      <c r="BJ11" s="428">
        <v>85</v>
      </c>
      <c r="BK11" s="428">
        <v>95</v>
      </c>
      <c r="BL11" s="428">
        <v>104</v>
      </c>
      <c r="BM11" s="428">
        <v>98</v>
      </c>
      <c r="BN11" s="428">
        <v>63</v>
      </c>
      <c r="BO11" s="428">
        <v>43</v>
      </c>
      <c r="BP11" s="428">
        <v>31</v>
      </c>
      <c r="BQ11" s="428">
        <v>29</v>
      </c>
      <c r="BR11" s="428">
        <v>13</v>
      </c>
      <c r="BS11" s="428">
        <v>9</v>
      </c>
      <c r="BT11" s="428">
        <v>2</v>
      </c>
      <c r="BU11" s="891"/>
      <c r="BV11" s="891"/>
      <c r="BX11" s="439" t="s">
        <v>964</v>
      </c>
      <c r="BY11" s="428">
        <v>1543</v>
      </c>
      <c r="BZ11" s="428">
        <v>61</v>
      </c>
      <c r="CA11" s="428">
        <v>56</v>
      </c>
      <c r="CB11" s="428">
        <v>59</v>
      </c>
      <c r="CC11" s="428">
        <v>58</v>
      </c>
      <c r="CD11" s="428">
        <v>147</v>
      </c>
      <c r="CE11" s="428">
        <v>153</v>
      </c>
      <c r="CF11" s="428">
        <v>116</v>
      </c>
      <c r="CH11" s="428">
        <v>121</v>
      </c>
      <c r="CI11" s="428">
        <v>93</v>
      </c>
      <c r="CJ11" s="428">
        <v>118</v>
      </c>
      <c r="CK11" s="428">
        <v>123</v>
      </c>
      <c r="CL11" s="428">
        <v>114</v>
      </c>
      <c r="CM11" s="428">
        <v>78</v>
      </c>
      <c r="CN11" s="428">
        <v>87</v>
      </c>
      <c r="CO11" s="428">
        <v>57</v>
      </c>
      <c r="CP11" s="428">
        <v>52</v>
      </c>
      <c r="CQ11" s="428">
        <v>39</v>
      </c>
      <c r="CR11" s="428">
        <v>11</v>
      </c>
      <c r="CS11" s="437"/>
      <c r="CT11" s="437"/>
      <c r="CV11" s="439" t="s">
        <v>964</v>
      </c>
      <c r="CW11" s="428">
        <v>880</v>
      </c>
      <c r="CX11" s="428">
        <v>43</v>
      </c>
      <c r="CY11" s="428">
        <v>54</v>
      </c>
      <c r="CZ11" s="428">
        <v>72</v>
      </c>
      <c r="DA11" s="428">
        <v>60</v>
      </c>
      <c r="DB11" s="428">
        <v>69</v>
      </c>
      <c r="DC11" s="428">
        <v>62</v>
      </c>
      <c r="DD11" s="428">
        <v>55</v>
      </c>
      <c r="DF11" s="428">
        <v>65</v>
      </c>
      <c r="DG11" s="428">
        <v>49</v>
      </c>
      <c r="DH11" s="428">
        <v>72</v>
      </c>
      <c r="DI11" s="428">
        <v>93</v>
      </c>
      <c r="DJ11" s="428">
        <v>70</v>
      </c>
      <c r="DK11" s="428">
        <v>42</v>
      </c>
      <c r="DL11" s="428">
        <v>32</v>
      </c>
      <c r="DM11" s="428">
        <v>22</v>
      </c>
      <c r="DN11" s="428">
        <v>16</v>
      </c>
      <c r="DO11" s="428">
        <v>4</v>
      </c>
      <c r="DP11" s="428">
        <v>0</v>
      </c>
      <c r="DQ11" s="437"/>
      <c r="DR11" s="437"/>
      <c r="DT11" s="439" t="s">
        <v>964</v>
      </c>
      <c r="DU11" s="428">
        <v>1893</v>
      </c>
      <c r="DV11" s="428">
        <v>78</v>
      </c>
      <c r="DW11" s="428">
        <v>62</v>
      </c>
      <c r="DX11" s="428">
        <v>71</v>
      </c>
      <c r="DY11" s="428">
        <v>67</v>
      </c>
      <c r="DZ11" s="428">
        <v>150</v>
      </c>
      <c r="EA11" s="428">
        <v>217</v>
      </c>
      <c r="EB11" s="428">
        <v>180</v>
      </c>
      <c r="ED11" s="428">
        <v>175</v>
      </c>
      <c r="EE11" s="428">
        <v>112</v>
      </c>
      <c r="EF11" s="428">
        <v>127</v>
      </c>
      <c r="EG11" s="428">
        <v>154</v>
      </c>
      <c r="EH11" s="428">
        <v>111</v>
      </c>
      <c r="EI11" s="428">
        <v>105</v>
      </c>
      <c r="EJ11" s="428">
        <v>108</v>
      </c>
      <c r="EK11" s="428">
        <v>84</v>
      </c>
      <c r="EL11" s="428">
        <v>47</v>
      </c>
      <c r="EM11" s="428">
        <v>42</v>
      </c>
      <c r="EN11" s="428">
        <v>3</v>
      </c>
      <c r="EO11" s="437"/>
      <c r="EP11" s="437"/>
      <c r="ER11" s="439" t="s">
        <v>964</v>
      </c>
      <c r="ES11" s="428">
        <v>1724</v>
      </c>
      <c r="ET11" s="428">
        <v>49</v>
      </c>
      <c r="EU11" s="428">
        <v>40</v>
      </c>
      <c r="EV11" s="428">
        <v>48</v>
      </c>
      <c r="EW11" s="428">
        <v>85</v>
      </c>
      <c r="EX11" s="428">
        <v>191</v>
      </c>
      <c r="EY11" s="428">
        <v>219</v>
      </c>
      <c r="EZ11" s="428">
        <v>182</v>
      </c>
      <c r="FB11" s="428">
        <v>133</v>
      </c>
      <c r="FC11" s="428">
        <v>106</v>
      </c>
      <c r="FD11" s="428">
        <v>111</v>
      </c>
      <c r="FE11" s="428">
        <v>138</v>
      </c>
      <c r="FF11" s="428">
        <v>111</v>
      </c>
      <c r="FG11" s="428">
        <v>85</v>
      </c>
      <c r="FH11" s="428">
        <v>95</v>
      </c>
      <c r="FI11" s="428">
        <v>71</v>
      </c>
      <c r="FJ11" s="428">
        <v>35</v>
      </c>
      <c r="FK11" s="428">
        <v>25</v>
      </c>
      <c r="FL11" s="428">
        <v>0</v>
      </c>
      <c r="FM11" s="437"/>
      <c r="FN11" s="437"/>
      <c r="FP11" s="439" t="s">
        <v>964</v>
      </c>
      <c r="FQ11" s="428">
        <v>7938</v>
      </c>
      <c r="FR11" s="428">
        <v>208</v>
      </c>
      <c r="FS11" s="428">
        <v>172</v>
      </c>
      <c r="FT11" s="428">
        <v>259</v>
      </c>
      <c r="FU11" s="428">
        <v>412</v>
      </c>
      <c r="FV11" s="428">
        <v>580</v>
      </c>
      <c r="FW11" s="428">
        <v>649</v>
      </c>
      <c r="FX11" s="428">
        <v>496</v>
      </c>
      <c r="FZ11" s="428">
        <v>418</v>
      </c>
      <c r="GA11" s="428">
        <v>391</v>
      </c>
      <c r="GB11" s="428">
        <v>658</v>
      </c>
      <c r="GC11" s="428">
        <v>1023</v>
      </c>
      <c r="GD11" s="428">
        <v>977</v>
      </c>
      <c r="GE11" s="428">
        <v>744</v>
      </c>
      <c r="GF11" s="428">
        <v>467</v>
      </c>
      <c r="GG11" s="428">
        <v>233</v>
      </c>
      <c r="GH11" s="428">
        <v>138</v>
      </c>
      <c r="GI11" s="428">
        <v>91</v>
      </c>
      <c r="GJ11" s="428">
        <v>22</v>
      </c>
    </row>
    <row r="12" spans="1:192" s="428" customFormat="1" ht="13.5" customHeight="1">
      <c r="A12" s="440"/>
      <c r="B12" s="440"/>
      <c r="C12" s="441"/>
      <c r="D12" s="439" t="s">
        <v>964</v>
      </c>
      <c r="E12" s="428">
        <v>2833</v>
      </c>
      <c r="F12" s="428">
        <v>102</v>
      </c>
      <c r="G12" s="428">
        <v>75</v>
      </c>
      <c r="H12" s="428">
        <v>79</v>
      </c>
      <c r="I12" s="428">
        <v>139</v>
      </c>
      <c r="J12" s="428">
        <v>237</v>
      </c>
      <c r="K12" s="428">
        <v>333</v>
      </c>
      <c r="L12" s="428">
        <v>268</v>
      </c>
      <c r="N12" s="428">
        <v>227</v>
      </c>
      <c r="O12" s="428">
        <v>220</v>
      </c>
      <c r="P12" s="428">
        <v>217</v>
      </c>
      <c r="Q12" s="428">
        <v>229</v>
      </c>
      <c r="R12" s="428">
        <v>211</v>
      </c>
      <c r="S12" s="428">
        <v>150</v>
      </c>
      <c r="T12" s="428">
        <v>125</v>
      </c>
      <c r="U12" s="428">
        <v>94</v>
      </c>
      <c r="V12" s="428">
        <v>60</v>
      </c>
      <c r="W12" s="428">
        <v>67</v>
      </c>
      <c r="X12" s="428">
        <v>0</v>
      </c>
      <c r="Y12" s="891"/>
      <c r="Z12" s="891"/>
      <c r="AB12" s="439" t="s">
        <v>965</v>
      </c>
      <c r="AC12" s="428">
        <v>2573</v>
      </c>
      <c r="AD12" s="428">
        <v>69</v>
      </c>
      <c r="AE12" s="428">
        <v>76</v>
      </c>
      <c r="AF12" s="428">
        <v>74</v>
      </c>
      <c r="AG12" s="428">
        <v>103</v>
      </c>
      <c r="AH12" s="428">
        <v>196</v>
      </c>
      <c r="AI12" s="428">
        <v>244</v>
      </c>
      <c r="AJ12" s="428">
        <v>165</v>
      </c>
      <c r="AL12" s="428">
        <v>133</v>
      </c>
      <c r="AM12" s="428">
        <v>131</v>
      </c>
      <c r="AN12" s="428">
        <v>145</v>
      </c>
      <c r="AO12" s="428">
        <v>194</v>
      </c>
      <c r="AP12" s="428">
        <v>221</v>
      </c>
      <c r="AQ12" s="428">
        <v>173</v>
      </c>
      <c r="AR12" s="428">
        <v>196</v>
      </c>
      <c r="AS12" s="428">
        <v>169</v>
      </c>
      <c r="AT12" s="428">
        <v>141</v>
      </c>
      <c r="AU12" s="428">
        <v>143</v>
      </c>
      <c r="AV12" s="428">
        <v>0</v>
      </c>
      <c r="AW12" s="437"/>
      <c r="AX12" s="437"/>
      <c r="AZ12" s="439" t="s">
        <v>965</v>
      </c>
      <c r="BA12" s="428">
        <v>1117</v>
      </c>
      <c r="BB12" s="428">
        <v>57</v>
      </c>
      <c r="BC12" s="428">
        <v>49</v>
      </c>
      <c r="BD12" s="428">
        <v>56</v>
      </c>
      <c r="BE12" s="428">
        <v>74</v>
      </c>
      <c r="BF12" s="428">
        <v>96</v>
      </c>
      <c r="BG12" s="428">
        <v>99</v>
      </c>
      <c r="BH12" s="428">
        <v>99</v>
      </c>
      <c r="BJ12" s="428">
        <v>100</v>
      </c>
      <c r="BK12" s="428">
        <v>99</v>
      </c>
      <c r="BL12" s="428">
        <v>93</v>
      </c>
      <c r="BM12" s="428">
        <v>97</v>
      </c>
      <c r="BN12" s="428">
        <v>56</v>
      </c>
      <c r="BO12" s="428">
        <v>47</v>
      </c>
      <c r="BP12" s="428">
        <v>33</v>
      </c>
      <c r="BQ12" s="428">
        <v>24</v>
      </c>
      <c r="BR12" s="428">
        <v>16</v>
      </c>
      <c r="BS12" s="428">
        <v>19</v>
      </c>
      <c r="BT12" s="428">
        <v>3</v>
      </c>
      <c r="BU12" s="891"/>
      <c r="BV12" s="891"/>
      <c r="BX12" s="439" t="s">
        <v>965</v>
      </c>
      <c r="BY12" s="428">
        <v>1437</v>
      </c>
      <c r="BZ12" s="428">
        <v>48</v>
      </c>
      <c r="CA12" s="428">
        <v>27</v>
      </c>
      <c r="CB12" s="428">
        <v>50</v>
      </c>
      <c r="CC12" s="428">
        <v>80</v>
      </c>
      <c r="CD12" s="428">
        <v>121</v>
      </c>
      <c r="CE12" s="428">
        <v>130</v>
      </c>
      <c r="CF12" s="428">
        <v>108</v>
      </c>
      <c r="CH12" s="428">
        <v>97</v>
      </c>
      <c r="CI12" s="428">
        <v>83</v>
      </c>
      <c r="CJ12" s="428">
        <v>86</v>
      </c>
      <c r="CK12" s="428">
        <v>124</v>
      </c>
      <c r="CL12" s="428">
        <v>95</v>
      </c>
      <c r="CM12" s="428">
        <v>90</v>
      </c>
      <c r="CN12" s="428">
        <v>90</v>
      </c>
      <c r="CO12" s="428">
        <v>81</v>
      </c>
      <c r="CP12" s="428">
        <v>66</v>
      </c>
      <c r="CQ12" s="428">
        <v>56</v>
      </c>
      <c r="CR12" s="428">
        <v>5</v>
      </c>
      <c r="CS12" s="437"/>
      <c r="CT12" s="437"/>
      <c r="CV12" s="439" t="s">
        <v>965</v>
      </c>
      <c r="CW12" s="428">
        <v>898</v>
      </c>
      <c r="CX12" s="428">
        <v>40</v>
      </c>
      <c r="CY12" s="428">
        <v>48</v>
      </c>
      <c r="CZ12" s="428">
        <v>45</v>
      </c>
      <c r="DA12" s="428">
        <v>57</v>
      </c>
      <c r="DB12" s="428">
        <v>62</v>
      </c>
      <c r="DC12" s="428">
        <v>72</v>
      </c>
      <c r="DD12" s="428">
        <v>60</v>
      </c>
      <c r="DF12" s="428">
        <v>81</v>
      </c>
      <c r="DG12" s="428">
        <v>72</v>
      </c>
      <c r="DH12" s="428">
        <v>84</v>
      </c>
      <c r="DI12" s="428">
        <v>79</v>
      </c>
      <c r="DJ12" s="428">
        <v>69</v>
      </c>
      <c r="DK12" s="428">
        <v>39</v>
      </c>
      <c r="DL12" s="428">
        <v>39</v>
      </c>
      <c r="DM12" s="428">
        <v>22</v>
      </c>
      <c r="DN12" s="428">
        <v>12</v>
      </c>
      <c r="DO12" s="428">
        <v>16</v>
      </c>
      <c r="DP12" s="428">
        <v>1</v>
      </c>
      <c r="DQ12" s="437"/>
      <c r="DR12" s="437"/>
      <c r="DT12" s="439" t="s">
        <v>965</v>
      </c>
      <c r="DU12" s="428">
        <v>1940</v>
      </c>
      <c r="DV12" s="428">
        <v>92</v>
      </c>
      <c r="DW12" s="428">
        <v>67</v>
      </c>
      <c r="DX12" s="428">
        <v>54</v>
      </c>
      <c r="DY12" s="428">
        <v>86</v>
      </c>
      <c r="DZ12" s="428">
        <v>174</v>
      </c>
      <c r="EA12" s="428">
        <v>219</v>
      </c>
      <c r="EB12" s="428">
        <v>194</v>
      </c>
      <c r="ED12" s="428">
        <v>130</v>
      </c>
      <c r="EE12" s="428">
        <v>93</v>
      </c>
      <c r="EF12" s="428">
        <v>116</v>
      </c>
      <c r="EG12" s="428">
        <v>134</v>
      </c>
      <c r="EH12" s="428">
        <v>119</v>
      </c>
      <c r="EI12" s="428">
        <v>119</v>
      </c>
      <c r="EJ12" s="428">
        <v>127</v>
      </c>
      <c r="EK12" s="428">
        <v>100</v>
      </c>
      <c r="EL12" s="428">
        <v>51</v>
      </c>
      <c r="EM12" s="428">
        <v>64</v>
      </c>
      <c r="EN12" s="428">
        <v>1</v>
      </c>
      <c r="EO12" s="437"/>
      <c r="EP12" s="437"/>
      <c r="ER12" s="439" t="s">
        <v>965</v>
      </c>
      <c r="ES12" s="428">
        <v>1791</v>
      </c>
      <c r="ET12" s="428">
        <v>51</v>
      </c>
      <c r="EU12" s="428">
        <v>67</v>
      </c>
      <c r="EV12" s="428">
        <v>69</v>
      </c>
      <c r="EW12" s="428">
        <v>73</v>
      </c>
      <c r="EX12" s="428">
        <v>177</v>
      </c>
      <c r="EY12" s="428">
        <v>201</v>
      </c>
      <c r="EZ12" s="428">
        <v>168</v>
      </c>
      <c r="FB12" s="428">
        <v>138</v>
      </c>
      <c r="FC12" s="428">
        <v>105</v>
      </c>
      <c r="FD12" s="428">
        <v>102</v>
      </c>
      <c r="FE12" s="428">
        <v>153</v>
      </c>
      <c r="FF12" s="428">
        <v>111</v>
      </c>
      <c r="FG12" s="428">
        <v>93</v>
      </c>
      <c r="FH12" s="428">
        <v>106</v>
      </c>
      <c r="FI12" s="428">
        <v>72</v>
      </c>
      <c r="FJ12" s="428">
        <v>41</v>
      </c>
      <c r="FK12" s="428">
        <v>64</v>
      </c>
      <c r="FL12" s="428">
        <v>0</v>
      </c>
      <c r="FM12" s="437"/>
      <c r="FN12" s="437"/>
      <c r="FP12" s="439" t="s">
        <v>965</v>
      </c>
      <c r="FQ12" s="428">
        <v>8544</v>
      </c>
      <c r="FR12" s="428">
        <v>209</v>
      </c>
      <c r="FS12" s="428">
        <v>185</v>
      </c>
      <c r="FT12" s="428">
        <v>225</v>
      </c>
      <c r="FU12" s="428">
        <v>368</v>
      </c>
      <c r="FV12" s="428">
        <v>503</v>
      </c>
      <c r="FW12" s="428">
        <v>648</v>
      </c>
      <c r="FX12" s="428">
        <v>445</v>
      </c>
      <c r="FZ12" s="428">
        <v>319</v>
      </c>
      <c r="GA12" s="428">
        <v>424</v>
      </c>
      <c r="GB12" s="428">
        <v>700</v>
      </c>
      <c r="GC12" s="428">
        <v>1196</v>
      </c>
      <c r="GD12" s="428">
        <v>1051</v>
      </c>
      <c r="GE12" s="428">
        <v>818</v>
      </c>
      <c r="GF12" s="428">
        <v>585</v>
      </c>
      <c r="GG12" s="428">
        <v>420</v>
      </c>
      <c r="GH12" s="428">
        <v>258</v>
      </c>
      <c r="GI12" s="428">
        <v>186</v>
      </c>
      <c r="GJ12" s="428">
        <v>4</v>
      </c>
    </row>
    <row r="13" spans="1:192" s="428" customFormat="1" ht="13.5" customHeight="1">
      <c r="A13" s="440"/>
      <c r="B13" s="440"/>
      <c r="C13" s="441"/>
      <c r="D13" s="439" t="s">
        <v>965</v>
      </c>
      <c r="E13" s="428">
        <v>2796</v>
      </c>
      <c r="F13" s="428">
        <v>95</v>
      </c>
      <c r="G13" s="428">
        <v>71</v>
      </c>
      <c r="H13" s="428">
        <v>89</v>
      </c>
      <c r="I13" s="428">
        <v>129</v>
      </c>
      <c r="J13" s="428">
        <v>252</v>
      </c>
      <c r="K13" s="428">
        <v>306</v>
      </c>
      <c r="L13" s="428">
        <v>258</v>
      </c>
      <c r="N13" s="428">
        <v>205</v>
      </c>
      <c r="O13" s="428">
        <v>202</v>
      </c>
      <c r="P13" s="428">
        <v>193</v>
      </c>
      <c r="Q13" s="428">
        <v>230</v>
      </c>
      <c r="R13" s="428">
        <v>183</v>
      </c>
      <c r="S13" s="428">
        <v>168</v>
      </c>
      <c r="T13" s="428">
        <v>122</v>
      </c>
      <c r="U13" s="428">
        <v>114</v>
      </c>
      <c r="V13" s="428">
        <v>84</v>
      </c>
      <c r="W13" s="428">
        <v>95</v>
      </c>
      <c r="X13" s="428">
        <v>0</v>
      </c>
      <c r="Y13" s="891" t="s">
        <v>975</v>
      </c>
      <c r="Z13" s="891"/>
      <c r="AB13" s="439" t="s">
        <v>686</v>
      </c>
      <c r="AC13" s="428">
        <v>3736</v>
      </c>
      <c r="AD13" s="428">
        <v>103</v>
      </c>
      <c r="AE13" s="428">
        <v>97</v>
      </c>
      <c r="AF13" s="428">
        <v>115</v>
      </c>
      <c r="AG13" s="428">
        <v>151</v>
      </c>
      <c r="AH13" s="428">
        <v>318</v>
      </c>
      <c r="AI13" s="428">
        <v>440</v>
      </c>
      <c r="AJ13" s="428">
        <v>310</v>
      </c>
      <c r="AL13" s="428">
        <v>259</v>
      </c>
      <c r="AM13" s="428">
        <v>207</v>
      </c>
      <c r="AN13" s="428">
        <v>225</v>
      </c>
      <c r="AO13" s="428">
        <v>287</v>
      </c>
      <c r="AP13" s="428">
        <v>255</v>
      </c>
      <c r="AQ13" s="428">
        <v>239</v>
      </c>
      <c r="AR13" s="428">
        <v>245</v>
      </c>
      <c r="AS13" s="428">
        <v>180</v>
      </c>
      <c r="AT13" s="428">
        <v>120</v>
      </c>
      <c r="AU13" s="428">
        <v>182</v>
      </c>
      <c r="AV13" s="428">
        <v>3</v>
      </c>
      <c r="AW13" s="437" t="s">
        <v>391</v>
      </c>
      <c r="AX13" s="437" t="s">
        <v>507</v>
      </c>
      <c r="AZ13" s="439" t="s">
        <v>686</v>
      </c>
      <c r="BA13" s="428">
        <v>3092</v>
      </c>
      <c r="BB13" s="428">
        <v>86</v>
      </c>
      <c r="BC13" s="428">
        <v>74</v>
      </c>
      <c r="BD13" s="428">
        <v>76</v>
      </c>
      <c r="BE13" s="428">
        <v>105</v>
      </c>
      <c r="BF13" s="428">
        <v>318</v>
      </c>
      <c r="BG13" s="428">
        <v>304</v>
      </c>
      <c r="BH13" s="428">
        <v>276</v>
      </c>
      <c r="BJ13" s="428">
        <v>208</v>
      </c>
      <c r="BK13" s="428">
        <v>170</v>
      </c>
      <c r="BL13" s="428">
        <v>162</v>
      </c>
      <c r="BM13" s="428">
        <v>221</v>
      </c>
      <c r="BN13" s="428">
        <v>223</v>
      </c>
      <c r="BO13" s="428">
        <v>210</v>
      </c>
      <c r="BP13" s="428">
        <v>210</v>
      </c>
      <c r="BQ13" s="428">
        <v>157</v>
      </c>
      <c r="BR13" s="428">
        <v>104</v>
      </c>
      <c r="BS13" s="428">
        <v>154</v>
      </c>
      <c r="BT13" s="428">
        <v>34</v>
      </c>
      <c r="BU13" s="891" t="s">
        <v>976</v>
      </c>
      <c r="BV13" s="891"/>
      <c r="BX13" s="439" t="s">
        <v>686</v>
      </c>
      <c r="BY13" s="428">
        <v>4905</v>
      </c>
      <c r="BZ13" s="428">
        <v>193</v>
      </c>
      <c r="CA13" s="428">
        <v>157</v>
      </c>
      <c r="CB13" s="428">
        <v>149</v>
      </c>
      <c r="CC13" s="428">
        <v>284</v>
      </c>
      <c r="CD13" s="428">
        <v>458</v>
      </c>
      <c r="CE13" s="428">
        <v>459</v>
      </c>
      <c r="CF13" s="428">
        <v>438</v>
      </c>
      <c r="CH13" s="428">
        <v>297</v>
      </c>
      <c r="CI13" s="428">
        <v>289</v>
      </c>
      <c r="CJ13" s="428">
        <v>327</v>
      </c>
      <c r="CK13" s="428">
        <v>400</v>
      </c>
      <c r="CL13" s="428">
        <v>347</v>
      </c>
      <c r="CM13" s="428">
        <v>314</v>
      </c>
      <c r="CN13" s="428">
        <v>223</v>
      </c>
      <c r="CO13" s="428">
        <v>178</v>
      </c>
      <c r="CP13" s="428">
        <v>188</v>
      </c>
      <c r="CQ13" s="428">
        <v>195</v>
      </c>
      <c r="CR13" s="428">
        <v>9</v>
      </c>
      <c r="CS13" s="437" t="s">
        <v>977</v>
      </c>
      <c r="CT13" s="437" t="s">
        <v>505</v>
      </c>
      <c r="CV13" s="439" t="s">
        <v>686</v>
      </c>
      <c r="CW13" s="428">
        <v>5598</v>
      </c>
      <c r="CX13" s="428">
        <v>197</v>
      </c>
      <c r="CY13" s="428">
        <v>197</v>
      </c>
      <c r="CZ13" s="428">
        <v>226</v>
      </c>
      <c r="DA13" s="428">
        <v>402</v>
      </c>
      <c r="DB13" s="428">
        <v>447</v>
      </c>
      <c r="DC13" s="428">
        <v>497</v>
      </c>
      <c r="DD13" s="428">
        <v>379</v>
      </c>
      <c r="DF13" s="428">
        <v>400</v>
      </c>
      <c r="DG13" s="428">
        <v>322</v>
      </c>
      <c r="DH13" s="428">
        <v>369</v>
      </c>
      <c r="DI13" s="428">
        <v>445</v>
      </c>
      <c r="DJ13" s="428">
        <v>356</v>
      </c>
      <c r="DK13" s="428">
        <v>328</v>
      </c>
      <c r="DL13" s="428">
        <v>334</v>
      </c>
      <c r="DM13" s="428">
        <v>300</v>
      </c>
      <c r="DN13" s="428">
        <v>174</v>
      </c>
      <c r="DO13" s="428">
        <v>209</v>
      </c>
      <c r="DP13" s="428">
        <v>16</v>
      </c>
      <c r="DQ13" s="437" t="s">
        <v>391</v>
      </c>
      <c r="DR13" s="437" t="s">
        <v>504</v>
      </c>
      <c r="DT13" s="439" t="s">
        <v>686</v>
      </c>
      <c r="DU13" s="428">
        <v>5009</v>
      </c>
      <c r="DV13" s="428">
        <v>180</v>
      </c>
      <c r="DW13" s="428">
        <v>176</v>
      </c>
      <c r="DX13" s="428">
        <v>152</v>
      </c>
      <c r="DY13" s="428">
        <v>226</v>
      </c>
      <c r="DZ13" s="428">
        <v>516</v>
      </c>
      <c r="EA13" s="428">
        <v>564</v>
      </c>
      <c r="EB13" s="428">
        <v>465</v>
      </c>
      <c r="ED13" s="428">
        <v>356</v>
      </c>
      <c r="EE13" s="428">
        <v>287</v>
      </c>
      <c r="EF13" s="428">
        <v>282</v>
      </c>
      <c r="EG13" s="428">
        <v>359</v>
      </c>
      <c r="EH13" s="428">
        <v>269</v>
      </c>
      <c r="EI13" s="428">
        <v>308</v>
      </c>
      <c r="EJ13" s="428">
        <v>353</v>
      </c>
      <c r="EK13" s="428">
        <v>235</v>
      </c>
      <c r="EL13" s="428">
        <v>145</v>
      </c>
      <c r="EM13" s="428">
        <v>133</v>
      </c>
      <c r="EN13" s="428">
        <v>3</v>
      </c>
      <c r="EO13" s="437" t="s">
        <v>391</v>
      </c>
      <c r="EP13" s="437" t="s">
        <v>506</v>
      </c>
      <c r="ER13" s="439" t="s">
        <v>686</v>
      </c>
      <c r="ES13" s="428">
        <v>5534</v>
      </c>
      <c r="ET13" s="428">
        <v>208</v>
      </c>
      <c r="EU13" s="428">
        <v>189</v>
      </c>
      <c r="EV13" s="428">
        <v>188</v>
      </c>
      <c r="EW13" s="428">
        <v>229</v>
      </c>
      <c r="EX13" s="428">
        <v>630</v>
      </c>
      <c r="EY13" s="428">
        <v>639</v>
      </c>
      <c r="EZ13" s="428">
        <v>593</v>
      </c>
      <c r="FB13" s="428">
        <v>482</v>
      </c>
      <c r="FC13" s="428">
        <v>388</v>
      </c>
      <c r="FD13" s="428">
        <v>292</v>
      </c>
      <c r="FE13" s="428">
        <v>340</v>
      </c>
      <c r="FF13" s="428">
        <v>330</v>
      </c>
      <c r="FG13" s="428">
        <v>281</v>
      </c>
      <c r="FH13" s="428">
        <v>277</v>
      </c>
      <c r="FI13" s="428">
        <v>211</v>
      </c>
      <c r="FJ13" s="428">
        <v>114</v>
      </c>
      <c r="FK13" s="428">
        <v>143</v>
      </c>
      <c r="FL13" s="428">
        <v>0</v>
      </c>
      <c r="FM13" s="437" t="s">
        <v>391</v>
      </c>
      <c r="FN13" s="437" t="s">
        <v>506</v>
      </c>
      <c r="FP13" s="439" t="s">
        <v>686</v>
      </c>
      <c r="FQ13" s="428">
        <v>6839</v>
      </c>
      <c r="FR13" s="428">
        <v>187</v>
      </c>
      <c r="FS13" s="428">
        <v>233</v>
      </c>
      <c r="FT13" s="428">
        <v>273</v>
      </c>
      <c r="FU13" s="428">
        <v>359</v>
      </c>
      <c r="FV13" s="428">
        <v>467</v>
      </c>
      <c r="FW13" s="428">
        <v>573</v>
      </c>
      <c r="FX13" s="428">
        <v>388</v>
      </c>
      <c r="FZ13" s="428">
        <v>321</v>
      </c>
      <c r="GA13" s="428">
        <v>332</v>
      </c>
      <c r="GB13" s="428">
        <v>461</v>
      </c>
      <c r="GC13" s="428">
        <v>666</v>
      </c>
      <c r="GD13" s="428">
        <v>694</v>
      </c>
      <c r="GE13" s="428">
        <v>652</v>
      </c>
      <c r="GF13" s="428">
        <v>542</v>
      </c>
      <c r="GG13" s="428">
        <v>333</v>
      </c>
      <c r="GH13" s="428">
        <v>208</v>
      </c>
      <c r="GI13" s="428">
        <v>140</v>
      </c>
      <c r="GJ13" s="428">
        <v>10</v>
      </c>
    </row>
    <row r="14" spans="1:192" s="428" customFormat="1" ht="13.5" customHeight="1">
      <c r="A14" s="440"/>
      <c r="B14" s="440" t="s">
        <v>504</v>
      </c>
      <c r="C14" s="441"/>
      <c r="D14" s="439" t="s">
        <v>686</v>
      </c>
      <c r="E14" s="428">
        <v>4924</v>
      </c>
      <c r="F14" s="428">
        <v>179</v>
      </c>
      <c r="G14" s="428">
        <v>178</v>
      </c>
      <c r="H14" s="428">
        <v>169</v>
      </c>
      <c r="I14" s="428">
        <v>251</v>
      </c>
      <c r="J14" s="428">
        <v>430</v>
      </c>
      <c r="K14" s="428">
        <v>554</v>
      </c>
      <c r="L14" s="428">
        <v>419</v>
      </c>
      <c r="N14" s="428">
        <v>379</v>
      </c>
      <c r="O14" s="428">
        <v>281</v>
      </c>
      <c r="P14" s="428">
        <v>340</v>
      </c>
      <c r="Q14" s="428">
        <v>403</v>
      </c>
      <c r="R14" s="428">
        <v>317</v>
      </c>
      <c r="S14" s="428">
        <v>251</v>
      </c>
      <c r="T14" s="428">
        <v>242</v>
      </c>
      <c r="U14" s="428">
        <v>218</v>
      </c>
      <c r="V14" s="428">
        <v>145</v>
      </c>
      <c r="W14" s="428">
        <v>168</v>
      </c>
      <c r="X14" s="428">
        <v>0</v>
      </c>
      <c r="Y14" s="891"/>
      <c r="Z14" s="891"/>
      <c r="AB14" s="439" t="s">
        <v>964</v>
      </c>
      <c r="AC14" s="428">
        <v>1873</v>
      </c>
      <c r="AD14" s="428">
        <v>56</v>
      </c>
      <c r="AE14" s="428">
        <v>48</v>
      </c>
      <c r="AF14" s="428">
        <v>65</v>
      </c>
      <c r="AG14" s="428">
        <v>66</v>
      </c>
      <c r="AH14" s="428">
        <v>173</v>
      </c>
      <c r="AI14" s="428">
        <v>225</v>
      </c>
      <c r="AJ14" s="428">
        <v>155</v>
      </c>
      <c r="AL14" s="428">
        <v>126</v>
      </c>
      <c r="AM14" s="428">
        <v>126</v>
      </c>
      <c r="AN14" s="428">
        <v>109</v>
      </c>
      <c r="AO14" s="428">
        <v>156</v>
      </c>
      <c r="AP14" s="428">
        <v>133</v>
      </c>
      <c r="AQ14" s="428">
        <v>99</v>
      </c>
      <c r="AR14" s="428">
        <v>129</v>
      </c>
      <c r="AS14" s="428">
        <v>84</v>
      </c>
      <c r="AT14" s="428">
        <v>37</v>
      </c>
      <c r="AU14" s="428">
        <v>84</v>
      </c>
      <c r="AV14" s="428">
        <v>2</v>
      </c>
      <c r="AW14" s="437"/>
      <c r="AX14" s="437"/>
      <c r="AZ14" s="439" t="s">
        <v>964</v>
      </c>
      <c r="BA14" s="428">
        <v>1440</v>
      </c>
      <c r="BB14" s="428">
        <v>35</v>
      </c>
      <c r="BC14" s="428">
        <v>43</v>
      </c>
      <c r="BD14" s="428">
        <v>37</v>
      </c>
      <c r="BE14" s="428">
        <v>49</v>
      </c>
      <c r="BF14" s="428">
        <v>131</v>
      </c>
      <c r="BG14" s="428">
        <v>139</v>
      </c>
      <c r="BH14" s="428">
        <v>148</v>
      </c>
      <c r="BJ14" s="428">
        <v>111</v>
      </c>
      <c r="BK14" s="428">
        <v>84</v>
      </c>
      <c r="BL14" s="428">
        <v>83</v>
      </c>
      <c r="BM14" s="428">
        <v>116</v>
      </c>
      <c r="BN14" s="428">
        <v>105</v>
      </c>
      <c r="BO14" s="428">
        <v>88</v>
      </c>
      <c r="BP14" s="428">
        <v>98</v>
      </c>
      <c r="BQ14" s="428">
        <v>68</v>
      </c>
      <c r="BR14" s="428">
        <v>40</v>
      </c>
      <c r="BS14" s="428">
        <v>45</v>
      </c>
      <c r="BT14" s="428">
        <v>20</v>
      </c>
      <c r="BU14" s="437"/>
      <c r="BV14" s="437"/>
      <c r="BX14" s="439" t="s">
        <v>964</v>
      </c>
      <c r="BY14" s="428">
        <v>2525</v>
      </c>
      <c r="BZ14" s="428">
        <v>99</v>
      </c>
      <c r="CA14" s="428">
        <v>86</v>
      </c>
      <c r="CB14" s="428">
        <v>73</v>
      </c>
      <c r="CC14" s="428">
        <v>171</v>
      </c>
      <c r="CD14" s="428">
        <v>251</v>
      </c>
      <c r="CE14" s="428">
        <v>235</v>
      </c>
      <c r="CF14" s="428">
        <v>229</v>
      </c>
      <c r="CH14" s="428">
        <v>154</v>
      </c>
      <c r="CI14" s="428">
        <v>153</v>
      </c>
      <c r="CJ14" s="428">
        <v>162</v>
      </c>
      <c r="CK14" s="428">
        <v>217</v>
      </c>
      <c r="CL14" s="428">
        <v>185</v>
      </c>
      <c r="CM14" s="428">
        <v>157</v>
      </c>
      <c r="CN14" s="428">
        <v>98</v>
      </c>
      <c r="CO14" s="428">
        <v>75</v>
      </c>
      <c r="CP14" s="428">
        <v>96</v>
      </c>
      <c r="CQ14" s="428">
        <v>77</v>
      </c>
      <c r="CR14" s="428">
        <v>7</v>
      </c>
      <c r="CS14" s="437"/>
      <c r="CT14" s="437"/>
      <c r="CV14" s="439" t="s">
        <v>964</v>
      </c>
      <c r="CW14" s="428">
        <v>2737</v>
      </c>
      <c r="CX14" s="428">
        <v>96</v>
      </c>
      <c r="CY14" s="428">
        <v>87</v>
      </c>
      <c r="CZ14" s="428">
        <v>100</v>
      </c>
      <c r="DA14" s="428">
        <v>136</v>
      </c>
      <c r="DB14" s="428">
        <v>232</v>
      </c>
      <c r="DC14" s="428">
        <v>269</v>
      </c>
      <c r="DD14" s="428">
        <v>192</v>
      </c>
      <c r="DF14" s="428">
        <v>217</v>
      </c>
      <c r="DG14" s="428">
        <v>167</v>
      </c>
      <c r="DH14" s="428">
        <v>201</v>
      </c>
      <c r="DI14" s="428">
        <v>239</v>
      </c>
      <c r="DJ14" s="428">
        <v>180</v>
      </c>
      <c r="DK14" s="428">
        <v>160</v>
      </c>
      <c r="DL14" s="428">
        <v>145</v>
      </c>
      <c r="DM14" s="428">
        <v>147</v>
      </c>
      <c r="DN14" s="428">
        <v>76</v>
      </c>
      <c r="DO14" s="428">
        <v>87</v>
      </c>
      <c r="DP14" s="428">
        <v>6</v>
      </c>
      <c r="DQ14" s="437"/>
      <c r="DR14" s="437"/>
      <c r="DT14" s="439" t="s">
        <v>964</v>
      </c>
      <c r="DU14" s="428">
        <v>2597</v>
      </c>
      <c r="DV14" s="428">
        <v>88</v>
      </c>
      <c r="DW14" s="428">
        <v>99</v>
      </c>
      <c r="DX14" s="428">
        <v>84</v>
      </c>
      <c r="DY14" s="428">
        <v>113</v>
      </c>
      <c r="DZ14" s="428">
        <v>293</v>
      </c>
      <c r="EA14" s="428">
        <v>306</v>
      </c>
      <c r="EB14" s="428">
        <v>234</v>
      </c>
      <c r="ED14" s="428">
        <v>178</v>
      </c>
      <c r="EE14" s="428">
        <v>164</v>
      </c>
      <c r="EF14" s="428">
        <v>153</v>
      </c>
      <c r="EG14" s="428">
        <v>189</v>
      </c>
      <c r="EH14" s="428">
        <v>133</v>
      </c>
      <c r="EI14" s="428">
        <v>154</v>
      </c>
      <c r="EJ14" s="428">
        <v>181</v>
      </c>
      <c r="EK14" s="428">
        <v>105</v>
      </c>
      <c r="EL14" s="428">
        <v>71</v>
      </c>
      <c r="EM14" s="428">
        <v>51</v>
      </c>
      <c r="EN14" s="428">
        <v>1</v>
      </c>
      <c r="EO14" s="437"/>
      <c r="EP14" s="437"/>
      <c r="ER14" s="439" t="s">
        <v>964</v>
      </c>
      <c r="ES14" s="428">
        <v>2830</v>
      </c>
      <c r="ET14" s="428">
        <v>102</v>
      </c>
      <c r="EU14" s="428">
        <v>97</v>
      </c>
      <c r="EV14" s="428">
        <v>89</v>
      </c>
      <c r="EW14" s="428">
        <v>115</v>
      </c>
      <c r="EX14" s="428">
        <v>336</v>
      </c>
      <c r="EY14" s="428">
        <v>337</v>
      </c>
      <c r="EZ14" s="428">
        <v>324</v>
      </c>
      <c r="FB14" s="428">
        <v>264</v>
      </c>
      <c r="FC14" s="428">
        <v>199</v>
      </c>
      <c r="FD14" s="428">
        <v>167</v>
      </c>
      <c r="FE14" s="428">
        <v>160</v>
      </c>
      <c r="FF14" s="428">
        <v>172</v>
      </c>
      <c r="FG14" s="428">
        <v>137</v>
      </c>
      <c r="FH14" s="428">
        <v>122</v>
      </c>
      <c r="FI14" s="428">
        <v>107</v>
      </c>
      <c r="FJ14" s="428">
        <v>51</v>
      </c>
      <c r="FK14" s="428">
        <v>51</v>
      </c>
      <c r="FL14" s="428">
        <v>0</v>
      </c>
      <c r="FM14" s="437"/>
      <c r="FN14" s="437"/>
      <c r="FP14" s="439" t="s">
        <v>964</v>
      </c>
      <c r="FQ14" s="428">
        <v>3315</v>
      </c>
      <c r="FR14" s="428">
        <v>97</v>
      </c>
      <c r="FS14" s="428">
        <v>126</v>
      </c>
      <c r="FT14" s="428">
        <v>150</v>
      </c>
      <c r="FU14" s="428">
        <v>194</v>
      </c>
      <c r="FV14" s="428">
        <v>238</v>
      </c>
      <c r="FW14" s="428">
        <v>310</v>
      </c>
      <c r="FX14" s="428">
        <v>201</v>
      </c>
      <c r="FZ14" s="428">
        <v>142</v>
      </c>
      <c r="GA14" s="428">
        <v>154</v>
      </c>
      <c r="GB14" s="428">
        <v>202</v>
      </c>
      <c r="GC14" s="428">
        <v>296</v>
      </c>
      <c r="GD14" s="428">
        <v>316</v>
      </c>
      <c r="GE14" s="428">
        <v>291</v>
      </c>
      <c r="GF14" s="428">
        <v>275</v>
      </c>
      <c r="GG14" s="428">
        <v>157</v>
      </c>
      <c r="GH14" s="428">
        <v>107</v>
      </c>
      <c r="GI14" s="428">
        <v>50</v>
      </c>
      <c r="GJ14" s="428">
        <v>9</v>
      </c>
    </row>
    <row r="15" spans="1:192" s="428" customFormat="1" ht="13.5" customHeight="1">
      <c r="A15" s="440"/>
      <c r="B15" s="440"/>
      <c r="C15" s="441"/>
      <c r="D15" s="439" t="s">
        <v>964</v>
      </c>
      <c r="E15" s="428">
        <v>2509</v>
      </c>
      <c r="F15" s="428">
        <v>95</v>
      </c>
      <c r="G15" s="428">
        <v>89</v>
      </c>
      <c r="H15" s="428">
        <v>88</v>
      </c>
      <c r="I15" s="428">
        <v>131</v>
      </c>
      <c r="J15" s="428">
        <v>240</v>
      </c>
      <c r="K15" s="428">
        <v>274</v>
      </c>
      <c r="L15" s="428">
        <v>213</v>
      </c>
      <c r="N15" s="428">
        <v>201</v>
      </c>
      <c r="O15" s="428">
        <v>156</v>
      </c>
      <c r="P15" s="428">
        <v>181</v>
      </c>
      <c r="Q15" s="428">
        <v>225</v>
      </c>
      <c r="R15" s="428">
        <v>160</v>
      </c>
      <c r="S15" s="428">
        <v>121</v>
      </c>
      <c r="T15" s="428">
        <v>112</v>
      </c>
      <c r="U15" s="428">
        <v>107</v>
      </c>
      <c r="V15" s="428">
        <v>57</v>
      </c>
      <c r="W15" s="428">
        <v>59</v>
      </c>
      <c r="X15" s="428">
        <v>0</v>
      </c>
      <c r="Y15" s="891"/>
      <c r="Z15" s="891"/>
      <c r="AB15" s="439" t="s">
        <v>965</v>
      </c>
      <c r="AC15" s="428">
        <v>1863</v>
      </c>
      <c r="AD15" s="428">
        <v>47</v>
      </c>
      <c r="AE15" s="428">
        <v>49</v>
      </c>
      <c r="AF15" s="428">
        <v>50</v>
      </c>
      <c r="AG15" s="428">
        <v>85</v>
      </c>
      <c r="AH15" s="428">
        <v>145</v>
      </c>
      <c r="AI15" s="428">
        <v>215</v>
      </c>
      <c r="AJ15" s="428">
        <v>155</v>
      </c>
      <c r="AL15" s="428">
        <v>133</v>
      </c>
      <c r="AM15" s="428">
        <v>81</v>
      </c>
      <c r="AN15" s="428">
        <v>116</v>
      </c>
      <c r="AO15" s="428">
        <v>131</v>
      </c>
      <c r="AP15" s="428">
        <v>122</v>
      </c>
      <c r="AQ15" s="428">
        <v>140</v>
      </c>
      <c r="AR15" s="428">
        <v>116</v>
      </c>
      <c r="AS15" s="428">
        <v>96</v>
      </c>
      <c r="AT15" s="428">
        <v>83</v>
      </c>
      <c r="AU15" s="428">
        <v>98</v>
      </c>
      <c r="AV15" s="428">
        <v>1</v>
      </c>
      <c r="AW15" s="437"/>
      <c r="AX15" s="437"/>
      <c r="AZ15" s="439" t="s">
        <v>965</v>
      </c>
      <c r="BA15" s="428">
        <v>1652</v>
      </c>
      <c r="BB15" s="428">
        <v>51</v>
      </c>
      <c r="BC15" s="428">
        <v>31</v>
      </c>
      <c r="BD15" s="428">
        <v>39</v>
      </c>
      <c r="BE15" s="428">
        <v>56</v>
      </c>
      <c r="BF15" s="428">
        <v>187</v>
      </c>
      <c r="BG15" s="428">
        <v>165</v>
      </c>
      <c r="BH15" s="428">
        <v>128</v>
      </c>
      <c r="BJ15" s="428">
        <v>97</v>
      </c>
      <c r="BK15" s="428">
        <v>86</v>
      </c>
      <c r="BL15" s="428">
        <v>79</v>
      </c>
      <c r="BM15" s="428">
        <v>105</v>
      </c>
      <c r="BN15" s="428">
        <v>118</v>
      </c>
      <c r="BO15" s="428">
        <v>122</v>
      </c>
      <c r="BP15" s="428">
        <v>112</v>
      </c>
      <c r="BQ15" s="428">
        <v>89</v>
      </c>
      <c r="BR15" s="428">
        <v>64</v>
      </c>
      <c r="BS15" s="428">
        <v>109</v>
      </c>
      <c r="BT15" s="428">
        <v>14</v>
      </c>
      <c r="BU15" s="437"/>
      <c r="BV15" s="437"/>
      <c r="BX15" s="439" t="s">
        <v>965</v>
      </c>
      <c r="BY15" s="428">
        <v>2380</v>
      </c>
      <c r="BZ15" s="428">
        <v>94</v>
      </c>
      <c r="CA15" s="428">
        <v>71</v>
      </c>
      <c r="CB15" s="428">
        <v>76</v>
      </c>
      <c r="CC15" s="428">
        <v>113</v>
      </c>
      <c r="CD15" s="428">
        <v>207</v>
      </c>
      <c r="CE15" s="428">
        <v>224</v>
      </c>
      <c r="CF15" s="428">
        <v>209</v>
      </c>
      <c r="CH15" s="428">
        <v>143</v>
      </c>
      <c r="CI15" s="428">
        <v>136</v>
      </c>
      <c r="CJ15" s="428">
        <v>165</v>
      </c>
      <c r="CK15" s="428">
        <v>183</v>
      </c>
      <c r="CL15" s="428">
        <v>162</v>
      </c>
      <c r="CM15" s="428">
        <v>157</v>
      </c>
      <c r="CN15" s="428">
        <v>125</v>
      </c>
      <c r="CO15" s="428">
        <v>103</v>
      </c>
      <c r="CP15" s="428">
        <v>92</v>
      </c>
      <c r="CQ15" s="428">
        <v>118</v>
      </c>
      <c r="CR15" s="428">
        <v>2</v>
      </c>
      <c r="CS15" s="437"/>
      <c r="CT15" s="437"/>
      <c r="CV15" s="439" t="s">
        <v>965</v>
      </c>
      <c r="CW15" s="428">
        <v>2861</v>
      </c>
      <c r="CX15" s="428">
        <v>101</v>
      </c>
      <c r="CY15" s="428">
        <v>110</v>
      </c>
      <c r="CZ15" s="428">
        <v>126</v>
      </c>
      <c r="DA15" s="428">
        <v>266</v>
      </c>
      <c r="DB15" s="428">
        <v>215</v>
      </c>
      <c r="DC15" s="428">
        <v>228</v>
      </c>
      <c r="DD15" s="428">
        <v>187</v>
      </c>
      <c r="DF15" s="428">
        <v>183</v>
      </c>
      <c r="DG15" s="428">
        <v>155</v>
      </c>
      <c r="DH15" s="428">
        <v>168</v>
      </c>
      <c r="DI15" s="428">
        <v>206</v>
      </c>
      <c r="DJ15" s="428">
        <v>176</v>
      </c>
      <c r="DK15" s="428">
        <v>168</v>
      </c>
      <c r="DL15" s="428">
        <v>189</v>
      </c>
      <c r="DM15" s="428">
        <v>153</v>
      </c>
      <c r="DN15" s="428">
        <v>98</v>
      </c>
      <c r="DO15" s="428">
        <v>122</v>
      </c>
      <c r="DP15" s="428">
        <v>10</v>
      </c>
      <c r="DQ15" s="437"/>
      <c r="DR15" s="437"/>
      <c r="DT15" s="439" t="s">
        <v>965</v>
      </c>
      <c r="DU15" s="428">
        <v>2412</v>
      </c>
      <c r="DV15" s="428">
        <v>92</v>
      </c>
      <c r="DW15" s="428">
        <v>77</v>
      </c>
      <c r="DX15" s="428">
        <v>68</v>
      </c>
      <c r="DY15" s="428">
        <v>113</v>
      </c>
      <c r="DZ15" s="428">
        <v>223</v>
      </c>
      <c r="EA15" s="428">
        <v>258</v>
      </c>
      <c r="EB15" s="428">
        <v>231</v>
      </c>
      <c r="ED15" s="428">
        <v>178</v>
      </c>
      <c r="EE15" s="428">
        <v>123</v>
      </c>
      <c r="EF15" s="428">
        <v>129</v>
      </c>
      <c r="EG15" s="428">
        <v>170</v>
      </c>
      <c r="EH15" s="428">
        <v>136</v>
      </c>
      <c r="EI15" s="428">
        <v>154</v>
      </c>
      <c r="EJ15" s="428">
        <v>172</v>
      </c>
      <c r="EK15" s="428">
        <v>130</v>
      </c>
      <c r="EL15" s="428">
        <v>74</v>
      </c>
      <c r="EM15" s="428">
        <v>82</v>
      </c>
      <c r="EN15" s="428">
        <v>2</v>
      </c>
      <c r="EO15" s="437"/>
      <c r="EP15" s="437"/>
      <c r="ER15" s="439" t="s">
        <v>965</v>
      </c>
      <c r="ES15" s="428">
        <v>2704</v>
      </c>
      <c r="ET15" s="428">
        <v>106</v>
      </c>
      <c r="EU15" s="428">
        <v>92</v>
      </c>
      <c r="EV15" s="428">
        <v>99</v>
      </c>
      <c r="EW15" s="428">
        <v>114</v>
      </c>
      <c r="EX15" s="428">
        <v>294</v>
      </c>
      <c r="EY15" s="428">
        <v>302</v>
      </c>
      <c r="EZ15" s="428">
        <v>269</v>
      </c>
      <c r="FB15" s="428">
        <v>218</v>
      </c>
      <c r="FC15" s="428">
        <v>189</v>
      </c>
      <c r="FD15" s="428">
        <v>125</v>
      </c>
      <c r="FE15" s="428">
        <v>180</v>
      </c>
      <c r="FF15" s="428">
        <v>158</v>
      </c>
      <c r="FG15" s="428">
        <v>144</v>
      </c>
      <c r="FH15" s="428">
        <v>155</v>
      </c>
      <c r="FI15" s="428">
        <v>104</v>
      </c>
      <c r="FJ15" s="428">
        <v>63</v>
      </c>
      <c r="FK15" s="428">
        <v>92</v>
      </c>
      <c r="FL15" s="428">
        <v>0</v>
      </c>
      <c r="FM15" s="437"/>
      <c r="FN15" s="437"/>
      <c r="FP15" s="439" t="s">
        <v>965</v>
      </c>
      <c r="FQ15" s="428">
        <v>3524</v>
      </c>
      <c r="FR15" s="428">
        <v>90</v>
      </c>
      <c r="FS15" s="428">
        <v>107</v>
      </c>
      <c r="FT15" s="428">
        <v>123</v>
      </c>
      <c r="FU15" s="428">
        <v>165</v>
      </c>
      <c r="FV15" s="428">
        <v>229</v>
      </c>
      <c r="FW15" s="428">
        <v>263</v>
      </c>
      <c r="FX15" s="428">
        <v>187</v>
      </c>
      <c r="FZ15" s="428">
        <v>179</v>
      </c>
      <c r="GA15" s="428">
        <v>178</v>
      </c>
      <c r="GB15" s="428">
        <v>259</v>
      </c>
      <c r="GC15" s="428">
        <v>370</v>
      </c>
      <c r="GD15" s="428">
        <v>378</v>
      </c>
      <c r="GE15" s="428">
        <v>361</v>
      </c>
      <c r="GF15" s="428">
        <v>267</v>
      </c>
      <c r="GG15" s="428">
        <v>176</v>
      </c>
      <c r="GH15" s="428">
        <v>101</v>
      </c>
      <c r="GI15" s="428">
        <v>90</v>
      </c>
      <c r="GJ15" s="428">
        <v>1</v>
      </c>
    </row>
    <row r="16" spans="1:192" s="428" customFormat="1" ht="13.5" customHeight="1">
      <c r="A16" s="440"/>
      <c r="B16" s="440"/>
      <c r="C16" s="441"/>
      <c r="D16" s="439" t="s">
        <v>965</v>
      </c>
      <c r="E16" s="428">
        <v>2415</v>
      </c>
      <c r="F16" s="428">
        <v>84</v>
      </c>
      <c r="G16" s="428">
        <v>89</v>
      </c>
      <c r="H16" s="428">
        <v>81</v>
      </c>
      <c r="I16" s="428">
        <v>120</v>
      </c>
      <c r="J16" s="428">
        <v>190</v>
      </c>
      <c r="K16" s="428">
        <v>280</v>
      </c>
      <c r="L16" s="428">
        <v>206</v>
      </c>
      <c r="N16" s="428">
        <v>178</v>
      </c>
      <c r="O16" s="428">
        <v>125</v>
      </c>
      <c r="P16" s="428">
        <v>159</v>
      </c>
      <c r="Q16" s="428">
        <v>178</v>
      </c>
      <c r="R16" s="428">
        <v>157</v>
      </c>
      <c r="S16" s="428">
        <v>130</v>
      </c>
      <c r="T16" s="428">
        <v>130</v>
      </c>
      <c r="U16" s="428">
        <v>111</v>
      </c>
      <c r="V16" s="428">
        <v>88</v>
      </c>
      <c r="W16" s="428">
        <v>109</v>
      </c>
      <c r="X16" s="428">
        <v>0</v>
      </c>
      <c r="Y16" s="891" t="s">
        <v>978</v>
      </c>
      <c r="Z16" s="891"/>
      <c r="AB16" s="439" t="s">
        <v>686</v>
      </c>
      <c r="AC16" s="428">
        <v>4312</v>
      </c>
      <c r="AD16" s="428">
        <v>110</v>
      </c>
      <c r="AE16" s="428">
        <v>110</v>
      </c>
      <c r="AF16" s="428">
        <v>125</v>
      </c>
      <c r="AG16" s="428">
        <v>292</v>
      </c>
      <c r="AH16" s="428">
        <v>642</v>
      </c>
      <c r="AI16" s="428">
        <v>430</v>
      </c>
      <c r="AJ16" s="428">
        <v>353</v>
      </c>
      <c r="AL16" s="428">
        <v>237</v>
      </c>
      <c r="AM16" s="428">
        <v>201</v>
      </c>
      <c r="AN16" s="428">
        <v>239</v>
      </c>
      <c r="AO16" s="428">
        <v>320</v>
      </c>
      <c r="AP16" s="428">
        <v>266</v>
      </c>
      <c r="AQ16" s="428">
        <v>214</v>
      </c>
      <c r="AR16" s="428">
        <v>218</v>
      </c>
      <c r="AS16" s="428">
        <v>198</v>
      </c>
      <c r="AT16" s="428">
        <v>143</v>
      </c>
      <c r="AU16" s="428">
        <v>204</v>
      </c>
      <c r="AV16" s="428">
        <v>10</v>
      </c>
      <c r="AW16" s="437" t="s">
        <v>391</v>
      </c>
      <c r="AX16" s="437" t="s">
        <v>509</v>
      </c>
      <c r="AZ16" s="439" t="s">
        <v>686</v>
      </c>
      <c r="BA16" s="428">
        <v>794</v>
      </c>
      <c r="BB16" s="428">
        <v>43</v>
      </c>
      <c r="BC16" s="428">
        <v>34</v>
      </c>
      <c r="BD16" s="428">
        <v>36</v>
      </c>
      <c r="BE16" s="428">
        <v>32</v>
      </c>
      <c r="BF16" s="428">
        <v>67</v>
      </c>
      <c r="BG16" s="428">
        <v>94</v>
      </c>
      <c r="BH16" s="428">
        <v>84</v>
      </c>
      <c r="BJ16" s="428">
        <v>60</v>
      </c>
      <c r="BK16" s="428">
        <v>51</v>
      </c>
      <c r="BL16" s="428">
        <v>50</v>
      </c>
      <c r="BM16" s="428">
        <v>65</v>
      </c>
      <c r="BN16" s="428">
        <v>56</v>
      </c>
      <c r="BO16" s="428">
        <v>36</v>
      </c>
      <c r="BP16" s="428">
        <v>24</v>
      </c>
      <c r="BQ16" s="428">
        <v>25</v>
      </c>
      <c r="BR16" s="428">
        <v>9</v>
      </c>
      <c r="BS16" s="428">
        <v>13</v>
      </c>
      <c r="BT16" s="428">
        <v>15</v>
      </c>
      <c r="BU16" s="437" t="s">
        <v>979</v>
      </c>
      <c r="BV16" s="437" t="s">
        <v>505</v>
      </c>
      <c r="BX16" s="439" t="s">
        <v>686</v>
      </c>
      <c r="BY16" s="428">
        <v>4287</v>
      </c>
      <c r="BZ16" s="428">
        <v>175</v>
      </c>
      <c r="CA16" s="428">
        <v>140</v>
      </c>
      <c r="CB16" s="428">
        <v>149</v>
      </c>
      <c r="CC16" s="428">
        <v>214</v>
      </c>
      <c r="CD16" s="428">
        <v>347</v>
      </c>
      <c r="CE16" s="428">
        <v>389</v>
      </c>
      <c r="CF16" s="428">
        <v>336</v>
      </c>
      <c r="CH16" s="428">
        <v>316</v>
      </c>
      <c r="CI16" s="428">
        <v>258</v>
      </c>
      <c r="CJ16" s="428">
        <v>330</v>
      </c>
      <c r="CK16" s="428">
        <v>409</v>
      </c>
      <c r="CL16" s="428">
        <v>298</v>
      </c>
      <c r="CM16" s="428">
        <v>224</v>
      </c>
      <c r="CN16" s="428">
        <v>188</v>
      </c>
      <c r="CO16" s="428">
        <v>173</v>
      </c>
      <c r="CP16" s="428">
        <v>165</v>
      </c>
      <c r="CQ16" s="428">
        <v>171</v>
      </c>
      <c r="CR16" s="428">
        <v>5</v>
      </c>
      <c r="CS16" s="437" t="s">
        <v>391</v>
      </c>
      <c r="CT16" s="437" t="s">
        <v>504</v>
      </c>
      <c r="CV16" s="439" t="s">
        <v>686</v>
      </c>
      <c r="CW16" s="428">
        <v>3175</v>
      </c>
      <c r="CX16" s="428">
        <v>119</v>
      </c>
      <c r="CY16" s="428">
        <v>117</v>
      </c>
      <c r="CZ16" s="428">
        <v>144</v>
      </c>
      <c r="DA16" s="428">
        <v>181</v>
      </c>
      <c r="DB16" s="428">
        <v>223</v>
      </c>
      <c r="DC16" s="428">
        <v>332</v>
      </c>
      <c r="DD16" s="428">
        <v>330</v>
      </c>
      <c r="DF16" s="428">
        <v>220</v>
      </c>
      <c r="DG16" s="428">
        <v>223</v>
      </c>
      <c r="DH16" s="428">
        <v>212</v>
      </c>
      <c r="DI16" s="428">
        <v>238</v>
      </c>
      <c r="DJ16" s="428">
        <v>164</v>
      </c>
      <c r="DK16" s="428">
        <v>146</v>
      </c>
      <c r="DL16" s="428">
        <v>156</v>
      </c>
      <c r="DM16" s="428">
        <v>156</v>
      </c>
      <c r="DN16" s="428">
        <v>90</v>
      </c>
      <c r="DO16" s="428">
        <v>91</v>
      </c>
      <c r="DP16" s="428">
        <v>33</v>
      </c>
      <c r="DQ16" s="437" t="s">
        <v>391</v>
      </c>
      <c r="DR16" s="437" t="s">
        <v>506</v>
      </c>
      <c r="DT16" s="439" t="s">
        <v>686</v>
      </c>
      <c r="DU16" s="428">
        <v>4552</v>
      </c>
      <c r="DV16" s="428">
        <v>159</v>
      </c>
      <c r="DW16" s="428">
        <v>155</v>
      </c>
      <c r="DX16" s="428">
        <v>135</v>
      </c>
      <c r="DY16" s="428">
        <v>189</v>
      </c>
      <c r="DZ16" s="428">
        <v>600</v>
      </c>
      <c r="EA16" s="428">
        <v>649</v>
      </c>
      <c r="EB16" s="428">
        <v>495</v>
      </c>
      <c r="ED16" s="428">
        <v>386</v>
      </c>
      <c r="EE16" s="428">
        <v>273</v>
      </c>
      <c r="EF16" s="428">
        <v>215</v>
      </c>
      <c r="EG16" s="428">
        <v>288</v>
      </c>
      <c r="EH16" s="428">
        <v>215</v>
      </c>
      <c r="EI16" s="428">
        <v>204</v>
      </c>
      <c r="EJ16" s="428">
        <v>209</v>
      </c>
      <c r="EK16" s="428">
        <v>162</v>
      </c>
      <c r="EL16" s="428">
        <v>109</v>
      </c>
      <c r="EM16" s="428">
        <v>106</v>
      </c>
      <c r="EN16" s="428">
        <v>3</v>
      </c>
      <c r="EO16" s="437" t="s">
        <v>391</v>
      </c>
      <c r="EP16" s="437" t="s">
        <v>507</v>
      </c>
      <c r="ER16" s="439" t="s">
        <v>686</v>
      </c>
      <c r="ES16" s="428">
        <v>4699</v>
      </c>
      <c r="ET16" s="428">
        <v>184</v>
      </c>
      <c r="EU16" s="428">
        <v>163</v>
      </c>
      <c r="EV16" s="428">
        <v>148</v>
      </c>
      <c r="EW16" s="428">
        <v>238</v>
      </c>
      <c r="EX16" s="428">
        <v>587</v>
      </c>
      <c r="EY16" s="428">
        <v>575</v>
      </c>
      <c r="EZ16" s="428">
        <v>440</v>
      </c>
      <c r="FB16" s="428">
        <v>338</v>
      </c>
      <c r="FC16" s="428">
        <v>238</v>
      </c>
      <c r="FD16" s="428">
        <v>212</v>
      </c>
      <c r="FE16" s="428">
        <v>288</v>
      </c>
      <c r="FF16" s="428">
        <v>293</v>
      </c>
      <c r="FG16" s="428">
        <v>264</v>
      </c>
      <c r="FH16" s="428">
        <v>262</v>
      </c>
      <c r="FI16" s="428">
        <v>217</v>
      </c>
      <c r="FJ16" s="428">
        <v>125</v>
      </c>
      <c r="FK16" s="428">
        <v>126</v>
      </c>
      <c r="FL16" s="428">
        <v>1</v>
      </c>
      <c r="FM16" s="437" t="s">
        <v>391</v>
      </c>
      <c r="FN16" s="437" t="s">
        <v>507</v>
      </c>
      <c r="FP16" s="439" t="s">
        <v>686</v>
      </c>
      <c r="FQ16" s="428">
        <v>1712</v>
      </c>
      <c r="FR16" s="428">
        <v>71</v>
      </c>
      <c r="FS16" s="428">
        <v>71</v>
      </c>
      <c r="FT16" s="428">
        <v>78</v>
      </c>
      <c r="FU16" s="428">
        <v>89</v>
      </c>
      <c r="FV16" s="428">
        <v>144</v>
      </c>
      <c r="FW16" s="428">
        <v>188</v>
      </c>
      <c r="FX16" s="428">
        <v>143</v>
      </c>
      <c r="FZ16" s="428">
        <v>123</v>
      </c>
      <c r="GA16" s="428">
        <v>120</v>
      </c>
      <c r="GB16" s="428">
        <v>111</v>
      </c>
      <c r="GC16" s="428">
        <v>118</v>
      </c>
      <c r="GD16" s="428">
        <v>109</v>
      </c>
      <c r="GE16" s="428">
        <v>96</v>
      </c>
      <c r="GF16" s="428">
        <v>109</v>
      </c>
      <c r="GG16" s="428">
        <v>59</v>
      </c>
      <c r="GH16" s="428">
        <v>50</v>
      </c>
      <c r="GI16" s="428">
        <v>33</v>
      </c>
      <c r="GJ16" s="428">
        <v>0</v>
      </c>
    </row>
    <row r="17" spans="1:192" s="428" customFormat="1" ht="13.5" customHeight="1">
      <c r="A17" s="440"/>
      <c r="B17" s="440" t="s">
        <v>506</v>
      </c>
      <c r="C17" s="441"/>
      <c r="D17" s="439" t="s">
        <v>686</v>
      </c>
      <c r="E17" s="428">
        <v>5412</v>
      </c>
      <c r="F17" s="428">
        <v>167</v>
      </c>
      <c r="G17" s="428">
        <v>170</v>
      </c>
      <c r="H17" s="428">
        <v>157</v>
      </c>
      <c r="I17" s="428">
        <v>286</v>
      </c>
      <c r="J17" s="428">
        <v>554</v>
      </c>
      <c r="K17" s="428">
        <v>571</v>
      </c>
      <c r="L17" s="428">
        <v>478</v>
      </c>
      <c r="N17" s="428">
        <v>331</v>
      </c>
      <c r="O17" s="428">
        <v>307</v>
      </c>
      <c r="P17" s="428">
        <v>326</v>
      </c>
      <c r="Q17" s="428">
        <v>426</v>
      </c>
      <c r="R17" s="428">
        <v>354</v>
      </c>
      <c r="S17" s="428">
        <v>318</v>
      </c>
      <c r="T17" s="428">
        <v>293</v>
      </c>
      <c r="U17" s="428">
        <v>236</v>
      </c>
      <c r="V17" s="428">
        <v>181</v>
      </c>
      <c r="W17" s="428">
        <v>256</v>
      </c>
      <c r="X17" s="428">
        <v>1</v>
      </c>
      <c r="Y17" s="891"/>
      <c r="Z17" s="891"/>
      <c r="AB17" s="439" t="s">
        <v>964</v>
      </c>
      <c r="AC17" s="428">
        <v>1962</v>
      </c>
      <c r="AD17" s="428">
        <v>58</v>
      </c>
      <c r="AE17" s="428">
        <v>63</v>
      </c>
      <c r="AF17" s="428">
        <v>65</v>
      </c>
      <c r="AG17" s="428">
        <v>88</v>
      </c>
      <c r="AH17" s="428">
        <v>188</v>
      </c>
      <c r="AI17" s="428">
        <v>202</v>
      </c>
      <c r="AJ17" s="428">
        <v>179</v>
      </c>
      <c r="AL17" s="428">
        <v>133</v>
      </c>
      <c r="AM17" s="428">
        <v>95</v>
      </c>
      <c r="AN17" s="428">
        <v>129</v>
      </c>
      <c r="AO17" s="428">
        <v>183</v>
      </c>
      <c r="AP17" s="428">
        <v>147</v>
      </c>
      <c r="AQ17" s="428">
        <v>113</v>
      </c>
      <c r="AR17" s="428">
        <v>87</v>
      </c>
      <c r="AS17" s="428">
        <v>93</v>
      </c>
      <c r="AT17" s="428">
        <v>60</v>
      </c>
      <c r="AU17" s="428">
        <v>74</v>
      </c>
      <c r="AV17" s="428">
        <v>5</v>
      </c>
      <c r="AW17" s="437"/>
      <c r="AX17" s="437"/>
      <c r="AZ17" s="439" t="s">
        <v>964</v>
      </c>
      <c r="BA17" s="428">
        <v>417</v>
      </c>
      <c r="BB17" s="428">
        <v>25</v>
      </c>
      <c r="BC17" s="428">
        <v>19</v>
      </c>
      <c r="BD17" s="428">
        <v>15</v>
      </c>
      <c r="BE17" s="428">
        <v>19</v>
      </c>
      <c r="BF17" s="428">
        <v>32</v>
      </c>
      <c r="BG17" s="428">
        <v>46</v>
      </c>
      <c r="BH17" s="428">
        <v>48</v>
      </c>
      <c r="BJ17" s="428">
        <v>28</v>
      </c>
      <c r="BK17" s="428">
        <v>30</v>
      </c>
      <c r="BL17" s="428">
        <v>29</v>
      </c>
      <c r="BM17" s="428">
        <v>37</v>
      </c>
      <c r="BN17" s="428">
        <v>32</v>
      </c>
      <c r="BO17" s="428">
        <v>20</v>
      </c>
      <c r="BP17" s="428">
        <v>12</v>
      </c>
      <c r="BQ17" s="428">
        <v>9</v>
      </c>
      <c r="BR17" s="428">
        <v>4</v>
      </c>
      <c r="BS17" s="428">
        <v>4</v>
      </c>
      <c r="BT17" s="428">
        <v>8</v>
      </c>
      <c r="BU17" s="437"/>
      <c r="BV17" s="437"/>
      <c r="BX17" s="439" t="s">
        <v>964</v>
      </c>
      <c r="BY17" s="428">
        <v>2112</v>
      </c>
      <c r="BZ17" s="428">
        <v>89</v>
      </c>
      <c r="CA17" s="428">
        <v>69</v>
      </c>
      <c r="CB17" s="428">
        <v>70</v>
      </c>
      <c r="CC17" s="428">
        <v>111</v>
      </c>
      <c r="CD17" s="428">
        <v>199</v>
      </c>
      <c r="CE17" s="428">
        <v>190</v>
      </c>
      <c r="CF17" s="428">
        <v>161</v>
      </c>
      <c r="CH17" s="428">
        <v>171</v>
      </c>
      <c r="CI17" s="428">
        <v>139</v>
      </c>
      <c r="CJ17" s="428">
        <v>167</v>
      </c>
      <c r="CK17" s="428">
        <v>206</v>
      </c>
      <c r="CL17" s="428">
        <v>142</v>
      </c>
      <c r="CM17" s="428">
        <v>111</v>
      </c>
      <c r="CN17" s="428">
        <v>79</v>
      </c>
      <c r="CO17" s="428">
        <v>73</v>
      </c>
      <c r="CP17" s="428">
        <v>68</v>
      </c>
      <c r="CQ17" s="428">
        <v>63</v>
      </c>
      <c r="CR17" s="428">
        <v>4</v>
      </c>
      <c r="CS17" s="437"/>
      <c r="CT17" s="437"/>
      <c r="CV17" s="439" t="s">
        <v>964</v>
      </c>
      <c r="CW17" s="428">
        <v>1768</v>
      </c>
      <c r="CX17" s="428">
        <v>55</v>
      </c>
      <c r="CY17" s="428">
        <v>71</v>
      </c>
      <c r="CZ17" s="428">
        <v>75</v>
      </c>
      <c r="DA17" s="428">
        <v>102</v>
      </c>
      <c r="DB17" s="428">
        <v>126</v>
      </c>
      <c r="DC17" s="428">
        <v>204</v>
      </c>
      <c r="DD17" s="428">
        <v>228</v>
      </c>
      <c r="DF17" s="428">
        <v>144</v>
      </c>
      <c r="DG17" s="428">
        <v>127</v>
      </c>
      <c r="DH17" s="428">
        <v>108</v>
      </c>
      <c r="DI17" s="428">
        <v>129</v>
      </c>
      <c r="DJ17" s="428">
        <v>85</v>
      </c>
      <c r="DK17" s="428">
        <v>70</v>
      </c>
      <c r="DL17" s="428">
        <v>71</v>
      </c>
      <c r="DM17" s="428">
        <v>73</v>
      </c>
      <c r="DN17" s="428">
        <v>29</v>
      </c>
      <c r="DO17" s="428">
        <v>44</v>
      </c>
      <c r="DP17" s="428">
        <v>27</v>
      </c>
      <c r="DQ17" s="437"/>
      <c r="DR17" s="437"/>
      <c r="DT17" s="439" t="s">
        <v>964</v>
      </c>
      <c r="DU17" s="428">
        <v>2377</v>
      </c>
      <c r="DV17" s="428">
        <v>82</v>
      </c>
      <c r="DW17" s="428">
        <v>77</v>
      </c>
      <c r="DX17" s="428">
        <v>84</v>
      </c>
      <c r="DY17" s="428">
        <v>90</v>
      </c>
      <c r="DZ17" s="428">
        <v>319</v>
      </c>
      <c r="EA17" s="428">
        <v>346</v>
      </c>
      <c r="EB17" s="428">
        <v>252</v>
      </c>
      <c r="ED17" s="428">
        <v>220</v>
      </c>
      <c r="EE17" s="428">
        <v>154</v>
      </c>
      <c r="EF17" s="428">
        <v>117</v>
      </c>
      <c r="EG17" s="428">
        <v>160</v>
      </c>
      <c r="EH17" s="428">
        <v>121</v>
      </c>
      <c r="EI17" s="428">
        <v>97</v>
      </c>
      <c r="EJ17" s="428">
        <v>89</v>
      </c>
      <c r="EK17" s="428">
        <v>80</v>
      </c>
      <c r="EL17" s="428">
        <v>44</v>
      </c>
      <c r="EM17" s="428">
        <v>44</v>
      </c>
      <c r="EN17" s="428">
        <v>1</v>
      </c>
      <c r="EO17" s="437"/>
      <c r="EP17" s="437"/>
      <c r="ER17" s="439" t="s">
        <v>964</v>
      </c>
      <c r="ES17" s="428">
        <v>2477</v>
      </c>
      <c r="ET17" s="428">
        <v>95</v>
      </c>
      <c r="EU17" s="428">
        <v>84</v>
      </c>
      <c r="EV17" s="428">
        <v>72</v>
      </c>
      <c r="EW17" s="428">
        <v>133</v>
      </c>
      <c r="EX17" s="428">
        <v>349</v>
      </c>
      <c r="EY17" s="428">
        <v>328</v>
      </c>
      <c r="EZ17" s="428">
        <v>239</v>
      </c>
      <c r="FB17" s="428">
        <v>186</v>
      </c>
      <c r="FC17" s="428">
        <v>123</v>
      </c>
      <c r="FD17" s="428">
        <v>110</v>
      </c>
      <c r="FE17" s="428">
        <v>144</v>
      </c>
      <c r="FF17" s="428">
        <v>156</v>
      </c>
      <c r="FG17" s="428">
        <v>127</v>
      </c>
      <c r="FH17" s="428">
        <v>122</v>
      </c>
      <c r="FI17" s="428">
        <v>104</v>
      </c>
      <c r="FJ17" s="428">
        <v>59</v>
      </c>
      <c r="FK17" s="428">
        <v>45</v>
      </c>
      <c r="FL17" s="428">
        <v>1</v>
      </c>
      <c r="FM17" s="437"/>
      <c r="FN17" s="437"/>
      <c r="FP17" s="439" t="s">
        <v>964</v>
      </c>
      <c r="FQ17" s="428">
        <v>945</v>
      </c>
      <c r="FR17" s="428">
        <v>40</v>
      </c>
      <c r="FS17" s="428">
        <v>36</v>
      </c>
      <c r="FT17" s="428">
        <v>46</v>
      </c>
      <c r="FU17" s="428">
        <v>50</v>
      </c>
      <c r="FV17" s="428">
        <v>81</v>
      </c>
      <c r="FW17" s="428">
        <v>103</v>
      </c>
      <c r="FX17" s="428">
        <v>84</v>
      </c>
      <c r="FZ17" s="428">
        <v>72</v>
      </c>
      <c r="GA17" s="428">
        <v>70</v>
      </c>
      <c r="GB17" s="428">
        <v>65</v>
      </c>
      <c r="GC17" s="428">
        <v>69</v>
      </c>
      <c r="GD17" s="428">
        <v>52</v>
      </c>
      <c r="GE17" s="428">
        <v>45</v>
      </c>
      <c r="GF17" s="428">
        <v>59</v>
      </c>
      <c r="GG17" s="428">
        <v>31</v>
      </c>
      <c r="GH17" s="428">
        <v>28</v>
      </c>
      <c r="GI17" s="428">
        <v>14</v>
      </c>
      <c r="GJ17" s="428">
        <v>0</v>
      </c>
    </row>
    <row r="18" spans="1:192" s="428" customFormat="1" ht="13.5" customHeight="1">
      <c r="A18" s="440"/>
      <c r="B18" s="440"/>
      <c r="C18" s="441"/>
      <c r="D18" s="439" t="s">
        <v>964</v>
      </c>
      <c r="E18" s="428">
        <v>2601</v>
      </c>
      <c r="F18" s="428">
        <v>87</v>
      </c>
      <c r="G18" s="428">
        <v>82</v>
      </c>
      <c r="H18" s="428">
        <v>82</v>
      </c>
      <c r="I18" s="428">
        <v>131</v>
      </c>
      <c r="J18" s="428">
        <v>234</v>
      </c>
      <c r="K18" s="428">
        <v>275</v>
      </c>
      <c r="L18" s="428">
        <v>244</v>
      </c>
      <c r="N18" s="428">
        <v>176</v>
      </c>
      <c r="O18" s="428">
        <v>161</v>
      </c>
      <c r="P18" s="428">
        <v>163</v>
      </c>
      <c r="Q18" s="428">
        <v>236</v>
      </c>
      <c r="R18" s="428">
        <v>177</v>
      </c>
      <c r="S18" s="428">
        <v>146</v>
      </c>
      <c r="T18" s="428">
        <v>141</v>
      </c>
      <c r="U18" s="428">
        <v>109</v>
      </c>
      <c r="V18" s="428">
        <v>66</v>
      </c>
      <c r="W18" s="428">
        <v>91</v>
      </c>
      <c r="X18" s="428">
        <v>0</v>
      </c>
      <c r="Y18" s="891"/>
      <c r="Z18" s="891"/>
      <c r="AB18" s="439" t="s">
        <v>965</v>
      </c>
      <c r="AC18" s="428">
        <v>2350</v>
      </c>
      <c r="AD18" s="428">
        <v>52</v>
      </c>
      <c r="AE18" s="428">
        <v>47</v>
      </c>
      <c r="AF18" s="428">
        <v>60</v>
      </c>
      <c r="AG18" s="428">
        <v>204</v>
      </c>
      <c r="AH18" s="428">
        <v>454</v>
      </c>
      <c r="AI18" s="428">
        <v>228</v>
      </c>
      <c r="AJ18" s="428">
        <v>174</v>
      </c>
      <c r="AL18" s="428">
        <v>104</v>
      </c>
      <c r="AM18" s="428">
        <v>106</v>
      </c>
      <c r="AN18" s="428">
        <v>110</v>
      </c>
      <c r="AO18" s="428">
        <v>137</v>
      </c>
      <c r="AP18" s="428">
        <v>119</v>
      </c>
      <c r="AQ18" s="428">
        <v>101</v>
      </c>
      <c r="AR18" s="428">
        <v>131</v>
      </c>
      <c r="AS18" s="428">
        <v>105</v>
      </c>
      <c r="AT18" s="428">
        <v>83</v>
      </c>
      <c r="AU18" s="428">
        <v>130</v>
      </c>
      <c r="AV18" s="428">
        <v>5</v>
      </c>
      <c r="AW18" s="437"/>
      <c r="AX18" s="437"/>
      <c r="AZ18" s="439" t="s">
        <v>965</v>
      </c>
      <c r="BA18" s="428">
        <v>377</v>
      </c>
      <c r="BB18" s="428">
        <v>18</v>
      </c>
      <c r="BC18" s="428">
        <v>15</v>
      </c>
      <c r="BD18" s="428">
        <v>21</v>
      </c>
      <c r="BE18" s="428">
        <v>13</v>
      </c>
      <c r="BF18" s="428">
        <v>35</v>
      </c>
      <c r="BG18" s="428">
        <v>48</v>
      </c>
      <c r="BH18" s="428">
        <v>36</v>
      </c>
      <c r="BJ18" s="428">
        <v>32</v>
      </c>
      <c r="BK18" s="428">
        <v>21</v>
      </c>
      <c r="BL18" s="428">
        <v>21</v>
      </c>
      <c r="BM18" s="428">
        <v>28</v>
      </c>
      <c r="BN18" s="428">
        <v>24</v>
      </c>
      <c r="BO18" s="428">
        <v>16</v>
      </c>
      <c r="BP18" s="428">
        <v>12</v>
      </c>
      <c r="BQ18" s="428">
        <v>16</v>
      </c>
      <c r="BR18" s="428">
        <v>5</v>
      </c>
      <c r="BS18" s="428">
        <v>9</v>
      </c>
      <c r="BT18" s="428">
        <v>7</v>
      </c>
      <c r="BU18" s="437"/>
      <c r="BV18" s="437"/>
      <c r="BX18" s="439" t="s">
        <v>965</v>
      </c>
      <c r="BY18" s="428">
        <v>2175</v>
      </c>
      <c r="BZ18" s="428">
        <v>86</v>
      </c>
      <c r="CA18" s="428">
        <v>71</v>
      </c>
      <c r="CB18" s="428">
        <v>79</v>
      </c>
      <c r="CC18" s="428">
        <v>103</v>
      </c>
      <c r="CD18" s="428">
        <v>148</v>
      </c>
      <c r="CE18" s="428">
        <v>199</v>
      </c>
      <c r="CF18" s="428">
        <v>175</v>
      </c>
      <c r="CH18" s="428">
        <v>145</v>
      </c>
      <c r="CI18" s="428">
        <v>119</v>
      </c>
      <c r="CJ18" s="428">
        <v>163</v>
      </c>
      <c r="CK18" s="428">
        <v>203</v>
      </c>
      <c r="CL18" s="428">
        <v>156</v>
      </c>
      <c r="CM18" s="428">
        <v>113</v>
      </c>
      <c r="CN18" s="428">
        <v>109</v>
      </c>
      <c r="CO18" s="428">
        <v>100</v>
      </c>
      <c r="CP18" s="428">
        <v>97</v>
      </c>
      <c r="CQ18" s="428">
        <v>108</v>
      </c>
      <c r="CR18" s="428">
        <v>1</v>
      </c>
      <c r="CS18" s="437"/>
      <c r="CT18" s="437"/>
      <c r="CV18" s="439" t="s">
        <v>965</v>
      </c>
      <c r="CW18" s="428">
        <v>1407</v>
      </c>
      <c r="CX18" s="428">
        <v>64</v>
      </c>
      <c r="CY18" s="428">
        <v>46</v>
      </c>
      <c r="CZ18" s="428">
        <v>69</v>
      </c>
      <c r="DA18" s="428">
        <v>79</v>
      </c>
      <c r="DB18" s="428">
        <v>97</v>
      </c>
      <c r="DC18" s="428">
        <v>128</v>
      </c>
      <c r="DD18" s="428">
        <v>102</v>
      </c>
      <c r="DF18" s="428">
        <v>76</v>
      </c>
      <c r="DG18" s="428">
        <v>96</v>
      </c>
      <c r="DH18" s="428">
        <v>104</v>
      </c>
      <c r="DI18" s="428">
        <v>109</v>
      </c>
      <c r="DJ18" s="428">
        <v>79</v>
      </c>
      <c r="DK18" s="428">
        <v>76</v>
      </c>
      <c r="DL18" s="428">
        <v>85</v>
      </c>
      <c r="DM18" s="428">
        <v>83</v>
      </c>
      <c r="DN18" s="428">
        <v>61</v>
      </c>
      <c r="DO18" s="428">
        <v>47</v>
      </c>
      <c r="DP18" s="428">
        <v>6</v>
      </c>
      <c r="DQ18" s="437"/>
      <c r="DR18" s="437"/>
      <c r="DT18" s="439" t="s">
        <v>965</v>
      </c>
      <c r="DU18" s="428">
        <v>2175</v>
      </c>
      <c r="DV18" s="428">
        <v>77</v>
      </c>
      <c r="DW18" s="428">
        <v>78</v>
      </c>
      <c r="DX18" s="428">
        <v>51</v>
      </c>
      <c r="DY18" s="428">
        <v>99</v>
      </c>
      <c r="DZ18" s="428">
        <v>281</v>
      </c>
      <c r="EA18" s="428">
        <v>303</v>
      </c>
      <c r="EB18" s="428">
        <v>243</v>
      </c>
      <c r="ED18" s="428">
        <v>166</v>
      </c>
      <c r="EE18" s="428">
        <v>119</v>
      </c>
      <c r="EF18" s="428">
        <v>98</v>
      </c>
      <c r="EG18" s="428">
        <v>128</v>
      </c>
      <c r="EH18" s="428">
        <v>94</v>
      </c>
      <c r="EI18" s="428">
        <v>107</v>
      </c>
      <c r="EJ18" s="428">
        <v>120</v>
      </c>
      <c r="EK18" s="428">
        <v>82</v>
      </c>
      <c r="EL18" s="428">
        <v>65</v>
      </c>
      <c r="EM18" s="428">
        <v>62</v>
      </c>
      <c r="EN18" s="428">
        <v>2</v>
      </c>
      <c r="EO18" s="437"/>
      <c r="EP18" s="437"/>
      <c r="ER18" s="439" t="s">
        <v>965</v>
      </c>
      <c r="ES18" s="428">
        <v>2222</v>
      </c>
      <c r="ET18" s="428">
        <v>89</v>
      </c>
      <c r="EU18" s="428">
        <v>79</v>
      </c>
      <c r="EV18" s="428">
        <v>76</v>
      </c>
      <c r="EW18" s="428">
        <v>105</v>
      </c>
      <c r="EX18" s="428">
        <v>238</v>
      </c>
      <c r="EY18" s="428">
        <v>247</v>
      </c>
      <c r="EZ18" s="428">
        <v>201</v>
      </c>
      <c r="FB18" s="428">
        <v>152</v>
      </c>
      <c r="FC18" s="428">
        <v>115</v>
      </c>
      <c r="FD18" s="428">
        <v>102</v>
      </c>
      <c r="FE18" s="428">
        <v>144</v>
      </c>
      <c r="FF18" s="428">
        <v>137</v>
      </c>
      <c r="FG18" s="428">
        <v>137</v>
      </c>
      <c r="FH18" s="428">
        <v>140</v>
      </c>
      <c r="FI18" s="428">
        <v>113</v>
      </c>
      <c r="FJ18" s="428">
        <v>66</v>
      </c>
      <c r="FK18" s="428">
        <v>81</v>
      </c>
      <c r="FL18" s="428">
        <v>0</v>
      </c>
      <c r="FM18" s="437"/>
      <c r="FN18" s="437"/>
      <c r="FP18" s="439" t="s">
        <v>965</v>
      </c>
      <c r="FQ18" s="428">
        <v>767</v>
      </c>
      <c r="FR18" s="428">
        <v>31</v>
      </c>
      <c r="FS18" s="428">
        <v>35</v>
      </c>
      <c r="FT18" s="428">
        <v>32</v>
      </c>
      <c r="FU18" s="428">
        <v>39</v>
      </c>
      <c r="FV18" s="428">
        <v>63</v>
      </c>
      <c r="FW18" s="428">
        <v>85</v>
      </c>
      <c r="FX18" s="428">
        <v>59</v>
      </c>
      <c r="FZ18" s="428">
        <v>51</v>
      </c>
      <c r="GA18" s="428">
        <v>50</v>
      </c>
      <c r="GB18" s="428">
        <v>46</v>
      </c>
      <c r="GC18" s="428">
        <v>49</v>
      </c>
      <c r="GD18" s="428">
        <v>57</v>
      </c>
      <c r="GE18" s="428">
        <v>51</v>
      </c>
      <c r="GF18" s="428">
        <v>50</v>
      </c>
      <c r="GG18" s="428">
        <v>28</v>
      </c>
      <c r="GH18" s="428">
        <v>22</v>
      </c>
      <c r="GI18" s="428">
        <v>19</v>
      </c>
      <c r="GJ18" s="428">
        <v>0</v>
      </c>
    </row>
    <row r="19" spans="1:192" s="428" customFormat="1" ht="13.5" customHeight="1">
      <c r="A19" s="440"/>
      <c r="B19" s="440"/>
      <c r="C19" s="441"/>
      <c r="D19" s="439" t="s">
        <v>965</v>
      </c>
      <c r="E19" s="428">
        <v>2811</v>
      </c>
      <c r="F19" s="428">
        <v>80</v>
      </c>
      <c r="G19" s="428">
        <v>88</v>
      </c>
      <c r="H19" s="428">
        <v>75</v>
      </c>
      <c r="I19" s="428">
        <v>155</v>
      </c>
      <c r="J19" s="428">
        <v>320</v>
      </c>
      <c r="K19" s="428">
        <v>296</v>
      </c>
      <c r="L19" s="428">
        <v>234</v>
      </c>
      <c r="N19" s="428">
        <v>155</v>
      </c>
      <c r="O19" s="428">
        <v>146</v>
      </c>
      <c r="P19" s="428">
        <v>163</v>
      </c>
      <c r="Q19" s="428">
        <v>190</v>
      </c>
      <c r="R19" s="428">
        <v>177</v>
      </c>
      <c r="S19" s="428">
        <v>172</v>
      </c>
      <c r="T19" s="428">
        <v>152</v>
      </c>
      <c r="U19" s="428">
        <v>127</v>
      </c>
      <c r="V19" s="428">
        <v>115</v>
      </c>
      <c r="W19" s="428">
        <v>165</v>
      </c>
      <c r="X19" s="428">
        <v>1</v>
      </c>
      <c r="Y19" s="891" t="s">
        <v>980</v>
      </c>
      <c r="Z19" s="891"/>
      <c r="AB19" s="439" t="s">
        <v>686</v>
      </c>
      <c r="AC19" s="428">
        <v>4667</v>
      </c>
      <c r="AD19" s="428">
        <v>157</v>
      </c>
      <c r="AE19" s="428">
        <v>142</v>
      </c>
      <c r="AF19" s="428">
        <v>147</v>
      </c>
      <c r="AG19" s="428">
        <v>238</v>
      </c>
      <c r="AH19" s="428">
        <v>394</v>
      </c>
      <c r="AI19" s="428">
        <v>441</v>
      </c>
      <c r="AJ19" s="428">
        <v>348</v>
      </c>
      <c r="AL19" s="428">
        <v>303</v>
      </c>
      <c r="AM19" s="428">
        <v>263</v>
      </c>
      <c r="AN19" s="428">
        <v>307</v>
      </c>
      <c r="AO19" s="428">
        <v>372</v>
      </c>
      <c r="AP19" s="428">
        <v>327</v>
      </c>
      <c r="AQ19" s="428">
        <v>331</v>
      </c>
      <c r="AR19" s="428">
        <v>286</v>
      </c>
      <c r="AS19" s="428">
        <v>264</v>
      </c>
      <c r="AT19" s="428">
        <v>170</v>
      </c>
      <c r="AU19" s="428">
        <v>176</v>
      </c>
      <c r="AV19" s="428">
        <v>1</v>
      </c>
      <c r="AW19" s="437" t="s">
        <v>981</v>
      </c>
      <c r="AX19" s="437" t="s">
        <v>505</v>
      </c>
      <c r="AZ19" s="439" t="s">
        <v>686</v>
      </c>
      <c r="BA19" s="428">
        <v>4443</v>
      </c>
      <c r="BB19" s="428">
        <v>139</v>
      </c>
      <c r="BC19" s="428">
        <v>136</v>
      </c>
      <c r="BD19" s="428">
        <v>173</v>
      </c>
      <c r="BE19" s="428">
        <v>196</v>
      </c>
      <c r="BF19" s="428">
        <v>432</v>
      </c>
      <c r="BG19" s="428">
        <v>433</v>
      </c>
      <c r="BH19" s="428">
        <v>333</v>
      </c>
      <c r="BJ19" s="428">
        <v>295</v>
      </c>
      <c r="BK19" s="428">
        <v>266</v>
      </c>
      <c r="BL19" s="428">
        <v>295</v>
      </c>
      <c r="BM19" s="428">
        <v>336</v>
      </c>
      <c r="BN19" s="428">
        <v>309</v>
      </c>
      <c r="BO19" s="428">
        <v>272</v>
      </c>
      <c r="BP19" s="428">
        <v>259</v>
      </c>
      <c r="BQ19" s="428">
        <v>216</v>
      </c>
      <c r="BR19" s="428">
        <v>143</v>
      </c>
      <c r="BS19" s="428">
        <v>208</v>
      </c>
      <c r="BT19" s="428">
        <v>2</v>
      </c>
      <c r="BU19" s="437" t="s">
        <v>391</v>
      </c>
      <c r="BV19" s="437" t="s">
        <v>504</v>
      </c>
      <c r="BX19" s="439" t="s">
        <v>686</v>
      </c>
      <c r="BY19" s="428">
        <v>3622</v>
      </c>
      <c r="BZ19" s="428">
        <v>164</v>
      </c>
      <c r="CA19" s="428">
        <v>139</v>
      </c>
      <c r="CB19" s="428">
        <v>146</v>
      </c>
      <c r="CC19" s="428">
        <v>194</v>
      </c>
      <c r="CD19" s="428">
        <v>209</v>
      </c>
      <c r="CE19" s="428">
        <v>306</v>
      </c>
      <c r="CF19" s="428">
        <v>343</v>
      </c>
      <c r="CH19" s="428">
        <v>309</v>
      </c>
      <c r="CI19" s="428">
        <v>262</v>
      </c>
      <c r="CJ19" s="428">
        <v>270</v>
      </c>
      <c r="CK19" s="428">
        <v>341</v>
      </c>
      <c r="CL19" s="428">
        <v>236</v>
      </c>
      <c r="CM19" s="428">
        <v>174</v>
      </c>
      <c r="CN19" s="428">
        <v>172</v>
      </c>
      <c r="CO19" s="428">
        <v>147</v>
      </c>
      <c r="CP19" s="428">
        <v>93</v>
      </c>
      <c r="CQ19" s="428">
        <v>102</v>
      </c>
      <c r="CR19" s="428">
        <v>15</v>
      </c>
      <c r="CS19" s="437" t="s">
        <v>391</v>
      </c>
      <c r="CT19" s="437" t="s">
        <v>506</v>
      </c>
      <c r="CV19" s="439" t="s">
        <v>686</v>
      </c>
      <c r="CW19" s="428">
        <v>7199</v>
      </c>
      <c r="CX19" s="428">
        <v>207</v>
      </c>
      <c r="CY19" s="428">
        <v>265</v>
      </c>
      <c r="CZ19" s="428">
        <v>323</v>
      </c>
      <c r="DA19" s="428">
        <v>460</v>
      </c>
      <c r="DB19" s="428">
        <v>584</v>
      </c>
      <c r="DC19" s="428">
        <v>523</v>
      </c>
      <c r="DD19" s="428">
        <v>350</v>
      </c>
      <c r="DF19" s="428">
        <v>394</v>
      </c>
      <c r="DG19" s="428">
        <v>395</v>
      </c>
      <c r="DH19" s="428">
        <v>501</v>
      </c>
      <c r="DI19" s="428">
        <v>874</v>
      </c>
      <c r="DJ19" s="428">
        <v>683</v>
      </c>
      <c r="DK19" s="428">
        <v>558</v>
      </c>
      <c r="DL19" s="428">
        <v>462</v>
      </c>
      <c r="DM19" s="428">
        <v>322</v>
      </c>
      <c r="DN19" s="428">
        <v>160</v>
      </c>
      <c r="DO19" s="428">
        <v>124</v>
      </c>
      <c r="DP19" s="428">
        <v>14</v>
      </c>
      <c r="DQ19" s="437" t="s">
        <v>391</v>
      </c>
      <c r="DR19" s="437" t="s">
        <v>507</v>
      </c>
      <c r="DT19" s="439" t="s">
        <v>686</v>
      </c>
      <c r="DU19" s="428">
        <v>4245</v>
      </c>
      <c r="DV19" s="428">
        <v>218</v>
      </c>
      <c r="DW19" s="428">
        <v>177</v>
      </c>
      <c r="DX19" s="428">
        <v>140</v>
      </c>
      <c r="DY19" s="428">
        <v>187</v>
      </c>
      <c r="DZ19" s="428">
        <v>392</v>
      </c>
      <c r="EA19" s="428">
        <v>423</v>
      </c>
      <c r="EB19" s="428">
        <v>445</v>
      </c>
      <c r="ED19" s="428">
        <v>370</v>
      </c>
      <c r="EE19" s="428">
        <v>244</v>
      </c>
      <c r="EF19" s="428">
        <v>233</v>
      </c>
      <c r="EG19" s="428">
        <v>325</v>
      </c>
      <c r="EH19" s="428">
        <v>255</v>
      </c>
      <c r="EI19" s="428">
        <v>248</v>
      </c>
      <c r="EJ19" s="428">
        <v>234</v>
      </c>
      <c r="EK19" s="428">
        <v>162</v>
      </c>
      <c r="EL19" s="428">
        <v>86</v>
      </c>
      <c r="EM19" s="428">
        <v>104</v>
      </c>
      <c r="EN19" s="428">
        <v>2</v>
      </c>
      <c r="EO19" s="437" t="s">
        <v>391</v>
      </c>
      <c r="EP19" s="437" t="s">
        <v>509</v>
      </c>
      <c r="ER19" s="439" t="s">
        <v>686</v>
      </c>
      <c r="ES19" s="428">
        <v>4363</v>
      </c>
      <c r="ET19" s="428">
        <v>188</v>
      </c>
      <c r="EU19" s="428">
        <v>197</v>
      </c>
      <c r="EV19" s="428">
        <v>193</v>
      </c>
      <c r="EW19" s="428">
        <v>182</v>
      </c>
      <c r="EX19" s="428">
        <v>321</v>
      </c>
      <c r="EY19" s="428">
        <v>391</v>
      </c>
      <c r="EZ19" s="428">
        <v>339</v>
      </c>
      <c r="FB19" s="428">
        <v>303</v>
      </c>
      <c r="FC19" s="428">
        <v>230</v>
      </c>
      <c r="FD19" s="428">
        <v>230</v>
      </c>
      <c r="FE19" s="428">
        <v>284</v>
      </c>
      <c r="FF19" s="428">
        <v>283</v>
      </c>
      <c r="FG19" s="428">
        <v>330</v>
      </c>
      <c r="FH19" s="428">
        <v>361</v>
      </c>
      <c r="FI19" s="428">
        <v>251</v>
      </c>
      <c r="FJ19" s="428">
        <v>150</v>
      </c>
      <c r="FK19" s="428">
        <v>130</v>
      </c>
      <c r="FL19" s="428">
        <v>0</v>
      </c>
      <c r="FM19" s="437" t="s">
        <v>391</v>
      </c>
      <c r="FN19" s="437" t="s">
        <v>509</v>
      </c>
      <c r="FP19" s="439" t="s">
        <v>686</v>
      </c>
      <c r="FQ19" s="428">
        <v>3125</v>
      </c>
      <c r="FR19" s="428">
        <v>103</v>
      </c>
      <c r="FS19" s="428">
        <v>106</v>
      </c>
      <c r="FT19" s="428">
        <v>113</v>
      </c>
      <c r="FU19" s="428">
        <v>183</v>
      </c>
      <c r="FV19" s="428">
        <v>311</v>
      </c>
      <c r="FW19" s="428">
        <v>321</v>
      </c>
      <c r="FX19" s="428">
        <v>242</v>
      </c>
      <c r="FZ19" s="428">
        <v>212</v>
      </c>
      <c r="GA19" s="428">
        <v>199</v>
      </c>
      <c r="GB19" s="428">
        <v>194</v>
      </c>
      <c r="GC19" s="428">
        <v>212</v>
      </c>
      <c r="GD19" s="428">
        <v>233</v>
      </c>
      <c r="GE19" s="428">
        <v>220</v>
      </c>
      <c r="GF19" s="428">
        <v>213</v>
      </c>
      <c r="GG19" s="428">
        <v>121</v>
      </c>
      <c r="GH19" s="428">
        <v>70</v>
      </c>
      <c r="GI19" s="428">
        <v>70</v>
      </c>
      <c r="GJ19" s="428">
        <v>2</v>
      </c>
    </row>
    <row r="20" spans="1:192" s="428" customFormat="1" ht="13.5" customHeight="1">
      <c r="A20" s="440"/>
      <c r="B20" s="440" t="s">
        <v>507</v>
      </c>
      <c r="C20" s="441"/>
      <c r="D20" s="439" t="s">
        <v>686</v>
      </c>
      <c r="E20" s="428">
        <v>4526</v>
      </c>
      <c r="F20" s="428">
        <v>112</v>
      </c>
      <c r="G20" s="428">
        <v>108</v>
      </c>
      <c r="H20" s="428">
        <v>160</v>
      </c>
      <c r="I20" s="428">
        <v>240</v>
      </c>
      <c r="J20" s="428">
        <v>502</v>
      </c>
      <c r="K20" s="428">
        <v>501</v>
      </c>
      <c r="L20" s="428">
        <v>324</v>
      </c>
      <c r="N20" s="428">
        <v>258</v>
      </c>
      <c r="O20" s="428">
        <v>257</v>
      </c>
      <c r="P20" s="428">
        <v>288</v>
      </c>
      <c r="Q20" s="428">
        <v>366</v>
      </c>
      <c r="R20" s="428">
        <v>345</v>
      </c>
      <c r="S20" s="428">
        <v>274</v>
      </c>
      <c r="T20" s="428">
        <v>244</v>
      </c>
      <c r="U20" s="428">
        <v>217</v>
      </c>
      <c r="V20" s="428">
        <v>147</v>
      </c>
      <c r="W20" s="428">
        <v>183</v>
      </c>
      <c r="X20" s="428">
        <v>0</v>
      </c>
      <c r="Y20" s="891"/>
      <c r="Z20" s="891"/>
      <c r="AB20" s="439" t="s">
        <v>964</v>
      </c>
      <c r="AC20" s="428">
        <v>2340</v>
      </c>
      <c r="AD20" s="428">
        <v>76</v>
      </c>
      <c r="AE20" s="428">
        <v>82</v>
      </c>
      <c r="AF20" s="428">
        <v>75</v>
      </c>
      <c r="AG20" s="428">
        <v>107</v>
      </c>
      <c r="AH20" s="428">
        <v>214</v>
      </c>
      <c r="AI20" s="428">
        <v>213</v>
      </c>
      <c r="AJ20" s="428">
        <v>193</v>
      </c>
      <c r="AL20" s="428">
        <v>159</v>
      </c>
      <c r="AM20" s="428">
        <v>133</v>
      </c>
      <c r="AN20" s="428">
        <v>167</v>
      </c>
      <c r="AO20" s="428">
        <v>200</v>
      </c>
      <c r="AP20" s="428">
        <v>164</v>
      </c>
      <c r="AQ20" s="428">
        <v>166</v>
      </c>
      <c r="AR20" s="428">
        <v>129</v>
      </c>
      <c r="AS20" s="428">
        <v>118</v>
      </c>
      <c r="AT20" s="428">
        <v>81</v>
      </c>
      <c r="AU20" s="428">
        <v>62</v>
      </c>
      <c r="AV20" s="428">
        <v>1</v>
      </c>
      <c r="AW20" s="437"/>
      <c r="AX20" s="437"/>
      <c r="AZ20" s="439" t="s">
        <v>964</v>
      </c>
      <c r="BA20" s="428">
        <v>2181</v>
      </c>
      <c r="BB20" s="428">
        <v>71</v>
      </c>
      <c r="BC20" s="428">
        <v>75</v>
      </c>
      <c r="BD20" s="428">
        <v>83</v>
      </c>
      <c r="BE20" s="428">
        <v>93</v>
      </c>
      <c r="BF20" s="428">
        <v>192</v>
      </c>
      <c r="BG20" s="428">
        <v>218</v>
      </c>
      <c r="BH20" s="428">
        <v>171</v>
      </c>
      <c r="BJ20" s="428">
        <v>154</v>
      </c>
      <c r="BK20" s="428">
        <v>131</v>
      </c>
      <c r="BL20" s="428">
        <v>160</v>
      </c>
      <c r="BM20" s="428">
        <v>185</v>
      </c>
      <c r="BN20" s="428">
        <v>150</v>
      </c>
      <c r="BO20" s="428">
        <v>131</v>
      </c>
      <c r="BP20" s="428">
        <v>116</v>
      </c>
      <c r="BQ20" s="428">
        <v>107</v>
      </c>
      <c r="BR20" s="428">
        <v>68</v>
      </c>
      <c r="BS20" s="428">
        <v>75</v>
      </c>
      <c r="BT20" s="428">
        <v>1</v>
      </c>
      <c r="BU20" s="437"/>
      <c r="BV20" s="437"/>
      <c r="BX20" s="439" t="s">
        <v>964</v>
      </c>
      <c r="BY20" s="428">
        <v>1815</v>
      </c>
      <c r="BZ20" s="428">
        <v>83</v>
      </c>
      <c r="CA20" s="428">
        <v>66</v>
      </c>
      <c r="CB20" s="428">
        <v>76</v>
      </c>
      <c r="CC20" s="428">
        <v>101</v>
      </c>
      <c r="CD20" s="428">
        <v>113</v>
      </c>
      <c r="CE20" s="428">
        <v>147</v>
      </c>
      <c r="CF20" s="428">
        <v>168</v>
      </c>
      <c r="CH20" s="428">
        <v>166</v>
      </c>
      <c r="CI20" s="428">
        <v>141</v>
      </c>
      <c r="CJ20" s="428">
        <v>144</v>
      </c>
      <c r="CK20" s="428">
        <v>185</v>
      </c>
      <c r="CL20" s="428">
        <v>126</v>
      </c>
      <c r="CM20" s="428">
        <v>82</v>
      </c>
      <c r="CN20" s="428">
        <v>77</v>
      </c>
      <c r="CO20" s="428">
        <v>69</v>
      </c>
      <c r="CP20" s="428">
        <v>34</v>
      </c>
      <c r="CQ20" s="428">
        <v>33</v>
      </c>
      <c r="CR20" s="428">
        <v>4</v>
      </c>
      <c r="CS20" s="437"/>
      <c r="CT20" s="437"/>
      <c r="CV20" s="439" t="s">
        <v>964</v>
      </c>
      <c r="CW20" s="428">
        <v>3492</v>
      </c>
      <c r="CX20" s="428">
        <v>107</v>
      </c>
      <c r="CY20" s="428">
        <v>143</v>
      </c>
      <c r="CZ20" s="428">
        <v>170</v>
      </c>
      <c r="DA20" s="428">
        <v>229</v>
      </c>
      <c r="DB20" s="428">
        <v>281</v>
      </c>
      <c r="DC20" s="428">
        <v>237</v>
      </c>
      <c r="DD20" s="428">
        <v>171</v>
      </c>
      <c r="DF20" s="428">
        <v>178</v>
      </c>
      <c r="DG20" s="428">
        <v>194</v>
      </c>
      <c r="DH20" s="428">
        <v>233</v>
      </c>
      <c r="DI20" s="428">
        <v>393</v>
      </c>
      <c r="DJ20" s="428">
        <v>334</v>
      </c>
      <c r="DK20" s="428">
        <v>283</v>
      </c>
      <c r="DL20" s="428">
        <v>223</v>
      </c>
      <c r="DM20" s="428">
        <v>179</v>
      </c>
      <c r="DN20" s="428">
        <v>86</v>
      </c>
      <c r="DO20" s="428">
        <v>40</v>
      </c>
      <c r="DP20" s="428">
        <v>11</v>
      </c>
      <c r="DQ20" s="437"/>
      <c r="DR20" s="437"/>
      <c r="DT20" s="439" t="s">
        <v>964</v>
      </c>
      <c r="DU20" s="428">
        <v>2233</v>
      </c>
      <c r="DV20" s="428">
        <v>111</v>
      </c>
      <c r="DW20" s="428">
        <v>107</v>
      </c>
      <c r="DX20" s="428">
        <v>74</v>
      </c>
      <c r="DY20" s="428">
        <v>98</v>
      </c>
      <c r="DZ20" s="428">
        <v>208</v>
      </c>
      <c r="EA20" s="428">
        <v>231</v>
      </c>
      <c r="EB20" s="428">
        <v>227</v>
      </c>
      <c r="ED20" s="428">
        <v>221</v>
      </c>
      <c r="EE20" s="428">
        <v>133</v>
      </c>
      <c r="EF20" s="428">
        <v>115</v>
      </c>
      <c r="EG20" s="428">
        <v>179</v>
      </c>
      <c r="EH20" s="428">
        <v>123</v>
      </c>
      <c r="EI20" s="428">
        <v>129</v>
      </c>
      <c r="EJ20" s="428">
        <v>105</v>
      </c>
      <c r="EK20" s="428">
        <v>89</v>
      </c>
      <c r="EL20" s="428">
        <v>38</v>
      </c>
      <c r="EM20" s="428">
        <v>44</v>
      </c>
      <c r="EN20" s="428">
        <v>1</v>
      </c>
      <c r="EO20" s="437"/>
      <c r="EP20" s="437"/>
      <c r="ER20" s="439" t="s">
        <v>964</v>
      </c>
      <c r="ES20" s="428">
        <v>2058</v>
      </c>
      <c r="ET20" s="428">
        <v>86</v>
      </c>
      <c r="EU20" s="428">
        <v>98</v>
      </c>
      <c r="EV20" s="428">
        <v>105</v>
      </c>
      <c r="EW20" s="428">
        <v>77</v>
      </c>
      <c r="EX20" s="428">
        <v>179</v>
      </c>
      <c r="EY20" s="428">
        <v>195</v>
      </c>
      <c r="EZ20" s="428">
        <v>168</v>
      </c>
      <c r="FB20" s="428">
        <v>156</v>
      </c>
      <c r="FC20" s="428">
        <v>128</v>
      </c>
      <c r="FD20" s="428">
        <v>92</v>
      </c>
      <c r="FE20" s="428">
        <v>151</v>
      </c>
      <c r="FF20" s="428">
        <v>130</v>
      </c>
      <c r="FG20" s="428">
        <v>128</v>
      </c>
      <c r="FH20" s="428">
        <v>145</v>
      </c>
      <c r="FI20" s="428">
        <v>122</v>
      </c>
      <c r="FJ20" s="428">
        <v>63</v>
      </c>
      <c r="FK20" s="428">
        <v>35</v>
      </c>
      <c r="FL20" s="428">
        <v>0</v>
      </c>
      <c r="FM20" s="437"/>
      <c r="FN20" s="437"/>
      <c r="FP20" s="439" t="s">
        <v>964</v>
      </c>
      <c r="FQ20" s="428">
        <v>1667</v>
      </c>
      <c r="FR20" s="428">
        <v>60</v>
      </c>
      <c r="FS20" s="428">
        <v>53</v>
      </c>
      <c r="FT20" s="428">
        <v>61</v>
      </c>
      <c r="FU20" s="428">
        <v>99</v>
      </c>
      <c r="FV20" s="428">
        <v>191</v>
      </c>
      <c r="FW20" s="428">
        <v>188</v>
      </c>
      <c r="FX20" s="428">
        <v>132</v>
      </c>
      <c r="FZ20" s="428">
        <v>119</v>
      </c>
      <c r="GA20" s="428">
        <v>106</v>
      </c>
      <c r="GB20" s="428">
        <v>104</v>
      </c>
      <c r="GC20" s="428">
        <v>99</v>
      </c>
      <c r="GD20" s="428">
        <v>119</v>
      </c>
      <c r="GE20" s="428">
        <v>101</v>
      </c>
      <c r="GF20" s="428">
        <v>106</v>
      </c>
      <c r="GG20" s="428">
        <v>67</v>
      </c>
      <c r="GH20" s="428">
        <v>35</v>
      </c>
      <c r="GI20" s="428">
        <v>25</v>
      </c>
      <c r="GJ20" s="428">
        <v>2</v>
      </c>
    </row>
    <row r="21" spans="1:192" s="428" customFormat="1" ht="13.5" customHeight="1">
      <c r="A21" s="440"/>
      <c r="B21" s="440"/>
      <c r="C21" s="441"/>
      <c r="D21" s="439" t="s">
        <v>964</v>
      </c>
      <c r="E21" s="428">
        <v>2348</v>
      </c>
      <c r="F21" s="428">
        <v>58</v>
      </c>
      <c r="G21" s="428">
        <v>56</v>
      </c>
      <c r="H21" s="428">
        <v>89</v>
      </c>
      <c r="I21" s="428">
        <v>106</v>
      </c>
      <c r="J21" s="428">
        <v>287</v>
      </c>
      <c r="K21" s="428">
        <v>286</v>
      </c>
      <c r="L21" s="428">
        <v>169</v>
      </c>
      <c r="N21" s="428">
        <v>137</v>
      </c>
      <c r="O21" s="428">
        <v>134</v>
      </c>
      <c r="P21" s="428">
        <v>165</v>
      </c>
      <c r="Q21" s="428">
        <v>190</v>
      </c>
      <c r="R21" s="428">
        <v>186</v>
      </c>
      <c r="S21" s="428">
        <v>125</v>
      </c>
      <c r="T21" s="428">
        <v>123</v>
      </c>
      <c r="U21" s="428">
        <v>94</v>
      </c>
      <c r="V21" s="428">
        <v>69</v>
      </c>
      <c r="W21" s="428">
        <v>74</v>
      </c>
      <c r="X21" s="428">
        <v>0</v>
      </c>
      <c r="Y21" s="891"/>
      <c r="Z21" s="891"/>
      <c r="AB21" s="439" t="s">
        <v>965</v>
      </c>
      <c r="AC21" s="428">
        <v>2327</v>
      </c>
      <c r="AD21" s="428">
        <v>81</v>
      </c>
      <c r="AE21" s="428">
        <v>60</v>
      </c>
      <c r="AF21" s="428">
        <v>72</v>
      </c>
      <c r="AG21" s="428">
        <v>131</v>
      </c>
      <c r="AH21" s="428">
        <v>180</v>
      </c>
      <c r="AI21" s="428">
        <v>228</v>
      </c>
      <c r="AJ21" s="428">
        <v>155</v>
      </c>
      <c r="AL21" s="428">
        <v>144</v>
      </c>
      <c r="AM21" s="428">
        <v>130</v>
      </c>
      <c r="AN21" s="428">
        <v>140</v>
      </c>
      <c r="AO21" s="428">
        <v>172</v>
      </c>
      <c r="AP21" s="428">
        <v>163</v>
      </c>
      <c r="AQ21" s="428">
        <v>165</v>
      </c>
      <c r="AR21" s="428">
        <v>157</v>
      </c>
      <c r="AS21" s="428">
        <v>146</v>
      </c>
      <c r="AT21" s="428">
        <v>89</v>
      </c>
      <c r="AU21" s="428">
        <v>114</v>
      </c>
      <c r="AV21" s="428">
        <v>0</v>
      </c>
      <c r="AW21" s="437"/>
      <c r="AX21" s="437"/>
      <c r="AZ21" s="439" t="s">
        <v>965</v>
      </c>
      <c r="BA21" s="428">
        <v>2262</v>
      </c>
      <c r="BB21" s="428">
        <v>68</v>
      </c>
      <c r="BC21" s="428">
        <v>61</v>
      </c>
      <c r="BD21" s="428">
        <v>90</v>
      </c>
      <c r="BE21" s="428">
        <v>103</v>
      </c>
      <c r="BF21" s="428">
        <v>240</v>
      </c>
      <c r="BG21" s="428">
        <v>215</v>
      </c>
      <c r="BH21" s="428">
        <v>162</v>
      </c>
      <c r="BJ21" s="428">
        <v>141</v>
      </c>
      <c r="BK21" s="428">
        <v>135</v>
      </c>
      <c r="BL21" s="428">
        <v>135</v>
      </c>
      <c r="BM21" s="428">
        <v>151</v>
      </c>
      <c r="BN21" s="428">
        <v>159</v>
      </c>
      <c r="BO21" s="428">
        <v>141</v>
      </c>
      <c r="BP21" s="428">
        <v>143</v>
      </c>
      <c r="BQ21" s="428">
        <v>109</v>
      </c>
      <c r="BR21" s="428">
        <v>75</v>
      </c>
      <c r="BS21" s="428">
        <v>133</v>
      </c>
      <c r="BT21" s="428">
        <v>1</v>
      </c>
      <c r="BU21" s="437"/>
      <c r="BV21" s="437"/>
      <c r="BX21" s="439" t="s">
        <v>965</v>
      </c>
      <c r="BY21" s="428">
        <v>1807</v>
      </c>
      <c r="BZ21" s="428">
        <v>81</v>
      </c>
      <c r="CA21" s="428">
        <v>73</v>
      </c>
      <c r="CB21" s="428">
        <v>70</v>
      </c>
      <c r="CC21" s="428">
        <v>93</v>
      </c>
      <c r="CD21" s="428">
        <v>96</v>
      </c>
      <c r="CE21" s="428">
        <v>159</v>
      </c>
      <c r="CF21" s="428">
        <v>175</v>
      </c>
      <c r="CH21" s="428">
        <v>143</v>
      </c>
      <c r="CI21" s="428">
        <v>121</v>
      </c>
      <c r="CJ21" s="428">
        <v>126</v>
      </c>
      <c r="CK21" s="428">
        <v>156</v>
      </c>
      <c r="CL21" s="428">
        <v>110</v>
      </c>
      <c r="CM21" s="428">
        <v>92</v>
      </c>
      <c r="CN21" s="428">
        <v>95</v>
      </c>
      <c r="CO21" s="428">
        <v>78</v>
      </c>
      <c r="CP21" s="428">
        <v>59</v>
      </c>
      <c r="CQ21" s="428">
        <v>69</v>
      </c>
      <c r="CR21" s="428">
        <v>11</v>
      </c>
      <c r="CS21" s="437"/>
      <c r="CT21" s="437"/>
      <c r="CV21" s="439" t="s">
        <v>965</v>
      </c>
      <c r="CW21" s="428">
        <v>3707</v>
      </c>
      <c r="CX21" s="428">
        <v>100</v>
      </c>
      <c r="CY21" s="428">
        <v>122</v>
      </c>
      <c r="CZ21" s="428">
        <v>153</v>
      </c>
      <c r="DA21" s="428">
        <v>231</v>
      </c>
      <c r="DB21" s="428">
        <v>303</v>
      </c>
      <c r="DC21" s="428">
        <v>286</v>
      </c>
      <c r="DD21" s="428">
        <v>179</v>
      </c>
      <c r="DF21" s="428">
        <v>216</v>
      </c>
      <c r="DG21" s="428">
        <v>201</v>
      </c>
      <c r="DH21" s="428">
        <v>268</v>
      </c>
      <c r="DI21" s="428">
        <v>481</v>
      </c>
      <c r="DJ21" s="428">
        <v>349</v>
      </c>
      <c r="DK21" s="428">
        <v>275</v>
      </c>
      <c r="DL21" s="428">
        <v>239</v>
      </c>
      <c r="DM21" s="428">
        <v>143</v>
      </c>
      <c r="DN21" s="428">
        <v>74</v>
      </c>
      <c r="DO21" s="428">
        <v>84</v>
      </c>
      <c r="DP21" s="428">
        <v>3</v>
      </c>
      <c r="DQ21" s="437"/>
      <c r="DR21" s="437"/>
      <c r="DT21" s="439" t="s">
        <v>965</v>
      </c>
      <c r="DU21" s="428">
        <v>2012</v>
      </c>
      <c r="DV21" s="428">
        <v>107</v>
      </c>
      <c r="DW21" s="428">
        <v>70</v>
      </c>
      <c r="DX21" s="428">
        <v>66</v>
      </c>
      <c r="DY21" s="428">
        <v>89</v>
      </c>
      <c r="DZ21" s="428">
        <v>184</v>
      </c>
      <c r="EA21" s="428">
        <v>192</v>
      </c>
      <c r="EB21" s="428">
        <v>218</v>
      </c>
      <c r="ED21" s="428">
        <v>149</v>
      </c>
      <c r="EE21" s="428">
        <v>111</v>
      </c>
      <c r="EF21" s="428">
        <v>118</v>
      </c>
      <c r="EG21" s="428">
        <v>146</v>
      </c>
      <c r="EH21" s="428">
        <v>132</v>
      </c>
      <c r="EI21" s="428">
        <v>119</v>
      </c>
      <c r="EJ21" s="428">
        <v>129</v>
      </c>
      <c r="EK21" s="428">
        <v>73</v>
      </c>
      <c r="EL21" s="428">
        <v>48</v>
      </c>
      <c r="EM21" s="428">
        <v>60</v>
      </c>
      <c r="EN21" s="428">
        <v>1</v>
      </c>
      <c r="EO21" s="437"/>
      <c r="EP21" s="437"/>
      <c r="ER21" s="439" t="s">
        <v>965</v>
      </c>
      <c r="ES21" s="428">
        <v>2305</v>
      </c>
      <c r="ET21" s="428">
        <v>102</v>
      </c>
      <c r="EU21" s="428">
        <v>99</v>
      </c>
      <c r="EV21" s="428">
        <v>88</v>
      </c>
      <c r="EW21" s="428">
        <v>105</v>
      </c>
      <c r="EX21" s="428">
        <v>142</v>
      </c>
      <c r="EY21" s="428">
        <v>196</v>
      </c>
      <c r="EZ21" s="428">
        <v>171</v>
      </c>
      <c r="FB21" s="428">
        <v>147</v>
      </c>
      <c r="FC21" s="428">
        <v>102</v>
      </c>
      <c r="FD21" s="428">
        <v>138</v>
      </c>
      <c r="FE21" s="428">
        <v>133</v>
      </c>
      <c r="FF21" s="428">
        <v>153</v>
      </c>
      <c r="FG21" s="428">
        <v>202</v>
      </c>
      <c r="FH21" s="428">
        <v>216</v>
      </c>
      <c r="FI21" s="428">
        <v>129</v>
      </c>
      <c r="FJ21" s="428">
        <v>87</v>
      </c>
      <c r="FK21" s="428">
        <v>95</v>
      </c>
      <c r="FL21" s="428">
        <v>0</v>
      </c>
      <c r="FM21" s="437"/>
      <c r="FN21" s="437"/>
      <c r="FP21" s="439" t="s">
        <v>965</v>
      </c>
      <c r="FQ21" s="428">
        <v>1458</v>
      </c>
      <c r="FR21" s="428">
        <v>43</v>
      </c>
      <c r="FS21" s="428">
        <v>53</v>
      </c>
      <c r="FT21" s="428">
        <v>52</v>
      </c>
      <c r="FU21" s="428">
        <v>84</v>
      </c>
      <c r="FV21" s="428">
        <v>120</v>
      </c>
      <c r="FW21" s="428">
        <v>133</v>
      </c>
      <c r="FX21" s="428">
        <v>110</v>
      </c>
      <c r="FZ21" s="428">
        <v>93</v>
      </c>
      <c r="GA21" s="428">
        <v>93</v>
      </c>
      <c r="GB21" s="428">
        <v>90</v>
      </c>
      <c r="GC21" s="428">
        <v>113</v>
      </c>
      <c r="GD21" s="428">
        <v>114</v>
      </c>
      <c r="GE21" s="428">
        <v>119</v>
      </c>
      <c r="GF21" s="428">
        <v>107</v>
      </c>
      <c r="GG21" s="428">
        <v>54</v>
      </c>
      <c r="GH21" s="428">
        <v>35</v>
      </c>
      <c r="GI21" s="428">
        <v>45</v>
      </c>
      <c r="GJ21" s="428">
        <v>0</v>
      </c>
    </row>
    <row r="22" spans="1:192" s="428" customFormat="1" ht="13.5" customHeight="1">
      <c r="A22" s="440"/>
      <c r="B22" s="440"/>
      <c r="C22" s="441"/>
      <c r="D22" s="439" t="s">
        <v>965</v>
      </c>
      <c r="E22" s="428">
        <v>2178</v>
      </c>
      <c r="F22" s="428">
        <v>54</v>
      </c>
      <c r="G22" s="428">
        <v>52</v>
      </c>
      <c r="H22" s="428">
        <v>71</v>
      </c>
      <c r="I22" s="428">
        <v>134</v>
      </c>
      <c r="J22" s="428">
        <v>215</v>
      </c>
      <c r="K22" s="428">
        <v>215</v>
      </c>
      <c r="L22" s="428">
        <v>155</v>
      </c>
      <c r="N22" s="428">
        <v>121</v>
      </c>
      <c r="O22" s="428">
        <v>123</v>
      </c>
      <c r="P22" s="428">
        <v>123</v>
      </c>
      <c r="Q22" s="428">
        <v>176</v>
      </c>
      <c r="R22" s="428">
        <v>159</v>
      </c>
      <c r="S22" s="428">
        <v>149</v>
      </c>
      <c r="T22" s="428">
        <v>121</v>
      </c>
      <c r="U22" s="428">
        <v>123</v>
      </c>
      <c r="V22" s="428">
        <v>78</v>
      </c>
      <c r="W22" s="428">
        <v>109</v>
      </c>
      <c r="X22" s="428">
        <v>0</v>
      </c>
      <c r="Y22" s="891" t="s">
        <v>982</v>
      </c>
      <c r="Z22" s="891"/>
      <c r="AB22" s="439" t="s">
        <v>686</v>
      </c>
      <c r="AC22" s="428">
        <v>5390</v>
      </c>
      <c r="AD22" s="428">
        <v>212</v>
      </c>
      <c r="AE22" s="428">
        <v>161</v>
      </c>
      <c r="AF22" s="428">
        <v>178</v>
      </c>
      <c r="AG22" s="428">
        <v>241</v>
      </c>
      <c r="AH22" s="428">
        <v>498</v>
      </c>
      <c r="AI22" s="428">
        <v>526</v>
      </c>
      <c r="AJ22" s="428">
        <v>451</v>
      </c>
      <c r="AL22" s="428">
        <v>428</v>
      </c>
      <c r="AM22" s="428">
        <v>326</v>
      </c>
      <c r="AN22" s="428">
        <v>372</v>
      </c>
      <c r="AO22" s="428">
        <v>413</v>
      </c>
      <c r="AP22" s="428">
        <v>358</v>
      </c>
      <c r="AQ22" s="428">
        <v>309</v>
      </c>
      <c r="AR22" s="428">
        <v>276</v>
      </c>
      <c r="AS22" s="428">
        <v>229</v>
      </c>
      <c r="AT22" s="428">
        <v>211</v>
      </c>
      <c r="AU22" s="428">
        <v>201</v>
      </c>
      <c r="AV22" s="428">
        <v>0</v>
      </c>
      <c r="AW22" s="437" t="s">
        <v>391</v>
      </c>
      <c r="AX22" s="437" t="s">
        <v>504</v>
      </c>
      <c r="AZ22" s="439" t="s">
        <v>686</v>
      </c>
      <c r="BA22" s="428">
        <v>2379</v>
      </c>
      <c r="BB22" s="428">
        <v>39</v>
      </c>
      <c r="BC22" s="428">
        <v>54</v>
      </c>
      <c r="BD22" s="428">
        <v>57</v>
      </c>
      <c r="BE22" s="428">
        <v>98</v>
      </c>
      <c r="BF22" s="428">
        <v>160</v>
      </c>
      <c r="BG22" s="428">
        <v>178</v>
      </c>
      <c r="BH22" s="428">
        <v>135</v>
      </c>
      <c r="BJ22" s="428">
        <v>134</v>
      </c>
      <c r="BK22" s="428">
        <v>106</v>
      </c>
      <c r="BL22" s="428">
        <v>141</v>
      </c>
      <c r="BM22" s="428">
        <v>223</v>
      </c>
      <c r="BN22" s="428">
        <v>217</v>
      </c>
      <c r="BO22" s="428">
        <v>211</v>
      </c>
      <c r="BP22" s="428">
        <v>173</v>
      </c>
      <c r="BQ22" s="428">
        <v>155</v>
      </c>
      <c r="BR22" s="428">
        <v>132</v>
      </c>
      <c r="BS22" s="428">
        <v>166</v>
      </c>
      <c r="BT22" s="428">
        <v>0</v>
      </c>
      <c r="BU22" s="437" t="s">
        <v>391</v>
      </c>
      <c r="BV22" s="437" t="s">
        <v>506</v>
      </c>
      <c r="BX22" s="439" t="s">
        <v>686</v>
      </c>
      <c r="BY22" s="428">
        <v>2651</v>
      </c>
      <c r="BZ22" s="428">
        <v>73</v>
      </c>
      <c r="CA22" s="428">
        <v>70</v>
      </c>
      <c r="CB22" s="428">
        <v>87</v>
      </c>
      <c r="CC22" s="428">
        <v>151</v>
      </c>
      <c r="CD22" s="428">
        <v>164</v>
      </c>
      <c r="CE22" s="428">
        <v>218</v>
      </c>
      <c r="CF22" s="428">
        <v>180</v>
      </c>
      <c r="CH22" s="428">
        <v>167</v>
      </c>
      <c r="CI22" s="428">
        <v>154</v>
      </c>
      <c r="CJ22" s="428">
        <v>158</v>
      </c>
      <c r="CK22" s="428">
        <v>263</v>
      </c>
      <c r="CL22" s="428">
        <v>231</v>
      </c>
      <c r="CM22" s="428">
        <v>200</v>
      </c>
      <c r="CN22" s="428">
        <v>188</v>
      </c>
      <c r="CO22" s="428">
        <v>151</v>
      </c>
      <c r="CP22" s="428">
        <v>98</v>
      </c>
      <c r="CQ22" s="428">
        <v>96</v>
      </c>
      <c r="CR22" s="428">
        <v>2</v>
      </c>
      <c r="CS22" s="437" t="s">
        <v>983</v>
      </c>
      <c r="CT22" s="437" t="s">
        <v>505</v>
      </c>
      <c r="CV22" s="439" t="s">
        <v>686</v>
      </c>
      <c r="CW22" s="428">
        <v>4060</v>
      </c>
      <c r="CX22" s="428">
        <v>148</v>
      </c>
      <c r="CY22" s="428">
        <v>165</v>
      </c>
      <c r="CZ22" s="428">
        <v>151</v>
      </c>
      <c r="DA22" s="428">
        <v>182</v>
      </c>
      <c r="DB22" s="428">
        <v>246</v>
      </c>
      <c r="DC22" s="428">
        <v>274</v>
      </c>
      <c r="DD22" s="428">
        <v>298</v>
      </c>
      <c r="DF22" s="428">
        <v>306</v>
      </c>
      <c r="DG22" s="428">
        <v>295</v>
      </c>
      <c r="DH22" s="428">
        <v>275</v>
      </c>
      <c r="DI22" s="428">
        <v>344</v>
      </c>
      <c r="DJ22" s="428">
        <v>285</v>
      </c>
      <c r="DK22" s="428">
        <v>254</v>
      </c>
      <c r="DL22" s="428">
        <v>213</v>
      </c>
      <c r="DM22" s="428">
        <v>197</v>
      </c>
      <c r="DN22" s="428">
        <v>139</v>
      </c>
      <c r="DO22" s="428">
        <v>262</v>
      </c>
      <c r="DP22" s="428">
        <v>26</v>
      </c>
      <c r="DQ22" s="437" t="s">
        <v>391</v>
      </c>
      <c r="DR22" s="437" t="s">
        <v>509</v>
      </c>
      <c r="DT22" s="439" t="s">
        <v>686</v>
      </c>
      <c r="DU22" s="428">
        <v>3082</v>
      </c>
      <c r="DV22" s="428">
        <v>146</v>
      </c>
      <c r="DW22" s="428">
        <v>118</v>
      </c>
      <c r="DX22" s="428">
        <v>109</v>
      </c>
      <c r="DY22" s="428">
        <v>166</v>
      </c>
      <c r="DZ22" s="428">
        <v>318</v>
      </c>
      <c r="EA22" s="428">
        <v>322</v>
      </c>
      <c r="EB22" s="428">
        <v>236</v>
      </c>
      <c r="ED22" s="428">
        <v>220</v>
      </c>
      <c r="EE22" s="428">
        <v>157</v>
      </c>
      <c r="EF22" s="428">
        <v>212</v>
      </c>
      <c r="EG22" s="428">
        <v>244</v>
      </c>
      <c r="EH22" s="428">
        <v>202</v>
      </c>
      <c r="EI22" s="428">
        <v>169</v>
      </c>
      <c r="EJ22" s="428">
        <v>167</v>
      </c>
      <c r="EK22" s="428">
        <v>145</v>
      </c>
      <c r="EL22" s="428">
        <v>87</v>
      </c>
      <c r="EM22" s="428">
        <v>64</v>
      </c>
      <c r="EN22" s="428">
        <v>0</v>
      </c>
      <c r="EO22" s="437" t="s">
        <v>984</v>
      </c>
      <c r="EP22" s="437" t="s">
        <v>505</v>
      </c>
      <c r="ER22" s="439" t="s">
        <v>686</v>
      </c>
      <c r="ES22" s="428">
        <v>6484</v>
      </c>
      <c r="ET22" s="428">
        <v>187</v>
      </c>
      <c r="EU22" s="428">
        <v>229</v>
      </c>
      <c r="EV22" s="428">
        <v>293</v>
      </c>
      <c r="EW22" s="428">
        <v>341</v>
      </c>
      <c r="EX22" s="428">
        <v>542</v>
      </c>
      <c r="EY22" s="428">
        <v>583</v>
      </c>
      <c r="EZ22" s="428">
        <v>514</v>
      </c>
      <c r="FB22" s="428">
        <v>503</v>
      </c>
      <c r="FC22" s="428">
        <v>423</v>
      </c>
      <c r="FD22" s="428">
        <v>440</v>
      </c>
      <c r="FE22" s="428">
        <v>467</v>
      </c>
      <c r="FF22" s="428">
        <v>475</v>
      </c>
      <c r="FG22" s="428">
        <v>418</v>
      </c>
      <c r="FH22" s="428">
        <v>399</v>
      </c>
      <c r="FI22" s="428">
        <v>282</v>
      </c>
      <c r="FJ22" s="428">
        <v>211</v>
      </c>
      <c r="FK22" s="428">
        <v>168</v>
      </c>
      <c r="FL22" s="428">
        <v>9</v>
      </c>
      <c r="FM22" s="437" t="s">
        <v>391</v>
      </c>
      <c r="FN22" s="437" t="s">
        <v>510</v>
      </c>
      <c r="FP22" s="439" t="s">
        <v>686</v>
      </c>
      <c r="FQ22" s="428">
        <v>102</v>
      </c>
      <c r="FR22" s="428">
        <v>0</v>
      </c>
      <c r="FS22" s="428">
        <v>0</v>
      </c>
      <c r="FT22" s="428">
        <v>0</v>
      </c>
      <c r="FU22" s="428">
        <v>4</v>
      </c>
      <c r="FV22" s="428">
        <v>23</v>
      </c>
      <c r="FW22" s="428">
        <v>18</v>
      </c>
      <c r="FX22" s="428">
        <v>19</v>
      </c>
      <c r="FZ22" s="428">
        <v>5</v>
      </c>
      <c r="GA22" s="428">
        <v>6</v>
      </c>
      <c r="GB22" s="428">
        <v>12</v>
      </c>
      <c r="GC22" s="428">
        <v>6</v>
      </c>
      <c r="GD22" s="428">
        <v>6</v>
      </c>
      <c r="GE22" s="428">
        <v>2</v>
      </c>
      <c r="GF22" s="428">
        <v>1</v>
      </c>
      <c r="GG22" s="428">
        <v>0</v>
      </c>
      <c r="GH22" s="428">
        <v>0</v>
      </c>
      <c r="GI22" s="428">
        <v>0</v>
      </c>
      <c r="GJ22" s="428">
        <v>0</v>
      </c>
    </row>
    <row r="23" spans="1:192" s="428" customFormat="1" ht="13.5" customHeight="1">
      <c r="A23" s="440" t="s">
        <v>985</v>
      </c>
      <c r="B23" s="440" t="s">
        <v>505</v>
      </c>
      <c r="C23" s="441"/>
      <c r="D23" s="439" t="s">
        <v>686</v>
      </c>
      <c r="E23" s="428">
        <v>3014</v>
      </c>
      <c r="F23" s="428">
        <v>168</v>
      </c>
      <c r="G23" s="428">
        <v>164</v>
      </c>
      <c r="H23" s="428">
        <v>148</v>
      </c>
      <c r="I23" s="428">
        <v>350</v>
      </c>
      <c r="J23" s="428">
        <v>255</v>
      </c>
      <c r="K23" s="428">
        <v>145</v>
      </c>
      <c r="L23" s="428">
        <v>182</v>
      </c>
      <c r="N23" s="428">
        <v>291</v>
      </c>
      <c r="O23" s="428">
        <v>234</v>
      </c>
      <c r="P23" s="428">
        <v>211</v>
      </c>
      <c r="Q23" s="428">
        <v>241</v>
      </c>
      <c r="R23" s="428">
        <v>210</v>
      </c>
      <c r="S23" s="428">
        <v>126</v>
      </c>
      <c r="T23" s="428">
        <v>94</v>
      </c>
      <c r="U23" s="428">
        <v>79</v>
      </c>
      <c r="V23" s="428">
        <v>56</v>
      </c>
      <c r="W23" s="428">
        <v>56</v>
      </c>
      <c r="X23" s="428">
        <v>4</v>
      </c>
      <c r="Y23" s="891"/>
      <c r="Z23" s="891"/>
      <c r="AB23" s="439" t="s">
        <v>964</v>
      </c>
      <c r="AC23" s="428">
        <v>2746</v>
      </c>
      <c r="AD23" s="428">
        <v>108</v>
      </c>
      <c r="AE23" s="428">
        <v>81</v>
      </c>
      <c r="AF23" s="428">
        <v>93</v>
      </c>
      <c r="AG23" s="428">
        <v>130</v>
      </c>
      <c r="AH23" s="428">
        <v>271</v>
      </c>
      <c r="AI23" s="428">
        <v>275</v>
      </c>
      <c r="AJ23" s="428">
        <v>242</v>
      </c>
      <c r="AL23" s="428">
        <v>222</v>
      </c>
      <c r="AM23" s="428">
        <v>176</v>
      </c>
      <c r="AN23" s="428">
        <v>211</v>
      </c>
      <c r="AO23" s="428">
        <v>219</v>
      </c>
      <c r="AP23" s="428">
        <v>180</v>
      </c>
      <c r="AQ23" s="428">
        <v>171</v>
      </c>
      <c r="AR23" s="428">
        <v>114</v>
      </c>
      <c r="AS23" s="428">
        <v>101</v>
      </c>
      <c r="AT23" s="428">
        <v>76</v>
      </c>
      <c r="AU23" s="428">
        <v>76</v>
      </c>
      <c r="AV23" s="428">
        <v>0</v>
      </c>
      <c r="AW23" s="437"/>
      <c r="AX23" s="437"/>
      <c r="AZ23" s="439" t="s">
        <v>964</v>
      </c>
      <c r="BA23" s="428">
        <v>1213</v>
      </c>
      <c r="BB23" s="428">
        <v>21</v>
      </c>
      <c r="BC23" s="428">
        <v>27</v>
      </c>
      <c r="BD23" s="428">
        <v>30</v>
      </c>
      <c r="BE23" s="428">
        <v>48</v>
      </c>
      <c r="BF23" s="428">
        <v>88</v>
      </c>
      <c r="BG23" s="428">
        <v>84</v>
      </c>
      <c r="BH23" s="428">
        <v>74</v>
      </c>
      <c r="BJ23" s="428">
        <v>70</v>
      </c>
      <c r="BK23" s="428">
        <v>61</v>
      </c>
      <c r="BL23" s="428">
        <v>70</v>
      </c>
      <c r="BM23" s="428">
        <v>125</v>
      </c>
      <c r="BN23" s="428">
        <v>116</v>
      </c>
      <c r="BO23" s="428">
        <v>114</v>
      </c>
      <c r="BP23" s="428">
        <v>94</v>
      </c>
      <c r="BQ23" s="428">
        <v>77</v>
      </c>
      <c r="BR23" s="428">
        <v>56</v>
      </c>
      <c r="BS23" s="428">
        <v>58</v>
      </c>
      <c r="BT23" s="428">
        <v>0</v>
      </c>
      <c r="BU23" s="437"/>
      <c r="BV23" s="437"/>
      <c r="BX23" s="439" t="s">
        <v>964</v>
      </c>
      <c r="BY23" s="428">
        <v>1326</v>
      </c>
      <c r="BZ23" s="428">
        <v>42</v>
      </c>
      <c r="CA23" s="428">
        <v>34</v>
      </c>
      <c r="CB23" s="428">
        <v>41</v>
      </c>
      <c r="CC23" s="428">
        <v>75</v>
      </c>
      <c r="CD23" s="428">
        <v>93</v>
      </c>
      <c r="CE23" s="428">
        <v>128</v>
      </c>
      <c r="CF23" s="428">
        <v>95</v>
      </c>
      <c r="CH23" s="428">
        <v>94</v>
      </c>
      <c r="CI23" s="428">
        <v>83</v>
      </c>
      <c r="CJ23" s="428">
        <v>78</v>
      </c>
      <c r="CK23" s="428">
        <v>127</v>
      </c>
      <c r="CL23" s="428">
        <v>122</v>
      </c>
      <c r="CM23" s="428">
        <v>100</v>
      </c>
      <c r="CN23" s="428">
        <v>75</v>
      </c>
      <c r="CO23" s="428">
        <v>72</v>
      </c>
      <c r="CP23" s="428">
        <v>37</v>
      </c>
      <c r="CQ23" s="428">
        <v>29</v>
      </c>
      <c r="CR23" s="428">
        <v>1</v>
      </c>
      <c r="CS23" s="437"/>
      <c r="CT23" s="437"/>
      <c r="CV23" s="439" t="s">
        <v>964</v>
      </c>
      <c r="CW23" s="428">
        <v>1957</v>
      </c>
      <c r="CX23" s="428">
        <v>63</v>
      </c>
      <c r="CY23" s="428">
        <v>85</v>
      </c>
      <c r="CZ23" s="428">
        <v>94</v>
      </c>
      <c r="DA23" s="428">
        <v>89</v>
      </c>
      <c r="DB23" s="428">
        <v>125</v>
      </c>
      <c r="DC23" s="428">
        <v>144</v>
      </c>
      <c r="DD23" s="428">
        <v>155</v>
      </c>
      <c r="DF23" s="428">
        <v>146</v>
      </c>
      <c r="DG23" s="428">
        <v>133</v>
      </c>
      <c r="DH23" s="428">
        <v>155</v>
      </c>
      <c r="DI23" s="428">
        <v>175</v>
      </c>
      <c r="DJ23" s="428">
        <v>145</v>
      </c>
      <c r="DK23" s="428">
        <v>117</v>
      </c>
      <c r="DL23" s="428">
        <v>101</v>
      </c>
      <c r="DM23" s="428">
        <v>84</v>
      </c>
      <c r="DN23" s="428">
        <v>48</v>
      </c>
      <c r="DO23" s="428">
        <v>78</v>
      </c>
      <c r="DP23" s="428">
        <v>20</v>
      </c>
      <c r="DQ23" s="437"/>
      <c r="DR23" s="437"/>
      <c r="DT23" s="439" t="s">
        <v>964</v>
      </c>
      <c r="DU23" s="428">
        <v>1648</v>
      </c>
      <c r="DV23" s="428">
        <v>73</v>
      </c>
      <c r="DW23" s="428">
        <v>58</v>
      </c>
      <c r="DX23" s="428">
        <v>62</v>
      </c>
      <c r="DY23" s="428">
        <v>97</v>
      </c>
      <c r="DZ23" s="428">
        <v>186</v>
      </c>
      <c r="EA23" s="428">
        <v>182</v>
      </c>
      <c r="EB23" s="428">
        <v>122</v>
      </c>
      <c r="ED23" s="428">
        <v>127</v>
      </c>
      <c r="EE23" s="428">
        <v>89</v>
      </c>
      <c r="EF23" s="428">
        <v>119</v>
      </c>
      <c r="EG23" s="428">
        <v>123</v>
      </c>
      <c r="EH23" s="428">
        <v>106</v>
      </c>
      <c r="EI23" s="428">
        <v>82</v>
      </c>
      <c r="EJ23" s="428">
        <v>82</v>
      </c>
      <c r="EK23" s="428">
        <v>76</v>
      </c>
      <c r="EL23" s="428">
        <v>39</v>
      </c>
      <c r="EM23" s="428">
        <v>25</v>
      </c>
      <c r="EN23" s="428">
        <v>0</v>
      </c>
      <c r="EO23" s="437"/>
      <c r="EP23" s="437"/>
      <c r="ER23" s="439" t="s">
        <v>964</v>
      </c>
      <c r="ES23" s="428">
        <v>3344</v>
      </c>
      <c r="ET23" s="428">
        <v>102</v>
      </c>
      <c r="EU23" s="428">
        <v>112</v>
      </c>
      <c r="EV23" s="428">
        <v>160</v>
      </c>
      <c r="EW23" s="428">
        <v>164</v>
      </c>
      <c r="EX23" s="428">
        <v>294</v>
      </c>
      <c r="EY23" s="428">
        <v>323</v>
      </c>
      <c r="EZ23" s="428">
        <v>284</v>
      </c>
      <c r="FB23" s="428">
        <v>260</v>
      </c>
      <c r="FC23" s="428">
        <v>218</v>
      </c>
      <c r="FD23" s="428">
        <v>243</v>
      </c>
      <c r="FE23" s="428">
        <v>246</v>
      </c>
      <c r="FF23" s="428">
        <v>237</v>
      </c>
      <c r="FG23" s="428">
        <v>204</v>
      </c>
      <c r="FH23" s="428">
        <v>189</v>
      </c>
      <c r="FI23" s="428">
        <v>127</v>
      </c>
      <c r="FJ23" s="428">
        <v>99</v>
      </c>
      <c r="FK23" s="428">
        <v>74</v>
      </c>
      <c r="FL23" s="428">
        <v>8</v>
      </c>
      <c r="FM23" s="437"/>
      <c r="FN23" s="437"/>
      <c r="FP23" s="439" t="s">
        <v>964</v>
      </c>
      <c r="FQ23" s="428">
        <v>101</v>
      </c>
      <c r="FR23" s="428">
        <v>0</v>
      </c>
      <c r="FS23" s="428">
        <v>0</v>
      </c>
      <c r="FT23" s="428">
        <v>0</v>
      </c>
      <c r="FU23" s="428">
        <v>4</v>
      </c>
      <c r="FV23" s="428">
        <v>23</v>
      </c>
      <c r="FW23" s="428">
        <v>18</v>
      </c>
      <c r="FX23" s="428">
        <v>19</v>
      </c>
      <c r="FZ23" s="428">
        <v>5</v>
      </c>
      <c r="GA23" s="428">
        <v>6</v>
      </c>
      <c r="GB23" s="428">
        <v>11</v>
      </c>
      <c r="GC23" s="428">
        <v>6</v>
      </c>
      <c r="GD23" s="428">
        <v>6</v>
      </c>
      <c r="GE23" s="428">
        <v>2</v>
      </c>
      <c r="GF23" s="428">
        <v>1</v>
      </c>
      <c r="GG23" s="428">
        <v>0</v>
      </c>
      <c r="GH23" s="428">
        <v>0</v>
      </c>
      <c r="GI23" s="428">
        <v>0</v>
      </c>
      <c r="GJ23" s="428">
        <v>0</v>
      </c>
    </row>
    <row r="24" spans="1:192" s="428" customFormat="1" ht="13.5" customHeight="1">
      <c r="A24" s="440"/>
      <c r="B24" s="440"/>
      <c r="C24" s="441"/>
      <c r="D24" s="439" t="s">
        <v>964</v>
      </c>
      <c r="E24" s="428">
        <v>1287</v>
      </c>
      <c r="F24" s="428">
        <v>78</v>
      </c>
      <c r="G24" s="428">
        <v>81</v>
      </c>
      <c r="H24" s="428">
        <v>71</v>
      </c>
      <c r="I24" s="428">
        <v>81</v>
      </c>
      <c r="J24" s="428">
        <v>83</v>
      </c>
      <c r="K24" s="428">
        <v>64</v>
      </c>
      <c r="L24" s="428">
        <v>70</v>
      </c>
      <c r="N24" s="428">
        <v>137</v>
      </c>
      <c r="O24" s="428">
        <v>120</v>
      </c>
      <c r="P24" s="428">
        <v>107</v>
      </c>
      <c r="Q24" s="428">
        <v>112</v>
      </c>
      <c r="R24" s="428">
        <v>111</v>
      </c>
      <c r="S24" s="428">
        <v>60</v>
      </c>
      <c r="T24" s="428">
        <v>42</v>
      </c>
      <c r="U24" s="428">
        <v>29</v>
      </c>
      <c r="V24" s="428">
        <v>23</v>
      </c>
      <c r="W24" s="428">
        <v>17</v>
      </c>
      <c r="X24" s="428">
        <v>1</v>
      </c>
      <c r="Y24" s="891"/>
      <c r="Z24" s="891"/>
      <c r="AB24" s="439" t="s">
        <v>965</v>
      </c>
      <c r="AC24" s="428">
        <v>2644</v>
      </c>
      <c r="AD24" s="428">
        <v>104</v>
      </c>
      <c r="AE24" s="428">
        <v>80</v>
      </c>
      <c r="AF24" s="428">
        <v>85</v>
      </c>
      <c r="AG24" s="428">
        <v>111</v>
      </c>
      <c r="AH24" s="428">
        <v>227</v>
      </c>
      <c r="AI24" s="428">
        <v>251</v>
      </c>
      <c r="AJ24" s="428">
        <v>209</v>
      </c>
      <c r="AL24" s="428">
        <v>206</v>
      </c>
      <c r="AM24" s="428">
        <v>150</v>
      </c>
      <c r="AN24" s="428">
        <v>161</v>
      </c>
      <c r="AO24" s="428">
        <v>194</v>
      </c>
      <c r="AP24" s="428">
        <v>178</v>
      </c>
      <c r="AQ24" s="428">
        <v>138</v>
      </c>
      <c r="AR24" s="428">
        <v>162</v>
      </c>
      <c r="AS24" s="428">
        <v>128</v>
      </c>
      <c r="AT24" s="428">
        <v>135</v>
      </c>
      <c r="AU24" s="428">
        <v>125</v>
      </c>
      <c r="AV24" s="428">
        <v>0</v>
      </c>
      <c r="AW24" s="437"/>
      <c r="AX24" s="437"/>
      <c r="AZ24" s="439" t="s">
        <v>965</v>
      </c>
      <c r="BA24" s="428">
        <v>1166</v>
      </c>
      <c r="BB24" s="428">
        <v>18</v>
      </c>
      <c r="BC24" s="428">
        <v>27</v>
      </c>
      <c r="BD24" s="428">
        <v>27</v>
      </c>
      <c r="BE24" s="428">
        <v>50</v>
      </c>
      <c r="BF24" s="428">
        <v>72</v>
      </c>
      <c r="BG24" s="428">
        <v>94</v>
      </c>
      <c r="BH24" s="428">
        <v>61</v>
      </c>
      <c r="BJ24" s="428">
        <v>64</v>
      </c>
      <c r="BK24" s="428">
        <v>45</v>
      </c>
      <c r="BL24" s="428">
        <v>71</v>
      </c>
      <c r="BM24" s="428">
        <v>98</v>
      </c>
      <c r="BN24" s="428">
        <v>101</v>
      </c>
      <c r="BO24" s="428">
        <v>97</v>
      </c>
      <c r="BP24" s="428">
        <v>79</v>
      </c>
      <c r="BQ24" s="428">
        <v>78</v>
      </c>
      <c r="BR24" s="428">
        <v>76</v>
      </c>
      <c r="BS24" s="428">
        <v>108</v>
      </c>
      <c r="BT24" s="428">
        <v>0</v>
      </c>
      <c r="BU24" s="437"/>
      <c r="BV24" s="437"/>
      <c r="BX24" s="439" t="s">
        <v>965</v>
      </c>
      <c r="BY24" s="428">
        <v>1325</v>
      </c>
      <c r="BZ24" s="428">
        <v>31</v>
      </c>
      <c r="CA24" s="428">
        <v>36</v>
      </c>
      <c r="CB24" s="428">
        <v>46</v>
      </c>
      <c r="CC24" s="428">
        <v>76</v>
      </c>
      <c r="CD24" s="428">
        <v>71</v>
      </c>
      <c r="CE24" s="428">
        <v>90</v>
      </c>
      <c r="CF24" s="428">
        <v>85</v>
      </c>
      <c r="CH24" s="428">
        <v>73</v>
      </c>
      <c r="CI24" s="428">
        <v>71</v>
      </c>
      <c r="CJ24" s="428">
        <v>80</v>
      </c>
      <c r="CK24" s="428">
        <v>136</v>
      </c>
      <c r="CL24" s="428">
        <v>109</v>
      </c>
      <c r="CM24" s="428">
        <v>100</v>
      </c>
      <c r="CN24" s="428">
        <v>113</v>
      </c>
      <c r="CO24" s="428">
        <v>79</v>
      </c>
      <c r="CP24" s="428">
        <v>61</v>
      </c>
      <c r="CQ24" s="428">
        <v>67</v>
      </c>
      <c r="CR24" s="428">
        <v>1</v>
      </c>
      <c r="CS24" s="437"/>
      <c r="CT24" s="437"/>
      <c r="CV24" s="439" t="s">
        <v>965</v>
      </c>
      <c r="CW24" s="428">
        <v>2103</v>
      </c>
      <c r="CX24" s="428">
        <v>85</v>
      </c>
      <c r="CY24" s="428">
        <v>80</v>
      </c>
      <c r="CZ24" s="428">
        <v>57</v>
      </c>
      <c r="DA24" s="428">
        <v>93</v>
      </c>
      <c r="DB24" s="428">
        <v>121</v>
      </c>
      <c r="DC24" s="428">
        <v>130</v>
      </c>
      <c r="DD24" s="428">
        <v>143</v>
      </c>
      <c r="DF24" s="428">
        <v>160</v>
      </c>
      <c r="DG24" s="428">
        <v>162</v>
      </c>
      <c r="DH24" s="428">
        <v>120</v>
      </c>
      <c r="DI24" s="428">
        <v>169</v>
      </c>
      <c r="DJ24" s="428">
        <v>140</v>
      </c>
      <c r="DK24" s="428">
        <v>137</v>
      </c>
      <c r="DL24" s="428">
        <v>112</v>
      </c>
      <c r="DM24" s="428">
        <v>113</v>
      </c>
      <c r="DN24" s="428">
        <v>91</v>
      </c>
      <c r="DO24" s="428">
        <v>184</v>
      </c>
      <c r="DP24" s="428">
        <v>6</v>
      </c>
      <c r="DQ24" s="437"/>
      <c r="DR24" s="437"/>
      <c r="DT24" s="439" t="s">
        <v>965</v>
      </c>
      <c r="DU24" s="428">
        <v>1434</v>
      </c>
      <c r="DV24" s="428">
        <v>73</v>
      </c>
      <c r="DW24" s="428">
        <v>60</v>
      </c>
      <c r="DX24" s="428">
        <v>47</v>
      </c>
      <c r="DY24" s="428">
        <v>69</v>
      </c>
      <c r="DZ24" s="428">
        <v>132</v>
      </c>
      <c r="EA24" s="428">
        <v>140</v>
      </c>
      <c r="EB24" s="428">
        <v>114</v>
      </c>
      <c r="ED24" s="428">
        <v>93</v>
      </c>
      <c r="EE24" s="428">
        <v>68</v>
      </c>
      <c r="EF24" s="428">
        <v>93</v>
      </c>
      <c r="EG24" s="428">
        <v>121</v>
      </c>
      <c r="EH24" s="428">
        <v>96</v>
      </c>
      <c r="EI24" s="428">
        <v>87</v>
      </c>
      <c r="EJ24" s="428">
        <v>85</v>
      </c>
      <c r="EK24" s="428">
        <v>69</v>
      </c>
      <c r="EL24" s="428">
        <v>48</v>
      </c>
      <c r="EM24" s="428">
        <v>39</v>
      </c>
      <c r="EN24" s="428">
        <v>0</v>
      </c>
      <c r="EO24" s="437"/>
      <c r="EP24" s="437"/>
      <c r="ER24" s="439" t="s">
        <v>965</v>
      </c>
      <c r="ES24" s="428">
        <v>3140</v>
      </c>
      <c r="ET24" s="428">
        <v>85</v>
      </c>
      <c r="EU24" s="428">
        <v>117</v>
      </c>
      <c r="EV24" s="428">
        <v>133</v>
      </c>
      <c r="EW24" s="428">
        <v>177</v>
      </c>
      <c r="EX24" s="428">
        <v>248</v>
      </c>
      <c r="EY24" s="428">
        <v>260</v>
      </c>
      <c r="EZ24" s="428">
        <v>230</v>
      </c>
      <c r="FB24" s="428">
        <v>243</v>
      </c>
      <c r="FC24" s="428">
        <v>205</v>
      </c>
      <c r="FD24" s="428">
        <v>197</v>
      </c>
      <c r="FE24" s="428">
        <v>221</v>
      </c>
      <c r="FF24" s="428">
        <v>238</v>
      </c>
      <c r="FG24" s="428">
        <v>214</v>
      </c>
      <c r="FH24" s="428">
        <v>210</v>
      </c>
      <c r="FI24" s="428">
        <v>155</v>
      </c>
      <c r="FJ24" s="428">
        <v>112</v>
      </c>
      <c r="FK24" s="428">
        <v>94</v>
      </c>
      <c r="FL24" s="428">
        <v>1</v>
      </c>
      <c r="FM24" s="437"/>
      <c r="FN24" s="437"/>
      <c r="FP24" s="439" t="s">
        <v>965</v>
      </c>
      <c r="FQ24" s="428">
        <v>1</v>
      </c>
      <c r="FR24" s="428">
        <v>0</v>
      </c>
      <c r="FS24" s="428">
        <v>0</v>
      </c>
      <c r="FT24" s="428">
        <v>0</v>
      </c>
      <c r="FU24" s="428">
        <v>0</v>
      </c>
      <c r="FV24" s="428">
        <v>0</v>
      </c>
      <c r="FW24" s="428">
        <v>0</v>
      </c>
      <c r="FX24" s="428">
        <v>0</v>
      </c>
      <c r="FZ24" s="428">
        <v>0</v>
      </c>
      <c r="GA24" s="428">
        <v>0</v>
      </c>
      <c r="GB24" s="428">
        <v>1</v>
      </c>
      <c r="GC24" s="428">
        <v>0</v>
      </c>
      <c r="GD24" s="428">
        <v>0</v>
      </c>
      <c r="GE24" s="428">
        <v>0</v>
      </c>
      <c r="GF24" s="428">
        <v>0</v>
      </c>
      <c r="GG24" s="428">
        <v>0</v>
      </c>
      <c r="GH24" s="428">
        <v>0</v>
      </c>
      <c r="GI24" s="428">
        <v>0</v>
      </c>
      <c r="GJ24" s="428">
        <v>0</v>
      </c>
    </row>
    <row r="25" spans="1:192" s="428" customFormat="1" ht="13.5" customHeight="1">
      <c r="A25" s="440"/>
      <c r="B25" s="440"/>
      <c r="C25" s="441"/>
      <c r="D25" s="439" t="s">
        <v>965</v>
      </c>
      <c r="E25" s="428">
        <v>1727</v>
      </c>
      <c r="F25" s="428">
        <v>90</v>
      </c>
      <c r="G25" s="428">
        <v>83</v>
      </c>
      <c r="H25" s="428">
        <v>77</v>
      </c>
      <c r="I25" s="428">
        <v>269</v>
      </c>
      <c r="J25" s="428">
        <v>172</v>
      </c>
      <c r="K25" s="428">
        <v>81</v>
      </c>
      <c r="L25" s="428">
        <v>112</v>
      </c>
      <c r="N25" s="428">
        <v>154</v>
      </c>
      <c r="O25" s="428">
        <v>114</v>
      </c>
      <c r="P25" s="428">
        <v>104</v>
      </c>
      <c r="Q25" s="428">
        <v>129</v>
      </c>
      <c r="R25" s="428">
        <v>99</v>
      </c>
      <c r="S25" s="428">
        <v>66</v>
      </c>
      <c r="T25" s="428">
        <v>52</v>
      </c>
      <c r="U25" s="428">
        <v>50</v>
      </c>
      <c r="V25" s="428">
        <v>33</v>
      </c>
      <c r="W25" s="428">
        <v>39</v>
      </c>
      <c r="X25" s="428">
        <v>3</v>
      </c>
      <c r="Y25" s="891" t="s">
        <v>986</v>
      </c>
      <c r="Z25" s="891"/>
      <c r="AB25" s="439" t="s">
        <v>686</v>
      </c>
      <c r="AC25" s="428">
        <v>4736</v>
      </c>
      <c r="AD25" s="428">
        <v>140</v>
      </c>
      <c r="AE25" s="428">
        <v>147</v>
      </c>
      <c r="AF25" s="428">
        <v>149</v>
      </c>
      <c r="AG25" s="428">
        <v>220</v>
      </c>
      <c r="AH25" s="428">
        <v>442</v>
      </c>
      <c r="AI25" s="428">
        <v>464</v>
      </c>
      <c r="AJ25" s="428">
        <v>376</v>
      </c>
      <c r="AL25" s="428">
        <v>312</v>
      </c>
      <c r="AM25" s="428">
        <v>284</v>
      </c>
      <c r="AN25" s="428">
        <v>284</v>
      </c>
      <c r="AO25" s="428">
        <v>426</v>
      </c>
      <c r="AP25" s="428">
        <v>343</v>
      </c>
      <c r="AQ25" s="428">
        <v>292</v>
      </c>
      <c r="AR25" s="428">
        <v>253</v>
      </c>
      <c r="AS25" s="428">
        <v>214</v>
      </c>
      <c r="AT25" s="428">
        <v>164</v>
      </c>
      <c r="AU25" s="428">
        <v>224</v>
      </c>
      <c r="AV25" s="428">
        <v>2</v>
      </c>
      <c r="AW25" s="437" t="s">
        <v>391</v>
      </c>
      <c r="AX25" s="437" t="s">
        <v>506</v>
      </c>
      <c r="AZ25" s="439" t="s">
        <v>686</v>
      </c>
      <c r="BA25" s="428">
        <v>3264</v>
      </c>
      <c r="BB25" s="428">
        <v>130</v>
      </c>
      <c r="BC25" s="428">
        <v>102</v>
      </c>
      <c r="BD25" s="428">
        <v>119</v>
      </c>
      <c r="BE25" s="428">
        <v>146</v>
      </c>
      <c r="BF25" s="428">
        <v>285</v>
      </c>
      <c r="BG25" s="428">
        <v>321</v>
      </c>
      <c r="BH25" s="428">
        <v>268</v>
      </c>
      <c r="BJ25" s="428">
        <v>189</v>
      </c>
      <c r="BK25" s="428">
        <v>181</v>
      </c>
      <c r="BL25" s="428">
        <v>214</v>
      </c>
      <c r="BM25" s="428">
        <v>245</v>
      </c>
      <c r="BN25" s="428">
        <v>209</v>
      </c>
      <c r="BO25" s="428">
        <v>207</v>
      </c>
      <c r="BP25" s="428">
        <v>210</v>
      </c>
      <c r="BQ25" s="428">
        <v>160</v>
      </c>
      <c r="BR25" s="428">
        <v>122</v>
      </c>
      <c r="BS25" s="428">
        <v>156</v>
      </c>
      <c r="BT25" s="428">
        <v>0</v>
      </c>
      <c r="BU25" s="437" t="s">
        <v>987</v>
      </c>
      <c r="BV25" s="437" t="s">
        <v>505</v>
      </c>
      <c r="BX25" s="439" t="s">
        <v>686</v>
      </c>
      <c r="BY25" s="428">
        <v>5253</v>
      </c>
      <c r="BZ25" s="428">
        <v>174</v>
      </c>
      <c r="CA25" s="428">
        <v>175</v>
      </c>
      <c r="CB25" s="428">
        <v>178</v>
      </c>
      <c r="CC25" s="428">
        <v>261</v>
      </c>
      <c r="CD25" s="428">
        <v>373</v>
      </c>
      <c r="CE25" s="428">
        <v>430</v>
      </c>
      <c r="CF25" s="428">
        <v>347</v>
      </c>
      <c r="CH25" s="428">
        <v>304</v>
      </c>
      <c r="CI25" s="428">
        <v>334</v>
      </c>
      <c r="CJ25" s="428">
        <v>368</v>
      </c>
      <c r="CK25" s="428">
        <v>499</v>
      </c>
      <c r="CL25" s="428">
        <v>385</v>
      </c>
      <c r="CM25" s="428">
        <v>385</v>
      </c>
      <c r="CN25" s="428">
        <v>341</v>
      </c>
      <c r="CO25" s="428">
        <v>274</v>
      </c>
      <c r="CP25" s="428">
        <v>200</v>
      </c>
      <c r="CQ25" s="428">
        <v>221</v>
      </c>
      <c r="CR25" s="428">
        <v>4</v>
      </c>
      <c r="CS25" s="437" t="s">
        <v>391</v>
      </c>
      <c r="CT25" s="437" t="s">
        <v>504</v>
      </c>
      <c r="CV25" s="439" t="s">
        <v>686</v>
      </c>
      <c r="CW25" s="428">
        <v>4195</v>
      </c>
      <c r="CX25" s="428">
        <v>136</v>
      </c>
      <c r="CY25" s="428">
        <v>118</v>
      </c>
      <c r="CZ25" s="428">
        <v>130</v>
      </c>
      <c r="DA25" s="428">
        <v>166</v>
      </c>
      <c r="DB25" s="428">
        <v>288</v>
      </c>
      <c r="DC25" s="428">
        <v>371</v>
      </c>
      <c r="DD25" s="428">
        <v>328</v>
      </c>
      <c r="DF25" s="428">
        <v>264</v>
      </c>
      <c r="DG25" s="428">
        <v>191</v>
      </c>
      <c r="DH25" s="428">
        <v>233</v>
      </c>
      <c r="DI25" s="428">
        <v>294</v>
      </c>
      <c r="DJ25" s="428">
        <v>356</v>
      </c>
      <c r="DK25" s="428">
        <v>399</v>
      </c>
      <c r="DL25" s="428">
        <v>404</v>
      </c>
      <c r="DM25" s="428">
        <v>279</v>
      </c>
      <c r="DN25" s="428">
        <v>130</v>
      </c>
      <c r="DO25" s="428">
        <v>91</v>
      </c>
      <c r="DP25" s="428">
        <v>17</v>
      </c>
      <c r="DQ25" s="437" t="s">
        <v>391</v>
      </c>
      <c r="DR25" s="437" t="s">
        <v>510</v>
      </c>
      <c r="DT25" s="439" t="s">
        <v>686</v>
      </c>
      <c r="DU25" s="428">
        <v>4122</v>
      </c>
      <c r="DV25" s="428">
        <v>187</v>
      </c>
      <c r="DW25" s="428">
        <v>184</v>
      </c>
      <c r="DX25" s="428">
        <v>156</v>
      </c>
      <c r="DY25" s="428">
        <v>176</v>
      </c>
      <c r="DZ25" s="428">
        <v>324</v>
      </c>
      <c r="EA25" s="428">
        <v>410</v>
      </c>
      <c r="EB25" s="428">
        <v>349</v>
      </c>
      <c r="ED25" s="428">
        <v>273</v>
      </c>
      <c r="EE25" s="428">
        <v>266</v>
      </c>
      <c r="EF25" s="428">
        <v>264</v>
      </c>
      <c r="EG25" s="428">
        <v>279</v>
      </c>
      <c r="EH25" s="428">
        <v>235</v>
      </c>
      <c r="EI25" s="428">
        <v>272</v>
      </c>
      <c r="EJ25" s="428">
        <v>264</v>
      </c>
      <c r="EK25" s="428">
        <v>205</v>
      </c>
      <c r="EL25" s="428">
        <v>140</v>
      </c>
      <c r="EM25" s="428">
        <v>105</v>
      </c>
      <c r="EN25" s="428">
        <v>33</v>
      </c>
      <c r="EO25" s="437" t="s">
        <v>391</v>
      </c>
      <c r="EP25" s="437" t="s">
        <v>504</v>
      </c>
      <c r="ER25" s="439" t="s">
        <v>686</v>
      </c>
      <c r="ES25" s="428">
        <v>4206</v>
      </c>
      <c r="ET25" s="428">
        <v>165</v>
      </c>
      <c r="EU25" s="428">
        <v>140</v>
      </c>
      <c r="EV25" s="428">
        <v>170</v>
      </c>
      <c r="EW25" s="428">
        <v>175</v>
      </c>
      <c r="EX25" s="428">
        <v>373</v>
      </c>
      <c r="EY25" s="428">
        <v>397</v>
      </c>
      <c r="EZ25" s="428">
        <v>319</v>
      </c>
      <c r="FB25" s="428">
        <v>291</v>
      </c>
      <c r="FC25" s="428">
        <v>267</v>
      </c>
      <c r="FD25" s="428">
        <v>258</v>
      </c>
      <c r="FE25" s="428">
        <v>279</v>
      </c>
      <c r="FF25" s="428">
        <v>240</v>
      </c>
      <c r="FG25" s="428">
        <v>279</v>
      </c>
      <c r="FH25" s="428">
        <v>277</v>
      </c>
      <c r="FI25" s="428">
        <v>218</v>
      </c>
      <c r="FJ25" s="428">
        <v>163</v>
      </c>
      <c r="FK25" s="428">
        <v>190</v>
      </c>
      <c r="FL25" s="428">
        <v>5</v>
      </c>
      <c r="FM25" s="437" t="s">
        <v>391</v>
      </c>
      <c r="FN25" s="437" t="s">
        <v>843</v>
      </c>
      <c r="FP25" s="439" t="s">
        <v>686</v>
      </c>
      <c r="FQ25" s="428">
        <v>4864</v>
      </c>
      <c r="FR25" s="428">
        <v>215</v>
      </c>
      <c r="FS25" s="428">
        <v>198</v>
      </c>
      <c r="FT25" s="428">
        <v>208</v>
      </c>
      <c r="FU25" s="428">
        <v>296</v>
      </c>
      <c r="FV25" s="428">
        <v>504</v>
      </c>
      <c r="FW25" s="428">
        <v>532</v>
      </c>
      <c r="FX25" s="428">
        <v>499</v>
      </c>
      <c r="FZ25" s="428">
        <v>388</v>
      </c>
      <c r="GA25" s="428">
        <v>308</v>
      </c>
      <c r="GB25" s="428">
        <v>316</v>
      </c>
      <c r="GC25" s="428">
        <v>438</v>
      </c>
      <c r="GD25" s="428">
        <v>312</v>
      </c>
      <c r="GE25" s="428">
        <v>253</v>
      </c>
      <c r="GF25" s="428">
        <v>183</v>
      </c>
      <c r="GG25" s="428">
        <v>96</v>
      </c>
      <c r="GH25" s="428">
        <v>77</v>
      </c>
      <c r="GI25" s="428">
        <v>39</v>
      </c>
      <c r="GJ25" s="428">
        <v>2</v>
      </c>
    </row>
    <row r="26" spans="1:192" s="428" customFormat="1" ht="13.5" customHeight="1">
      <c r="A26" s="440"/>
      <c r="B26" s="440" t="s">
        <v>504</v>
      </c>
      <c r="C26" s="441"/>
      <c r="D26" s="439" t="s">
        <v>686</v>
      </c>
      <c r="E26" s="428">
        <v>2881</v>
      </c>
      <c r="F26" s="428">
        <v>91</v>
      </c>
      <c r="G26" s="428">
        <v>110</v>
      </c>
      <c r="H26" s="428">
        <v>117</v>
      </c>
      <c r="I26" s="428">
        <v>436</v>
      </c>
      <c r="J26" s="428">
        <v>404</v>
      </c>
      <c r="K26" s="428">
        <v>226</v>
      </c>
      <c r="L26" s="428">
        <v>173</v>
      </c>
      <c r="N26" s="428">
        <v>142</v>
      </c>
      <c r="O26" s="428">
        <v>135</v>
      </c>
      <c r="P26" s="428">
        <v>198</v>
      </c>
      <c r="Q26" s="428">
        <v>255</v>
      </c>
      <c r="R26" s="428">
        <v>151</v>
      </c>
      <c r="S26" s="428">
        <v>102</v>
      </c>
      <c r="T26" s="428">
        <v>79</v>
      </c>
      <c r="U26" s="428">
        <v>66</v>
      </c>
      <c r="V26" s="428">
        <v>50</v>
      </c>
      <c r="W26" s="428">
        <v>144</v>
      </c>
      <c r="X26" s="428">
        <v>2</v>
      </c>
      <c r="Y26" s="891"/>
      <c r="Z26" s="891"/>
      <c r="AB26" s="439" t="s">
        <v>964</v>
      </c>
      <c r="AC26" s="428">
        <v>2384</v>
      </c>
      <c r="AD26" s="428">
        <v>59</v>
      </c>
      <c r="AE26" s="428">
        <v>69</v>
      </c>
      <c r="AF26" s="428">
        <v>72</v>
      </c>
      <c r="AG26" s="428">
        <v>100</v>
      </c>
      <c r="AH26" s="428">
        <v>250</v>
      </c>
      <c r="AI26" s="428">
        <v>249</v>
      </c>
      <c r="AJ26" s="428">
        <v>202</v>
      </c>
      <c r="AL26" s="428">
        <v>170</v>
      </c>
      <c r="AM26" s="428">
        <v>155</v>
      </c>
      <c r="AN26" s="428">
        <v>149</v>
      </c>
      <c r="AO26" s="428">
        <v>222</v>
      </c>
      <c r="AP26" s="428">
        <v>188</v>
      </c>
      <c r="AQ26" s="428">
        <v>137</v>
      </c>
      <c r="AR26" s="428">
        <v>119</v>
      </c>
      <c r="AS26" s="428">
        <v>94</v>
      </c>
      <c r="AT26" s="428">
        <v>56</v>
      </c>
      <c r="AU26" s="428">
        <v>92</v>
      </c>
      <c r="AV26" s="428">
        <v>1</v>
      </c>
      <c r="AW26" s="437"/>
      <c r="AX26" s="437"/>
      <c r="AZ26" s="439" t="s">
        <v>964</v>
      </c>
      <c r="BA26" s="428">
        <v>1606</v>
      </c>
      <c r="BB26" s="428">
        <v>58</v>
      </c>
      <c r="BC26" s="428">
        <v>47</v>
      </c>
      <c r="BD26" s="428">
        <v>65</v>
      </c>
      <c r="BE26" s="428">
        <v>71</v>
      </c>
      <c r="BF26" s="428">
        <v>147</v>
      </c>
      <c r="BG26" s="428">
        <v>158</v>
      </c>
      <c r="BH26" s="428">
        <v>136</v>
      </c>
      <c r="BJ26" s="428">
        <v>96</v>
      </c>
      <c r="BK26" s="428">
        <v>98</v>
      </c>
      <c r="BL26" s="428">
        <v>120</v>
      </c>
      <c r="BM26" s="428">
        <v>130</v>
      </c>
      <c r="BN26" s="428">
        <v>111</v>
      </c>
      <c r="BO26" s="428">
        <v>95</v>
      </c>
      <c r="BP26" s="428">
        <v>98</v>
      </c>
      <c r="BQ26" s="428">
        <v>68</v>
      </c>
      <c r="BR26" s="428">
        <v>50</v>
      </c>
      <c r="BS26" s="428">
        <v>58</v>
      </c>
      <c r="BT26" s="428">
        <v>0</v>
      </c>
      <c r="BU26" s="437"/>
      <c r="BV26" s="437"/>
      <c r="BX26" s="439" t="s">
        <v>964</v>
      </c>
      <c r="BY26" s="428">
        <v>2563</v>
      </c>
      <c r="BZ26" s="428">
        <v>91</v>
      </c>
      <c r="CA26" s="428">
        <v>82</v>
      </c>
      <c r="CB26" s="428">
        <v>85</v>
      </c>
      <c r="CC26" s="428">
        <v>135</v>
      </c>
      <c r="CD26" s="428">
        <v>207</v>
      </c>
      <c r="CE26" s="428">
        <v>219</v>
      </c>
      <c r="CF26" s="428">
        <v>167</v>
      </c>
      <c r="CH26" s="428">
        <v>147</v>
      </c>
      <c r="CI26" s="428">
        <v>168</v>
      </c>
      <c r="CJ26" s="428">
        <v>193</v>
      </c>
      <c r="CK26" s="428">
        <v>265</v>
      </c>
      <c r="CL26" s="428">
        <v>181</v>
      </c>
      <c r="CM26" s="428">
        <v>196</v>
      </c>
      <c r="CN26" s="428">
        <v>153</v>
      </c>
      <c r="CO26" s="428">
        <v>123</v>
      </c>
      <c r="CP26" s="428">
        <v>76</v>
      </c>
      <c r="CQ26" s="428">
        <v>72</v>
      </c>
      <c r="CR26" s="428">
        <v>3</v>
      </c>
      <c r="CS26" s="437"/>
      <c r="CT26" s="437"/>
      <c r="CV26" s="439" t="s">
        <v>964</v>
      </c>
      <c r="CW26" s="428">
        <v>2169</v>
      </c>
      <c r="CX26" s="428">
        <v>56</v>
      </c>
      <c r="CY26" s="428">
        <v>63</v>
      </c>
      <c r="CZ26" s="428">
        <v>64</v>
      </c>
      <c r="DA26" s="428">
        <v>84</v>
      </c>
      <c r="DB26" s="428">
        <v>170</v>
      </c>
      <c r="DC26" s="428">
        <v>211</v>
      </c>
      <c r="DD26" s="428">
        <v>190</v>
      </c>
      <c r="DF26" s="428">
        <v>154</v>
      </c>
      <c r="DG26" s="428">
        <v>96</v>
      </c>
      <c r="DH26" s="428">
        <v>128</v>
      </c>
      <c r="DI26" s="428">
        <v>154</v>
      </c>
      <c r="DJ26" s="428">
        <v>167</v>
      </c>
      <c r="DK26" s="428">
        <v>176</v>
      </c>
      <c r="DL26" s="428">
        <v>198</v>
      </c>
      <c r="DM26" s="428">
        <v>143</v>
      </c>
      <c r="DN26" s="428">
        <v>65</v>
      </c>
      <c r="DO26" s="428">
        <v>40</v>
      </c>
      <c r="DP26" s="428">
        <v>10</v>
      </c>
      <c r="DQ26" s="437"/>
      <c r="DR26" s="437"/>
      <c r="DT26" s="439" t="s">
        <v>964</v>
      </c>
      <c r="DU26" s="428">
        <v>2147</v>
      </c>
      <c r="DV26" s="428">
        <v>88</v>
      </c>
      <c r="DW26" s="428">
        <v>84</v>
      </c>
      <c r="DX26" s="428">
        <v>85</v>
      </c>
      <c r="DY26" s="428">
        <v>101</v>
      </c>
      <c r="DZ26" s="428">
        <v>168</v>
      </c>
      <c r="EA26" s="428">
        <v>225</v>
      </c>
      <c r="EB26" s="428">
        <v>193</v>
      </c>
      <c r="ED26" s="428">
        <v>156</v>
      </c>
      <c r="EE26" s="428">
        <v>142</v>
      </c>
      <c r="EF26" s="428">
        <v>139</v>
      </c>
      <c r="EG26" s="428">
        <v>167</v>
      </c>
      <c r="EH26" s="428">
        <v>125</v>
      </c>
      <c r="EI26" s="428">
        <v>132</v>
      </c>
      <c r="EJ26" s="428">
        <v>117</v>
      </c>
      <c r="EK26" s="428">
        <v>92</v>
      </c>
      <c r="EL26" s="428">
        <v>75</v>
      </c>
      <c r="EM26" s="428">
        <v>32</v>
      </c>
      <c r="EN26" s="428">
        <v>26</v>
      </c>
      <c r="EO26" s="437"/>
      <c r="EP26" s="437"/>
      <c r="ER26" s="439" t="s">
        <v>964</v>
      </c>
      <c r="ES26" s="428">
        <v>2096</v>
      </c>
      <c r="ET26" s="428">
        <v>92</v>
      </c>
      <c r="EU26" s="428">
        <v>69</v>
      </c>
      <c r="EV26" s="428">
        <v>84</v>
      </c>
      <c r="EW26" s="428">
        <v>84</v>
      </c>
      <c r="EX26" s="428">
        <v>190</v>
      </c>
      <c r="EY26" s="428">
        <v>196</v>
      </c>
      <c r="EZ26" s="428">
        <v>170</v>
      </c>
      <c r="FB26" s="428">
        <v>150</v>
      </c>
      <c r="FC26" s="428">
        <v>151</v>
      </c>
      <c r="FD26" s="428">
        <v>141</v>
      </c>
      <c r="FE26" s="428">
        <v>159</v>
      </c>
      <c r="FF26" s="428">
        <v>126</v>
      </c>
      <c r="FG26" s="428">
        <v>126</v>
      </c>
      <c r="FH26" s="428">
        <v>142</v>
      </c>
      <c r="FI26" s="428">
        <v>83</v>
      </c>
      <c r="FJ26" s="428">
        <v>74</v>
      </c>
      <c r="FK26" s="428">
        <v>57</v>
      </c>
      <c r="FL26" s="428">
        <v>2</v>
      </c>
      <c r="FM26" s="437"/>
      <c r="FN26" s="437"/>
      <c r="FP26" s="439" t="s">
        <v>964</v>
      </c>
      <c r="FQ26" s="428">
        <v>2597</v>
      </c>
      <c r="FR26" s="428">
        <v>124</v>
      </c>
      <c r="FS26" s="428">
        <v>107</v>
      </c>
      <c r="FT26" s="428">
        <v>109</v>
      </c>
      <c r="FU26" s="428">
        <v>138</v>
      </c>
      <c r="FV26" s="428">
        <v>257</v>
      </c>
      <c r="FW26" s="428">
        <v>293</v>
      </c>
      <c r="FX26" s="428">
        <v>266</v>
      </c>
      <c r="FZ26" s="428">
        <v>223</v>
      </c>
      <c r="GA26" s="428">
        <v>173</v>
      </c>
      <c r="GB26" s="428">
        <v>164</v>
      </c>
      <c r="GC26" s="428">
        <v>245</v>
      </c>
      <c r="GD26" s="428">
        <v>174</v>
      </c>
      <c r="GE26" s="428">
        <v>125</v>
      </c>
      <c r="GF26" s="428">
        <v>103</v>
      </c>
      <c r="GG26" s="428">
        <v>47</v>
      </c>
      <c r="GH26" s="428">
        <v>34</v>
      </c>
      <c r="GI26" s="428">
        <v>13</v>
      </c>
      <c r="GJ26" s="428">
        <v>2</v>
      </c>
    </row>
    <row r="27" spans="1:192" s="428" customFormat="1" ht="13.5" customHeight="1">
      <c r="A27" s="440"/>
      <c r="B27" s="440"/>
      <c r="C27" s="441"/>
      <c r="D27" s="439" t="s">
        <v>964</v>
      </c>
      <c r="E27" s="428">
        <v>1148</v>
      </c>
      <c r="F27" s="428">
        <v>43</v>
      </c>
      <c r="G27" s="428">
        <v>70</v>
      </c>
      <c r="H27" s="428">
        <v>65</v>
      </c>
      <c r="I27" s="428">
        <v>78</v>
      </c>
      <c r="J27" s="428">
        <v>97</v>
      </c>
      <c r="K27" s="428">
        <v>89</v>
      </c>
      <c r="L27" s="428">
        <v>96</v>
      </c>
      <c r="N27" s="428">
        <v>70</v>
      </c>
      <c r="O27" s="428">
        <v>62</v>
      </c>
      <c r="P27" s="428">
        <v>91</v>
      </c>
      <c r="Q27" s="428">
        <v>126</v>
      </c>
      <c r="R27" s="428">
        <v>87</v>
      </c>
      <c r="S27" s="428">
        <v>49</v>
      </c>
      <c r="T27" s="428">
        <v>42</v>
      </c>
      <c r="U27" s="428">
        <v>31</v>
      </c>
      <c r="V27" s="428">
        <v>20</v>
      </c>
      <c r="W27" s="428">
        <v>32</v>
      </c>
      <c r="X27" s="428">
        <v>0</v>
      </c>
      <c r="Y27" s="891"/>
      <c r="Z27" s="891"/>
      <c r="AB27" s="439" t="s">
        <v>965</v>
      </c>
      <c r="AC27" s="428">
        <v>2352</v>
      </c>
      <c r="AD27" s="428">
        <v>81</v>
      </c>
      <c r="AE27" s="428">
        <v>78</v>
      </c>
      <c r="AF27" s="428">
        <v>77</v>
      </c>
      <c r="AG27" s="428">
        <v>120</v>
      </c>
      <c r="AH27" s="428">
        <v>192</v>
      </c>
      <c r="AI27" s="428">
        <v>215</v>
      </c>
      <c r="AJ27" s="428">
        <v>174</v>
      </c>
      <c r="AL27" s="428">
        <v>142</v>
      </c>
      <c r="AM27" s="428">
        <v>129</v>
      </c>
      <c r="AN27" s="428">
        <v>135</v>
      </c>
      <c r="AO27" s="428">
        <v>204</v>
      </c>
      <c r="AP27" s="428">
        <v>155</v>
      </c>
      <c r="AQ27" s="428">
        <v>155</v>
      </c>
      <c r="AR27" s="428">
        <v>134</v>
      </c>
      <c r="AS27" s="428">
        <v>120</v>
      </c>
      <c r="AT27" s="428">
        <v>108</v>
      </c>
      <c r="AU27" s="428">
        <v>132</v>
      </c>
      <c r="AV27" s="428">
        <v>1</v>
      </c>
      <c r="AW27" s="437"/>
      <c r="AX27" s="437"/>
      <c r="AZ27" s="439" t="s">
        <v>965</v>
      </c>
      <c r="BA27" s="428">
        <v>1658</v>
      </c>
      <c r="BB27" s="428">
        <v>72</v>
      </c>
      <c r="BC27" s="428">
        <v>55</v>
      </c>
      <c r="BD27" s="428">
        <v>54</v>
      </c>
      <c r="BE27" s="428">
        <v>75</v>
      </c>
      <c r="BF27" s="428">
        <v>138</v>
      </c>
      <c r="BG27" s="428">
        <v>163</v>
      </c>
      <c r="BH27" s="428">
        <v>132</v>
      </c>
      <c r="BJ27" s="428">
        <v>93</v>
      </c>
      <c r="BK27" s="428">
        <v>83</v>
      </c>
      <c r="BL27" s="428">
        <v>94</v>
      </c>
      <c r="BM27" s="428">
        <v>115</v>
      </c>
      <c r="BN27" s="428">
        <v>98</v>
      </c>
      <c r="BO27" s="428">
        <v>112</v>
      </c>
      <c r="BP27" s="428">
        <v>112</v>
      </c>
      <c r="BQ27" s="428">
        <v>92</v>
      </c>
      <c r="BR27" s="428">
        <v>72</v>
      </c>
      <c r="BS27" s="428">
        <v>98</v>
      </c>
      <c r="BT27" s="428">
        <v>0</v>
      </c>
      <c r="BU27" s="437"/>
      <c r="BV27" s="437"/>
      <c r="BX27" s="439" t="s">
        <v>965</v>
      </c>
      <c r="BY27" s="428">
        <v>2690</v>
      </c>
      <c r="BZ27" s="428">
        <v>83</v>
      </c>
      <c r="CA27" s="428">
        <v>93</v>
      </c>
      <c r="CB27" s="428">
        <v>93</v>
      </c>
      <c r="CC27" s="428">
        <v>126</v>
      </c>
      <c r="CD27" s="428">
        <v>166</v>
      </c>
      <c r="CE27" s="428">
        <v>211</v>
      </c>
      <c r="CF27" s="428">
        <v>180</v>
      </c>
      <c r="CH27" s="428">
        <v>157</v>
      </c>
      <c r="CI27" s="428">
        <v>166</v>
      </c>
      <c r="CJ27" s="428">
        <v>175</v>
      </c>
      <c r="CK27" s="428">
        <v>234</v>
      </c>
      <c r="CL27" s="428">
        <v>204</v>
      </c>
      <c r="CM27" s="428">
        <v>189</v>
      </c>
      <c r="CN27" s="428">
        <v>188</v>
      </c>
      <c r="CO27" s="428">
        <v>151</v>
      </c>
      <c r="CP27" s="428">
        <v>124</v>
      </c>
      <c r="CQ27" s="428">
        <v>149</v>
      </c>
      <c r="CR27" s="428">
        <v>1</v>
      </c>
      <c r="CS27" s="437"/>
      <c r="CT27" s="437"/>
      <c r="CV27" s="439" t="s">
        <v>965</v>
      </c>
      <c r="CW27" s="428">
        <v>2026</v>
      </c>
      <c r="CX27" s="428">
        <v>80</v>
      </c>
      <c r="CY27" s="428">
        <v>55</v>
      </c>
      <c r="CZ27" s="428">
        <v>66</v>
      </c>
      <c r="DA27" s="428">
        <v>82</v>
      </c>
      <c r="DB27" s="428">
        <v>118</v>
      </c>
      <c r="DC27" s="428">
        <v>160</v>
      </c>
      <c r="DD27" s="428">
        <v>138</v>
      </c>
      <c r="DF27" s="428">
        <v>110</v>
      </c>
      <c r="DG27" s="428">
        <v>95</v>
      </c>
      <c r="DH27" s="428">
        <v>105</v>
      </c>
      <c r="DI27" s="428">
        <v>140</v>
      </c>
      <c r="DJ27" s="428">
        <v>189</v>
      </c>
      <c r="DK27" s="428">
        <v>223</v>
      </c>
      <c r="DL27" s="428">
        <v>206</v>
      </c>
      <c r="DM27" s="428">
        <v>136</v>
      </c>
      <c r="DN27" s="428">
        <v>65</v>
      </c>
      <c r="DO27" s="428">
        <v>51</v>
      </c>
      <c r="DP27" s="428">
        <v>7</v>
      </c>
      <c r="DQ27" s="437"/>
      <c r="DR27" s="437"/>
      <c r="DT27" s="439" t="s">
        <v>965</v>
      </c>
      <c r="DU27" s="428">
        <v>1975</v>
      </c>
      <c r="DV27" s="428">
        <v>99</v>
      </c>
      <c r="DW27" s="428">
        <v>100</v>
      </c>
      <c r="DX27" s="428">
        <v>71</v>
      </c>
      <c r="DY27" s="428">
        <v>75</v>
      </c>
      <c r="DZ27" s="428">
        <v>156</v>
      </c>
      <c r="EA27" s="428">
        <v>185</v>
      </c>
      <c r="EB27" s="428">
        <v>156</v>
      </c>
      <c r="ED27" s="428">
        <v>117</v>
      </c>
      <c r="EE27" s="428">
        <v>124</v>
      </c>
      <c r="EF27" s="428">
        <v>125</v>
      </c>
      <c r="EG27" s="428">
        <v>112</v>
      </c>
      <c r="EH27" s="428">
        <v>110</v>
      </c>
      <c r="EI27" s="428">
        <v>140</v>
      </c>
      <c r="EJ27" s="428">
        <v>147</v>
      </c>
      <c r="EK27" s="428">
        <v>113</v>
      </c>
      <c r="EL27" s="428">
        <v>65</v>
      </c>
      <c r="EM27" s="428">
        <v>73</v>
      </c>
      <c r="EN27" s="428">
        <v>7</v>
      </c>
      <c r="EO27" s="437"/>
      <c r="EP27" s="437"/>
      <c r="ER27" s="439" t="s">
        <v>965</v>
      </c>
      <c r="ES27" s="428">
        <v>2110</v>
      </c>
      <c r="ET27" s="428">
        <v>73</v>
      </c>
      <c r="EU27" s="428">
        <v>71</v>
      </c>
      <c r="EV27" s="428">
        <v>86</v>
      </c>
      <c r="EW27" s="428">
        <v>91</v>
      </c>
      <c r="EX27" s="428">
        <v>183</v>
      </c>
      <c r="EY27" s="428">
        <v>201</v>
      </c>
      <c r="EZ27" s="428">
        <v>149</v>
      </c>
      <c r="FB27" s="428">
        <v>141</v>
      </c>
      <c r="FC27" s="428">
        <v>116</v>
      </c>
      <c r="FD27" s="428">
        <v>117</v>
      </c>
      <c r="FE27" s="428">
        <v>120</v>
      </c>
      <c r="FF27" s="428">
        <v>114</v>
      </c>
      <c r="FG27" s="428">
        <v>153</v>
      </c>
      <c r="FH27" s="428">
        <v>135</v>
      </c>
      <c r="FI27" s="428">
        <v>135</v>
      </c>
      <c r="FJ27" s="428">
        <v>89</v>
      </c>
      <c r="FK27" s="428">
        <v>133</v>
      </c>
      <c r="FL27" s="428">
        <v>3</v>
      </c>
      <c r="FM27" s="437"/>
      <c r="FN27" s="437"/>
      <c r="FP27" s="439" t="s">
        <v>965</v>
      </c>
      <c r="FQ27" s="428">
        <v>2267</v>
      </c>
      <c r="FR27" s="428">
        <v>91</v>
      </c>
      <c r="FS27" s="428">
        <v>91</v>
      </c>
      <c r="FT27" s="428">
        <v>99</v>
      </c>
      <c r="FU27" s="428">
        <v>158</v>
      </c>
      <c r="FV27" s="428">
        <v>247</v>
      </c>
      <c r="FW27" s="428">
        <v>239</v>
      </c>
      <c r="FX27" s="428">
        <v>233</v>
      </c>
      <c r="FZ27" s="428">
        <v>165</v>
      </c>
      <c r="GA27" s="428">
        <v>135</v>
      </c>
      <c r="GB27" s="428">
        <v>152</v>
      </c>
      <c r="GC27" s="428">
        <v>193</v>
      </c>
      <c r="GD27" s="428">
        <v>138</v>
      </c>
      <c r="GE27" s="428">
        <v>128</v>
      </c>
      <c r="GF27" s="428">
        <v>80</v>
      </c>
      <c r="GG27" s="428">
        <v>49</v>
      </c>
      <c r="GH27" s="428">
        <v>43</v>
      </c>
      <c r="GI27" s="428">
        <v>26</v>
      </c>
      <c r="GJ27" s="428">
        <v>0</v>
      </c>
    </row>
    <row r="28" spans="1:192" s="428" customFormat="1" ht="13.5" customHeight="1">
      <c r="A28" s="440"/>
      <c r="B28" s="440"/>
      <c r="C28" s="441"/>
      <c r="D28" s="439" t="s">
        <v>965</v>
      </c>
      <c r="E28" s="428">
        <v>1733</v>
      </c>
      <c r="F28" s="428">
        <v>48</v>
      </c>
      <c r="G28" s="428">
        <v>40</v>
      </c>
      <c r="H28" s="428">
        <v>52</v>
      </c>
      <c r="I28" s="428">
        <v>358</v>
      </c>
      <c r="J28" s="428">
        <v>307</v>
      </c>
      <c r="K28" s="428">
        <v>137</v>
      </c>
      <c r="L28" s="428">
        <v>77</v>
      </c>
      <c r="N28" s="428">
        <v>72</v>
      </c>
      <c r="O28" s="428">
        <v>73</v>
      </c>
      <c r="P28" s="428">
        <v>107</v>
      </c>
      <c r="Q28" s="428">
        <v>129</v>
      </c>
      <c r="R28" s="428">
        <v>64</v>
      </c>
      <c r="S28" s="428">
        <v>53</v>
      </c>
      <c r="T28" s="428">
        <v>37</v>
      </c>
      <c r="U28" s="428">
        <v>35</v>
      </c>
      <c r="V28" s="428">
        <v>30</v>
      </c>
      <c r="W28" s="428">
        <v>112</v>
      </c>
      <c r="X28" s="428">
        <v>2</v>
      </c>
      <c r="Y28" s="891" t="s">
        <v>988</v>
      </c>
      <c r="Z28" s="891"/>
      <c r="AB28" s="439" t="s">
        <v>686</v>
      </c>
      <c r="AC28" s="428">
        <v>5308</v>
      </c>
      <c r="AD28" s="428">
        <v>198</v>
      </c>
      <c r="AE28" s="428">
        <v>156</v>
      </c>
      <c r="AF28" s="428">
        <v>162</v>
      </c>
      <c r="AG28" s="428">
        <v>250</v>
      </c>
      <c r="AH28" s="428">
        <v>553</v>
      </c>
      <c r="AI28" s="428">
        <v>536</v>
      </c>
      <c r="AJ28" s="428">
        <v>449</v>
      </c>
      <c r="AL28" s="428">
        <v>367</v>
      </c>
      <c r="AM28" s="428">
        <v>274</v>
      </c>
      <c r="AN28" s="428">
        <v>343</v>
      </c>
      <c r="AO28" s="428">
        <v>421</v>
      </c>
      <c r="AP28" s="428">
        <v>361</v>
      </c>
      <c r="AQ28" s="428">
        <v>293</v>
      </c>
      <c r="AR28" s="428">
        <v>267</v>
      </c>
      <c r="AS28" s="428">
        <v>240</v>
      </c>
      <c r="AT28" s="428">
        <v>197</v>
      </c>
      <c r="AU28" s="428">
        <v>241</v>
      </c>
      <c r="AV28" s="428">
        <v>0</v>
      </c>
      <c r="AW28" s="437" t="s">
        <v>391</v>
      </c>
      <c r="AX28" s="437" t="s">
        <v>507</v>
      </c>
      <c r="AZ28" s="439" t="s">
        <v>686</v>
      </c>
      <c r="BA28" s="428">
        <v>3262</v>
      </c>
      <c r="BB28" s="428">
        <v>117</v>
      </c>
      <c r="BC28" s="428">
        <v>79</v>
      </c>
      <c r="BD28" s="428">
        <v>114</v>
      </c>
      <c r="BE28" s="428">
        <v>139</v>
      </c>
      <c r="BF28" s="428">
        <v>227</v>
      </c>
      <c r="BG28" s="428">
        <v>280</v>
      </c>
      <c r="BH28" s="428">
        <v>274</v>
      </c>
      <c r="BJ28" s="428">
        <v>205</v>
      </c>
      <c r="BK28" s="428">
        <v>176</v>
      </c>
      <c r="BL28" s="428">
        <v>186</v>
      </c>
      <c r="BM28" s="428">
        <v>259</v>
      </c>
      <c r="BN28" s="428">
        <v>197</v>
      </c>
      <c r="BO28" s="428">
        <v>160</v>
      </c>
      <c r="BP28" s="428">
        <v>152</v>
      </c>
      <c r="BQ28" s="428">
        <v>164</v>
      </c>
      <c r="BR28" s="428">
        <v>171</v>
      </c>
      <c r="BS28" s="428">
        <v>362</v>
      </c>
      <c r="BT28" s="428">
        <v>0</v>
      </c>
      <c r="BU28" s="437" t="s">
        <v>391</v>
      </c>
      <c r="BV28" s="437" t="s">
        <v>504</v>
      </c>
      <c r="BX28" s="439" t="s">
        <v>686</v>
      </c>
      <c r="BY28" s="428">
        <v>5176</v>
      </c>
      <c r="BZ28" s="428">
        <v>194</v>
      </c>
      <c r="CA28" s="428">
        <v>211</v>
      </c>
      <c r="CB28" s="428">
        <v>214</v>
      </c>
      <c r="CC28" s="428">
        <v>275</v>
      </c>
      <c r="CD28" s="428">
        <v>329</v>
      </c>
      <c r="CE28" s="428">
        <v>373</v>
      </c>
      <c r="CF28" s="428">
        <v>409</v>
      </c>
      <c r="CH28" s="428">
        <v>397</v>
      </c>
      <c r="CI28" s="428">
        <v>307</v>
      </c>
      <c r="CJ28" s="428">
        <v>381</v>
      </c>
      <c r="CK28" s="428">
        <v>444</v>
      </c>
      <c r="CL28" s="428">
        <v>417</v>
      </c>
      <c r="CM28" s="428">
        <v>338</v>
      </c>
      <c r="CN28" s="428">
        <v>294</v>
      </c>
      <c r="CO28" s="428">
        <v>218</v>
      </c>
      <c r="CP28" s="428">
        <v>157</v>
      </c>
      <c r="CQ28" s="428">
        <v>212</v>
      </c>
      <c r="CR28" s="428">
        <v>6</v>
      </c>
      <c r="CS28" s="437" t="s">
        <v>391</v>
      </c>
      <c r="CT28" s="437" t="s">
        <v>506</v>
      </c>
      <c r="CV28" s="439" t="s">
        <v>686</v>
      </c>
      <c r="CW28" s="428">
        <v>1879</v>
      </c>
      <c r="CX28" s="428">
        <v>69</v>
      </c>
      <c r="CY28" s="428">
        <v>67</v>
      </c>
      <c r="CZ28" s="428">
        <v>105</v>
      </c>
      <c r="DA28" s="428">
        <v>101</v>
      </c>
      <c r="DB28" s="428">
        <v>122</v>
      </c>
      <c r="DC28" s="428">
        <v>163</v>
      </c>
      <c r="DD28" s="428">
        <v>145</v>
      </c>
      <c r="DF28" s="428">
        <v>118</v>
      </c>
      <c r="DG28" s="428">
        <v>114</v>
      </c>
      <c r="DH28" s="428">
        <v>142</v>
      </c>
      <c r="DI28" s="428">
        <v>149</v>
      </c>
      <c r="DJ28" s="428">
        <v>132</v>
      </c>
      <c r="DK28" s="428">
        <v>112</v>
      </c>
      <c r="DL28" s="428">
        <v>130</v>
      </c>
      <c r="DM28" s="428">
        <v>95</v>
      </c>
      <c r="DN28" s="428">
        <v>60</v>
      </c>
      <c r="DO28" s="428">
        <v>55</v>
      </c>
      <c r="DP28" s="428">
        <v>0</v>
      </c>
      <c r="DQ28" s="437" t="s">
        <v>391</v>
      </c>
      <c r="DR28" s="437" t="s">
        <v>843</v>
      </c>
      <c r="DT28" s="439" t="s">
        <v>686</v>
      </c>
      <c r="DU28" s="428">
        <v>3603</v>
      </c>
      <c r="DV28" s="428">
        <v>201</v>
      </c>
      <c r="DW28" s="428">
        <v>143</v>
      </c>
      <c r="DX28" s="428">
        <v>130</v>
      </c>
      <c r="DY28" s="428">
        <v>167</v>
      </c>
      <c r="DZ28" s="428">
        <v>306</v>
      </c>
      <c r="EA28" s="428">
        <v>425</v>
      </c>
      <c r="EB28" s="428">
        <v>356</v>
      </c>
      <c r="ED28" s="428">
        <v>272</v>
      </c>
      <c r="EE28" s="428">
        <v>221</v>
      </c>
      <c r="EF28" s="428">
        <v>210</v>
      </c>
      <c r="EG28" s="428">
        <v>260</v>
      </c>
      <c r="EH28" s="428">
        <v>213</v>
      </c>
      <c r="EI28" s="428">
        <v>181</v>
      </c>
      <c r="EJ28" s="428">
        <v>193</v>
      </c>
      <c r="EK28" s="428">
        <v>155</v>
      </c>
      <c r="EL28" s="428">
        <v>84</v>
      </c>
      <c r="EM28" s="428">
        <v>80</v>
      </c>
      <c r="EN28" s="428">
        <v>6</v>
      </c>
      <c r="EO28" s="437" t="s">
        <v>391</v>
      </c>
      <c r="EP28" s="437" t="s">
        <v>506</v>
      </c>
      <c r="ER28" s="439" t="s">
        <v>686</v>
      </c>
      <c r="ES28" s="428">
        <v>6215</v>
      </c>
      <c r="ET28" s="428">
        <v>249</v>
      </c>
      <c r="EU28" s="428">
        <v>244</v>
      </c>
      <c r="EV28" s="428">
        <v>247</v>
      </c>
      <c r="EW28" s="428">
        <v>315</v>
      </c>
      <c r="EX28" s="428">
        <v>477</v>
      </c>
      <c r="EY28" s="428">
        <v>550</v>
      </c>
      <c r="EZ28" s="428">
        <v>564</v>
      </c>
      <c r="FB28" s="428">
        <v>459</v>
      </c>
      <c r="FC28" s="428">
        <v>367</v>
      </c>
      <c r="FD28" s="428">
        <v>370</v>
      </c>
      <c r="FE28" s="428">
        <v>413</v>
      </c>
      <c r="FF28" s="428">
        <v>373</v>
      </c>
      <c r="FG28" s="428">
        <v>378</v>
      </c>
      <c r="FH28" s="428">
        <v>385</v>
      </c>
      <c r="FI28" s="428">
        <v>292</v>
      </c>
      <c r="FJ28" s="428">
        <v>169</v>
      </c>
      <c r="FK28" s="428">
        <v>265</v>
      </c>
      <c r="FL28" s="428">
        <v>98</v>
      </c>
      <c r="FM28" s="437" t="s">
        <v>391</v>
      </c>
      <c r="FN28" s="437" t="s">
        <v>844</v>
      </c>
      <c r="FP28" s="439" t="s">
        <v>686</v>
      </c>
      <c r="FQ28" s="428">
        <v>3938</v>
      </c>
      <c r="FR28" s="428">
        <v>257</v>
      </c>
      <c r="FS28" s="428">
        <v>213</v>
      </c>
      <c r="FT28" s="428">
        <v>196</v>
      </c>
      <c r="FU28" s="428">
        <v>202</v>
      </c>
      <c r="FV28" s="428">
        <v>318</v>
      </c>
      <c r="FW28" s="428">
        <v>499</v>
      </c>
      <c r="FX28" s="428">
        <v>468</v>
      </c>
      <c r="FZ28" s="428">
        <v>387</v>
      </c>
      <c r="GA28" s="428">
        <v>258</v>
      </c>
      <c r="GB28" s="428">
        <v>271</v>
      </c>
      <c r="GC28" s="428">
        <v>264</v>
      </c>
      <c r="GD28" s="428">
        <v>203</v>
      </c>
      <c r="GE28" s="428">
        <v>143</v>
      </c>
      <c r="GF28" s="428">
        <v>100</v>
      </c>
      <c r="GG28" s="428">
        <v>58</v>
      </c>
      <c r="GH28" s="428">
        <v>38</v>
      </c>
      <c r="GI28" s="428">
        <v>39</v>
      </c>
      <c r="GJ28" s="428">
        <v>24</v>
      </c>
    </row>
    <row r="29" spans="1:192" s="428" customFormat="1" ht="13.5" customHeight="1">
      <c r="A29" s="907" t="s">
        <v>989</v>
      </c>
      <c r="B29" s="907"/>
      <c r="C29" s="441"/>
      <c r="D29" s="439" t="s">
        <v>686</v>
      </c>
      <c r="E29" s="428">
        <v>4953</v>
      </c>
      <c r="F29" s="428">
        <v>142</v>
      </c>
      <c r="G29" s="428">
        <v>130</v>
      </c>
      <c r="H29" s="428">
        <v>162</v>
      </c>
      <c r="I29" s="428">
        <v>245</v>
      </c>
      <c r="J29" s="428">
        <v>404</v>
      </c>
      <c r="K29" s="428">
        <v>500</v>
      </c>
      <c r="L29" s="428">
        <v>426</v>
      </c>
      <c r="N29" s="428">
        <v>347</v>
      </c>
      <c r="O29" s="428">
        <v>332</v>
      </c>
      <c r="P29" s="428">
        <v>387</v>
      </c>
      <c r="Q29" s="428">
        <v>398</v>
      </c>
      <c r="R29" s="428">
        <v>306</v>
      </c>
      <c r="S29" s="428">
        <v>276</v>
      </c>
      <c r="T29" s="428">
        <v>267</v>
      </c>
      <c r="U29" s="428">
        <v>226</v>
      </c>
      <c r="V29" s="428">
        <v>196</v>
      </c>
      <c r="W29" s="428">
        <v>203</v>
      </c>
      <c r="X29" s="428">
        <v>6</v>
      </c>
      <c r="Y29" s="891"/>
      <c r="Z29" s="891"/>
      <c r="AB29" s="439" t="s">
        <v>964</v>
      </c>
      <c r="AC29" s="428">
        <v>2616</v>
      </c>
      <c r="AD29" s="428">
        <v>96</v>
      </c>
      <c r="AE29" s="428">
        <v>81</v>
      </c>
      <c r="AF29" s="428">
        <v>64</v>
      </c>
      <c r="AG29" s="428">
        <v>115</v>
      </c>
      <c r="AH29" s="428">
        <v>287</v>
      </c>
      <c r="AI29" s="428">
        <v>275</v>
      </c>
      <c r="AJ29" s="428">
        <v>234</v>
      </c>
      <c r="AL29" s="428">
        <v>197</v>
      </c>
      <c r="AM29" s="428">
        <v>141</v>
      </c>
      <c r="AN29" s="428">
        <v>176</v>
      </c>
      <c r="AO29" s="428">
        <v>210</v>
      </c>
      <c r="AP29" s="428">
        <v>207</v>
      </c>
      <c r="AQ29" s="428">
        <v>146</v>
      </c>
      <c r="AR29" s="428">
        <v>136</v>
      </c>
      <c r="AS29" s="428">
        <v>87</v>
      </c>
      <c r="AT29" s="428">
        <v>80</v>
      </c>
      <c r="AU29" s="428">
        <v>84</v>
      </c>
      <c r="AV29" s="428">
        <v>0</v>
      </c>
      <c r="AW29" s="437"/>
      <c r="AX29" s="437"/>
      <c r="AZ29" s="439" t="s">
        <v>964</v>
      </c>
      <c r="BA29" s="428">
        <v>1503</v>
      </c>
      <c r="BB29" s="428">
        <v>59</v>
      </c>
      <c r="BC29" s="428">
        <v>36</v>
      </c>
      <c r="BD29" s="428">
        <v>53</v>
      </c>
      <c r="BE29" s="428">
        <v>64</v>
      </c>
      <c r="BF29" s="428">
        <v>104</v>
      </c>
      <c r="BG29" s="428">
        <v>140</v>
      </c>
      <c r="BH29" s="428">
        <v>140</v>
      </c>
      <c r="BJ29" s="428">
        <v>109</v>
      </c>
      <c r="BK29" s="428">
        <v>98</v>
      </c>
      <c r="BL29" s="428">
        <v>96</v>
      </c>
      <c r="BM29" s="428">
        <v>135</v>
      </c>
      <c r="BN29" s="428">
        <v>108</v>
      </c>
      <c r="BO29" s="428">
        <v>85</v>
      </c>
      <c r="BP29" s="428">
        <v>63</v>
      </c>
      <c r="BQ29" s="428">
        <v>63</v>
      </c>
      <c r="BR29" s="428">
        <v>55</v>
      </c>
      <c r="BS29" s="428">
        <v>95</v>
      </c>
      <c r="BT29" s="428">
        <v>0</v>
      </c>
      <c r="BU29" s="437"/>
      <c r="BV29" s="437"/>
      <c r="BX29" s="439" t="s">
        <v>964</v>
      </c>
      <c r="BY29" s="428">
        <v>2546</v>
      </c>
      <c r="BZ29" s="428">
        <v>102</v>
      </c>
      <c r="CA29" s="428">
        <v>102</v>
      </c>
      <c r="CB29" s="428">
        <v>110</v>
      </c>
      <c r="CC29" s="428">
        <v>145</v>
      </c>
      <c r="CD29" s="428">
        <v>167</v>
      </c>
      <c r="CE29" s="428">
        <v>195</v>
      </c>
      <c r="CF29" s="428">
        <v>210</v>
      </c>
      <c r="CH29" s="428">
        <v>207</v>
      </c>
      <c r="CI29" s="428">
        <v>171</v>
      </c>
      <c r="CJ29" s="428">
        <v>197</v>
      </c>
      <c r="CK29" s="428">
        <v>218</v>
      </c>
      <c r="CL29" s="428">
        <v>210</v>
      </c>
      <c r="CM29" s="428">
        <v>160</v>
      </c>
      <c r="CN29" s="428">
        <v>133</v>
      </c>
      <c r="CO29" s="428">
        <v>88</v>
      </c>
      <c r="CP29" s="428">
        <v>51</v>
      </c>
      <c r="CQ29" s="428">
        <v>75</v>
      </c>
      <c r="CR29" s="428">
        <v>5</v>
      </c>
      <c r="CS29" s="437"/>
      <c r="CT29" s="437"/>
      <c r="CV29" s="439" t="s">
        <v>964</v>
      </c>
      <c r="CW29" s="428">
        <v>936</v>
      </c>
      <c r="CX29" s="428">
        <v>23</v>
      </c>
      <c r="CY29" s="428">
        <v>39</v>
      </c>
      <c r="CZ29" s="428">
        <v>46</v>
      </c>
      <c r="DA29" s="428">
        <v>59</v>
      </c>
      <c r="DB29" s="428">
        <v>61</v>
      </c>
      <c r="DC29" s="428">
        <v>88</v>
      </c>
      <c r="DD29" s="428">
        <v>77</v>
      </c>
      <c r="DF29" s="428">
        <v>65</v>
      </c>
      <c r="DG29" s="428">
        <v>53</v>
      </c>
      <c r="DH29" s="428">
        <v>76</v>
      </c>
      <c r="DI29" s="428">
        <v>78</v>
      </c>
      <c r="DJ29" s="428">
        <v>68</v>
      </c>
      <c r="DK29" s="428">
        <v>47</v>
      </c>
      <c r="DL29" s="428">
        <v>65</v>
      </c>
      <c r="DM29" s="428">
        <v>42</v>
      </c>
      <c r="DN29" s="428">
        <v>27</v>
      </c>
      <c r="DO29" s="428">
        <v>22</v>
      </c>
      <c r="DP29" s="428">
        <v>0</v>
      </c>
      <c r="DQ29" s="437"/>
      <c r="DR29" s="437"/>
      <c r="DT29" s="439" t="s">
        <v>964</v>
      </c>
      <c r="DU29" s="428">
        <v>1872</v>
      </c>
      <c r="DV29" s="428">
        <v>114</v>
      </c>
      <c r="DW29" s="428">
        <v>70</v>
      </c>
      <c r="DX29" s="428">
        <v>57</v>
      </c>
      <c r="DY29" s="428">
        <v>97</v>
      </c>
      <c r="DZ29" s="428">
        <v>166</v>
      </c>
      <c r="EA29" s="428">
        <v>223</v>
      </c>
      <c r="EB29" s="428">
        <v>191</v>
      </c>
      <c r="ED29" s="428">
        <v>143</v>
      </c>
      <c r="EE29" s="428">
        <v>123</v>
      </c>
      <c r="EF29" s="428">
        <v>116</v>
      </c>
      <c r="EG29" s="428">
        <v>145</v>
      </c>
      <c r="EH29" s="428">
        <v>105</v>
      </c>
      <c r="EI29" s="428">
        <v>90</v>
      </c>
      <c r="EJ29" s="428">
        <v>93</v>
      </c>
      <c r="EK29" s="428">
        <v>74</v>
      </c>
      <c r="EL29" s="428">
        <v>31</v>
      </c>
      <c r="EM29" s="428">
        <v>29</v>
      </c>
      <c r="EN29" s="428">
        <v>5</v>
      </c>
      <c r="EO29" s="437"/>
      <c r="EP29" s="437"/>
      <c r="ER29" s="439" t="s">
        <v>964</v>
      </c>
      <c r="ES29" s="428">
        <v>3066</v>
      </c>
      <c r="ET29" s="428">
        <v>129</v>
      </c>
      <c r="EU29" s="428">
        <v>105</v>
      </c>
      <c r="EV29" s="428">
        <v>127</v>
      </c>
      <c r="EW29" s="428">
        <v>159</v>
      </c>
      <c r="EX29" s="428">
        <v>241</v>
      </c>
      <c r="EY29" s="428">
        <v>279</v>
      </c>
      <c r="EZ29" s="428">
        <v>292</v>
      </c>
      <c r="FB29" s="428">
        <v>239</v>
      </c>
      <c r="FC29" s="428">
        <v>190</v>
      </c>
      <c r="FD29" s="428">
        <v>196</v>
      </c>
      <c r="FE29" s="428">
        <v>218</v>
      </c>
      <c r="FF29" s="428">
        <v>182</v>
      </c>
      <c r="FG29" s="428">
        <v>177</v>
      </c>
      <c r="FH29" s="428">
        <v>192</v>
      </c>
      <c r="FI29" s="428">
        <v>144</v>
      </c>
      <c r="FJ29" s="428">
        <v>67</v>
      </c>
      <c r="FK29" s="428">
        <v>71</v>
      </c>
      <c r="FL29" s="428">
        <v>58</v>
      </c>
      <c r="FM29" s="437"/>
      <c r="FN29" s="437"/>
      <c r="FP29" s="439" t="s">
        <v>964</v>
      </c>
      <c r="FQ29" s="428">
        <v>2075</v>
      </c>
      <c r="FR29" s="428">
        <v>140</v>
      </c>
      <c r="FS29" s="428">
        <v>106</v>
      </c>
      <c r="FT29" s="428">
        <v>96</v>
      </c>
      <c r="FU29" s="428">
        <v>109</v>
      </c>
      <c r="FV29" s="428">
        <v>185</v>
      </c>
      <c r="FW29" s="428">
        <v>278</v>
      </c>
      <c r="FX29" s="428">
        <v>240</v>
      </c>
      <c r="FZ29" s="428">
        <v>205</v>
      </c>
      <c r="GA29" s="428">
        <v>115</v>
      </c>
      <c r="GB29" s="428">
        <v>147</v>
      </c>
      <c r="GC29" s="428">
        <v>137</v>
      </c>
      <c r="GD29" s="428">
        <v>109</v>
      </c>
      <c r="GE29" s="428">
        <v>75</v>
      </c>
      <c r="GF29" s="428">
        <v>54</v>
      </c>
      <c r="GG29" s="428">
        <v>26</v>
      </c>
      <c r="GH29" s="428">
        <v>17</v>
      </c>
      <c r="GI29" s="428">
        <v>16</v>
      </c>
      <c r="GJ29" s="428">
        <v>20</v>
      </c>
    </row>
    <row r="30" spans="1:192" s="428" customFormat="1" ht="13.5" customHeight="1">
      <c r="A30" s="441"/>
      <c r="B30" s="441"/>
      <c r="C30" s="441"/>
      <c r="D30" s="439" t="s">
        <v>964</v>
      </c>
      <c r="E30" s="428">
        <v>2504</v>
      </c>
      <c r="F30" s="428">
        <v>72</v>
      </c>
      <c r="G30" s="428">
        <v>77</v>
      </c>
      <c r="H30" s="428">
        <v>74</v>
      </c>
      <c r="I30" s="428">
        <v>134</v>
      </c>
      <c r="J30" s="428">
        <v>211</v>
      </c>
      <c r="K30" s="428">
        <v>244</v>
      </c>
      <c r="L30" s="428">
        <v>232</v>
      </c>
      <c r="N30" s="428">
        <v>185</v>
      </c>
      <c r="O30" s="428">
        <v>164</v>
      </c>
      <c r="P30" s="428">
        <v>214</v>
      </c>
      <c r="Q30" s="428">
        <v>223</v>
      </c>
      <c r="R30" s="428">
        <v>155</v>
      </c>
      <c r="S30" s="428">
        <v>134</v>
      </c>
      <c r="T30" s="428">
        <v>121</v>
      </c>
      <c r="U30" s="428">
        <v>91</v>
      </c>
      <c r="V30" s="428">
        <v>87</v>
      </c>
      <c r="W30" s="428">
        <v>82</v>
      </c>
      <c r="X30" s="428">
        <v>4</v>
      </c>
      <c r="Y30" s="891"/>
      <c r="Z30" s="891"/>
      <c r="AB30" s="439" t="s">
        <v>965</v>
      </c>
      <c r="AC30" s="428">
        <v>2692</v>
      </c>
      <c r="AD30" s="428">
        <v>102</v>
      </c>
      <c r="AE30" s="428">
        <v>75</v>
      </c>
      <c r="AF30" s="428">
        <v>98</v>
      </c>
      <c r="AG30" s="428">
        <v>135</v>
      </c>
      <c r="AH30" s="428">
        <v>266</v>
      </c>
      <c r="AI30" s="428">
        <v>261</v>
      </c>
      <c r="AJ30" s="428">
        <v>215</v>
      </c>
      <c r="AL30" s="428">
        <v>170</v>
      </c>
      <c r="AM30" s="428">
        <v>133</v>
      </c>
      <c r="AN30" s="428">
        <v>167</v>
      </c>
      <c r="AO30" s="428">
        <v>211</v>
      </c>
      <c r="AP30" s="428">
        <v>154</v>
      </c>
      <c r="AQ30" s="428">
        <v>147</v>
      </c>
      <c r="AR30" s="428">
        <v>131</v>
      </c>
      <c r="AS30" s="428">
        <v>153</v>
      </c>
      <c r="AT30" s="428">
        <v>117</v>
      </c>
      <c r="AU30" s="428">
        <v>157</v>
      </c>
      <c r="AV30" s="428">
        <v>0</v>
      </c>
      <c r="AW30" s="437"/>
      <c r="AX30" s="437"/>
      <c r="AZ30" s="439" t="s">
        <v>965</v>
      </c>
      <c r="BA30" s="428">
        <v>1759</v>
      </c>
      <c r="BB30" s="428">
        <v>58</v>
      </c>
      <c r="BC30" s="428">
        <v>43</v>
      </c>
      <c r="BD30" s="428">
        <v>61</v>
      </c>
      <c r="BE30" s="428">
        <v>75</v>
      </c>
      <c r="BF30" s="428">
        <v>123</v>
      </c>
      <c r="BG30" s="428">
        <v>140</v>
      </c>
      <c r="BH30" s="428">
        <v>134</v>
      </c>
      <c r="BJ30" s="428">
        <v>96</v>
      </c>
      <c r="BK30" s="428">
        <v>78</v>
      </c>
      <c r="BL30" s="428">
        <v>90</v>
      </c>
      <c r="BM30" s="428">
        <v>124</v>
      </c>
      <c r="BN30" s="428">
        <v>89</v>
      </c>
      <c r="BO30" s="428">
        <v>75</v>
      </c>
      <c r="BP30" s="428">
        <v>89</v>
      </c>
      <c r="BQ30" s="428">
        <v>101</v>
      </c>
      <c r="BR30" s="428">
        <v>116</v>
      </c>
      <c r="BS30" s="428">
        <v>267</v>
      </c>
      <c r="BT30" s="428">
        <v>0</v>
      </c>
      <c r="BU30" s="437"/>
      <c r="BV30" s="437"/>
      <c r="BX30" s="439" t="s">
        <v>965</v>
      </c>
      <c r="BY30" s="428">
        <v>2630</v>
      </c>
      <c r="BZ30" s="428">
        <v>92</v>
      </c>
      <c r="CA30" s="428">
        <v>109</v>
      </c>
      <c r="CB30" s="428">
        <v>104</v>
      </c>
      <c r="CC30" s="428">
        <v>130</v>
      </c>
      <c r="CD30" s="428">
        <v>162</v>
      </c>
      <c r="CE30" s="428">
        <v>178</v>
      </c>
      <c r="CF30" s="428">
        <v>199</v>
      </c>
      <c r="CH30" s="428">
        <v>190</v>
      </c>
      <c r="CI30" s="428">
        <v>136</v>
      </c>
      <c r="CJ30" s="428">
        <v>184</v>
      </c>
      <c r="CK30" s="428">
        <v>226</v>
      </c>
      <c r="CL30" s="428">
        <v>207</v>
      </c>
      <c r="CM30" s="428">
        <v>178</v>
      </c>
      <c r="CN30" s="428">
        <v>161</v>
      </c>
      <c r="CO30" s="428">
        <v>130</v>
      </c>
      <c r="CP30" s="428">
        <v>106</v>
      </c>
      <c r="CQ30" s="428">
        <v>137</v>
      </c>
      <c r="CR30" s="428">
        <v>1</v>
      </c>
      <c r="CS30" s="437"/>
      <c r="CT30" s="437"/>
      <c r="CV30" s="439" t="s">
        <v>965</v>
      </c>
      <c r="CW30" s="428">
        <v>943</v>
      </c>
      <c r="CX30" s="428">
        <v>46</v>
      </c>
      <c r="CY30" s="428">
        <v>28</v>
      </c>
      <c r="CZ30" s="428">
        <v>59</v>
      </c>
      <c r="DA30" s="428">
        <v>42</v>
      </c>
      <c r="DB30" s="428">
        <v>61</v>
      </c>
      <c r="DC30" s="428">
        <v>75</v>
      </c>
      <c r="DD30" s="428">
        <v>68</v>
      </c>
      <c r="DF30" s="428">
        <v>53</v>
      </c>
      <c r="DG30" s="428">
        <v>61</v>
      </c>
      <c r="DH30" s="428">
        <v>66</v>
      </c>
      <c r="DI30" s="428">
        <v>71</v>
      </c>
      <c r="DJ30" s="428">
        <v>64</v>
      </c>
      <c r="DK30" s="428">
        <v>65</v>
      </c>
      <c r="DL30" s="428">
        <v>65</v>
      </c>
      <c r="DM30" s="428">
        <v>53</v>
      </c>
      <c r="DN30" s="428">
        <v>33</v>
      </c>
      <c r="DO30" s="428">
        <v>33</v>
      </c>
      <c r="DP30" s="428">
        <v>0</v>
      </c>
      <c r="DQ30" s="437"/>
      <c r="DR30" s="437"/>
      <c r="DT30" s="439" t="s">
        <v>965</v>
      </c>
      <c r="DU30" s="428">
        <v>1731</v>
      </c>
      <c r="DV30" s="428">
        <v>87</v>
      </c>
      <c r="DW30" s="428">
        <v>73</v>
      </c>
      <c r="DX30" s="428">
        <v>73</v>
      </c>
      <c r="DY30" s="428">
        <v>70</v>
      </c>
      <c r="DZ30" s="428">
        <v>140</v>
      </c>
      <c r="EA30" s="428">
        <v>202</v>
      </c>
      <c r="EB30" s="428">
        <v>165</v>
      </c>
      <c r="ED30" s="428">
        <v>129</v>
      </c>
      <c r="EE30" s="428">
        <v>98</v>
      </c>
      <c r="EF30" s="428">
        <v>94</v>
      </c>
      <c r="EG30" s="428">
        <v>115</v>
      </c>
      <c r="EH30" s="428">
        <v>108</v>
      </c>
      <c r="EI30" s="428">
        <v>91</v>
      </c>
      <c r="EJ30" s="428">
        <v>100</v>
      </c>
      <c r="EK30" s="428">
        <v>81</v>
      </c>
      <c r="EL30" s="428">
        <v>53</v>
      </c>
      <c r="EM30" s="428">
        <v>51</v>
      </c>
      <c r="EN30" s="428">
        <v>1</v>
      </c>
      <c r="EO30" s="437"/>
      <c r="EP30" s="437"/>
      <c r="ER30" s="439" t="s">
        <v>965</v>
      </c>
      <c r="ES30" s="428">
        <v>3149</v>
      </c>
      <c r="ET30" s="428">
        <v>120</v>
      </c>
      <c r="EU30" s="428">
        <v>139</v>
      </c>
      <c r="EV30" s="428">
        <v>120</v>
      </c>
      <c r="EW30" s="428">
        <v>156</v>
      </c>
      <c r="EX30" s="428">
        <v>236</v>
      </c>
      <c r="EY30" s="428">
        <v>271</v>
      </c>
      <c r="EZ30" s="428">
        <v>272</v>
      </c>
      <c r="FB30" s="428">
        <v>220</v>
      </c>
      <c r="FC30" s="428">
        <v>177</v>
      </c>
      <c r="FD30" s="428">
        <v>174</v>
      </c>
      <c r="FE30" s="428">
        <v>195</v>
      </c>
      <c r="FF30" s="428">
        <v>191</v>
      </c>
      <c r="FG30" s="428">
        <v>201</v>
      </c>
      <c r="FH30" s="428">
        <v>193</v>
      </c>
      <c r="FI30" s="428">
        <v>148</v>
      </c>
      <c r="FJ30" s="428">
        <v>102</v>
      </c>
      <c r="FK30" s="428">
        <v>194</v>
      </c>
      <c r="FL30" s="428">
        <v>40</v>
      </c>
      <c r="FM30" s="437"/>
      <c r="FN30" s="437"/>
      <c r="FP30" s="439" t="s">
        <v>965</v>
      </c>
      <c r="FQ30" s="428">
        <v>1863</v>
      </c>
      <c r="FR30" s="428">
        <v>117</v>
      </c>
      <c r="FS30" s="428">
        <v>107</v>
      </c>
      <c r="FT30" s="428">
        <v>100</v>
      </c>
      <c r="FU30" s="428">
        <v>93</v>
      </c>
      <c r="FV30" s="428">
        <v>133</v>
      </c>
      <c r="FW30" s="428">
        <v>221</v>
      </c>
      <c r="FX30" s="428">
        <v>228</v>
      </c>
      <c r="FZ30" s="428">
        <v>182</v>
      </c>
      <c r="GA30" s="428">
        <v>143</v>
      </c>
      <c r="GB30" s="428">
        <v>124</v>
      </c>
      <c r="GC30" s="428">
        <v>127</v>
      </c>
      <c r="GD30" s="428">
        <v>94</v>
      </c>
      <c r="GE30" s="428">
        <v>68</v>
      </c>
      <c r="GF30" s="428">
        <v>46</v>
      </c>
      <c r="GG30" s="428">
        <v>32</v>
      </c>
      <c r="GH30" s="428">
        <v>21</v>
      </c>
      <c r="GI30" s="428">
        <v>23</v>
      </c>
      <c r="GJ30" s="428">
        <v>4</v>
      </c>
    </row>
    <row r="31" spans="1:192" s="428" customFormat="1" ht="13.5" customHeight="1">
      <c r="A31" s="441"/>
      <c r="B31" s="441"/>
      <c r="C31" s="441"/>
      <c r="D31" s="439" t="s">
        <v>965</v>
      </c>
      <c r="E31" s="428">
        <v>2449</v>
      </c>
      <c r="F31" s="428">
        <v>70</v>
      </c>
      <c r="G31" s="428">
        <v>53</v>
      </c>
      <c r="H31" s="428">
        <v>88</v>
      </c>
      <c r="I31" s="428">
        <v>111</v>
      </c>
      <c r="J31" s="428">
        <v>193</v>
      </c>
      <c r="K31" s="428">
        <v>256</v>
      </c>
      <c r="L31" s="428">
        <v>194</v>
      </c>
      <c r="N31" s="428">
        <v>162</v>
      </c>
      <c r="O31" s="428">
        <v>168</v>
      </c>
      <c r="P31" s="428">
        <v>173</v>
      </c>
      <c r="Q31" s="428">
        <v>175</v>
      </c>
      <c r="R31" s="428">
        <v>151</v>
      </c>
      <c r="S31" s="428">
        <v>142</v>
      </c>
      <c r="T31" s="428">
        <v>146</v>
      </c>
      <c r="U31" s="428">
        <v>135</v>
      </c>
      <c r="V31" s="428">
        <v>109</v>
      </c>
      <c r="W31" s="428">
        <v>121</v>
      </c>
      <c r="X31" s="428">
        <v>2</v>
      </c>
      <c r="Y31" s="891" t="s">
        <v>990</v>
      </c>
      <c r="Z31" s="891"/>
      <c r="AB31" s="439" t="s">
        <v>686</v>
      </c>
      <c r="AC31" s="428">
        <v>4823</v>
      </c>
      <c r="AD31" s="428">
        <v>130</v>
      </c>
      <c r="AE31" s="428">
        <v>122</v>
      </c>
      <c r="AF31" s="428">
        <v>160</v>
      </c>
      <c r="AG31" s="428">
        <v>248</v>
      </c>
      <c r="AH31" s="428">
        <v>371</v>
      </c>
      <c r="AI31" s="428">
        <v>403</v>
      </c>
      <c r="AJ31" s="428">
        <v>314</v>
      </c>
      <c r="AL31" s="428">
        <v>249</v>
      </c>
      <c r="AM31" s="428">
        <v>213</v>
      </c>
      <c r="AN31" s="428">
        <v>307</v>
      </c>
      <c r="AO31" s="428">
        <v>383</v>
      </c>
      <c r="AP31" s="428">
        <v>375</v>
      </c>
      <c r="AQ31" s="428">
        <v>380</v>
      </c>
      <c r="AR31" s="428">
        <v>364</v>
      </c>
      <c r="AS31" s="428">
        <v>331</v>
      </c>
      <c r="AT31" s="428">
        <v>216</v>
      </c>
      <c r="AU31" s="428">
        <v>256</v>
      </c>
      <c r="AV31" s="428">
        <v>1</v>
      </c>
      <c r="AW31" s="437" t="s">
        <v>991</v>
      </c>
      <c r="AX31" s="437" t="s">
        <v>505</v>
      </c>
      <c r="AZ31" s="439" t="s">
        <v>686</v>
      </c>
      <c r="BA31" s="428">
        <v>3137</v>
      </c>
      <c r="BB31" s="428">
        <v>89</v>
      </c>
      <c r="BC31" s="428">
        <v>96</v>
      </c>
      <c r="BD31" s="428">
        <v>109</v>
      </c>
      <c r="BE31" s="428">
        <v>171</v>
      </c>
      <c r="BF31" s="428">
        <v>258</v>
      </c>
      <c r="BG31" s="428">
        <v>314</v>
      </c>
      <c r="BH31" s="428">
        <v>269</v>
      </c>
      <c r="BJ31" s="428">
        <v>204</v>
      </c>
      <c r="BK31" s="428">
        <v>194</v>
      </c>
      <c r="BL31" s="428">
        <v>211</v>
      </c>
      <c r="BM31" s="428">
        <v>269</v>
      </c>
      <c r="BN31" s="428">
        <v>196</v>
      </c>
      <c r="BO31" s="428">
        <v>200</v>
      </c>
      <c r="BP31" s="428">
        <v>164</v>
      </c>
      <c r="BQ31" s="428">
        <v>150</v>
      </c>
      <c r="BR31" s="428">
        <v>122</v>
      </c>
      <c r="BS31" s="428">
        <v>119</v>
      </c>
      <c r="BT31" s="428">
        <v>2</v>
      </c>
      <c r="BU31" s="437" t="s">
        <v>391</v>
      </c>
      <c r="BV31" s="437" t="s">
        <v>506</v>
      </c>
      <c r="BX31" s="439" t="s">
        <v>686</v>
      </c>
      <c r="BY31" s="428">
        <v>6191</v>
      </c>
      <c r="BZ31" s="428">
        <v>219</v>
      </c>
      <c r="CA31" s="428">
        <v>202</v>
      </c>
      <c r="CB31" s="428">
        <v>250</v>
      </c>
      <c r="CC31" s="428">
        <v>375</v>
      </c>
      <c r="CD31" s="428">
        <v>449</v>
      </c>
      <c r="CE31" s="428">
        <v>539</v>
      </c>
      <c r="CF31" s="428">
        <v>424</v>
      </c>
      <c r="CH31" s="428">
        <v>383</v>
      </c>
      <c r="CI31" s="428">
        <v>334</v>
      </c>
      <c r="CJ31" s="428">
        <v>455</v>
      </c>
      <c r="CK31" s="428">
        <v>620</v>
      </c>
      <c r="CL31" s="428">
        <v>561</v>
      </c>
      <c r="CM31" s="428">
        <v>426</v>
      </c>
      <c r="CN31" s="428">
        <v>352</v>
      </c>
      <c r="CO31" s="428">
        <v>252</v>
      </c>
      <c r="CP31" s="428">
        <v>150</v>
      </c>
      <c r="CQ31" s="428">
        <v>189</v>
      </c>
      <c r="CR31" s="428">
        <v>11</v>
      </c>
      <c r="CS31" s="437" t="s">
        <v>992</v>
      </c>
      <c r="CT31" s="437" t="s">
        <v>505</v>
      </c>
      <c r="CV31" s="439" t="s">
        <v>686</v>
      </c>
      <c r="CW31" s="428">
        <v>2680</v>
      </c>
      <c r="CX31" s="428">
        <v>110</v>
      </c>
      <c r="CY31" s="428">
        <v>100</v>
      </c>
      <c r="CZ31" s="428">
        <v>104</v>
      </c>
      <c r="DA31" s="428">
        <v>165</v>
      </c>
      <c r="DB31" s="428">
        <v>276</v>
      </c>
      <c r="DC31" s="428">
        <v>285</v>
      </c>
      <c r="DD31" s="428">
        <v>223</v>
      </c>
      <c r="DF31" s="428">
        <v>170</v>
      </c>
      <c r="DG31" s="428">
        <v>163</v>
      </c>
      <c r="DH31" s="428">
        <v>157</v>
      </c>
      <c r="DI31" s="428">
        <v>218</v>
      </c>
      <c r="DJ31" s="428">
        <v>180</v>
      </c>
      <c r="DK31" s="428">
        <v>133</v>
      </c>
      <c r="DL31" s="428">
        <v>113</v>
      </c>
      <c r="DM31" s="428">
        <v>104</v>
      </c>
      <c r="DN31" s="428">
        <v>75</v>
      </c>
      <c r="DO31" s="428">
        <v>101</v>
      </c>
      <c r="DP31" s="428">
        <v>3</v>
      </c>
      <c r="DQ31" s="437" t="s">
        <v>391</v>
      </c>
      <c r="DR31" s="437" t="s">
        <v>844</v>
      </c>
      <c r="DT31" s="439" t="s">
        <v>686</v>
      </c>
      <c r="DU31" s="428">
        <v>909</v>
      </c>
      <c r="DV31" s="428">
        <v>74</v>
      </c>
      <c r="DW31" s="428">
        <v>66</v>
      </c>
      <c r="DX31" s="428">
        <v>54</v>
      </c>
      <c r="DY31" s="428">
        <v>52</v>
      </c>
      <c r="DZ31" s="428">
        <v>55</v>
      </c>
      <c r="EA31" s="428">
        <v>60</v>
      </c>
      <c r="EB31" s="428">
        <v>81</v>
      </c>
      <c r="ED31" s="428">
        <v>101</v>
      </c>
      <c r="EE31" s="428">
        <v>72</v>
      </c>
      <c r="EF31" s="428">
        <v>60</v>
      </c>
      <c r="EG31" s="428">
        <v>58</v>
      </c>
      <c r="EH31" s="428">
        <v>33</v>
      </c>
      <c r="EI31" s="428">
        <v>30</v>
      </c>
      <c r="EJ31" s="428">
        <v>45</v>
      </c>
      <c r="EK31" s="428">
        <v>21</v>
      </c>
      <c r="EL31" s="428">
        <v>30</v>
      </c>
      <c r="EM31" s="428">
        <v>9</v>
      </c>
      <c r="EN31" s="428">
        <v>8</v>
      </c>
      <c r="EO31" s="437" t="s">
        <v>391</v>
      </c>
      <c r="EP31" s="437" t="s">
        <v>507</v>
      </c>
      <c r="ER31" s="439" t="s">
        <v>686</v>
      </c>
      <c r="ES31" s="428">
        <v>4321</v>
      </c>
      <c r="ET31" s="428">
        <v>200</v>
      </c>
      <c r="EU31" s="428">
        <v>214</v>
      </c>
      <c r="EV31" s="428">
        <v>163</v>
      </c>
      <c r="EW31" s="428">
        <v>304</v>
      </c>
      <c r="EX31" s="428">
        <v>380</v>
      </c>
      <c r="EY31" s="428">
        <v>382</v>
      </c>
      <c r="EZ31" s="428">
        <v>378</v>
      </c>
      <c r="FB31" s="428">
        <v>350</v>
      </c>
      <c r="FC31" s="428">
        <v>243</v>
      </c>
      <c r="FD31" s="428">
        <v>243</v>
      </c>
      <c r="FE31" s="428">
        <v>316</v>
      </c>
      <c r="FF31" s="428">
        <v>279</v>
      </c>
      <c r="FG31" s="428">
        <v>239</v>
      </c>
      <c r="FH31" s="428">
        <v>234</v>
      </c>
      <c r="FI31" s="428">
        <v>130</v>
      </c>
      <c r="FJ31" s="428">
        <v>93</v>
      </c>
      <c r="FK31" s="428">
        <v>122</v>
      </c>
      <c r="FL31" s="428">
        <v>51</v>
      </c>
      <c r="FM31" s="437" t="s">
        <v>391</v>
      </c>
      <c r="FN31" s="437" t="s">
        <v>845</v>
      </c>
      <c r="FP31" s="439" t="s">
        <v>686</v>
      </c>
      <c r="FQ31" s="428">
        <v>8403</v>
      </c>
      <c r="FR31" s="428">
        <v>412</v>
      </c>
      <c r="FS31" s="428">
        <v>309</v>
      </c>
      <c r="FT31" s="428">
        <v>325</v>
      </c>
      <c r="FU31" s="428">
        <v>425</v>
      </c>
      <c r="FV31" s="428">
        <v>607</v>
      </c>
      <c r="FW31" s="428">
        <v>769</v>
      </c>
      <c r="FX31" s="428">
        <v>722</v>
      </c>
      <c r="FZ31" s="428">
        <v>542</v>
      </c>
      <c r="GA31" s="428">
        <v>437</v>
      </c>
      <c r="GB31" s="428">
        <v>526</v>
      </c>
      <c r="GC31" s="428">
        <v>810</v>
      </c>
      <c r="GD31" s="428">
        <v>765</v>
      </c>
      <c r="GE31" s="428">
        <v>620</v>
      </c>
      <c r="GF31" s="428">
        <v>511</v>
      </c>
      <c r="GG31" s="428">
        <v>296</v>
      </c>
      <c r="GH31" s="428">
        <v>170</v>
      </c>
      <c r="GI31" s="428">
        <v>153</v>
      </c>
      <c r="GJ31" s="428">
        <v>4</v>
      </c>
    </row>
    <row r="32" spans="1:192" s="428" customFormat="1" ht="13.5" customHeight="1">
      <c r="A32" s="907" t="s">
        <v>993</v>
      </c>
      <c r="B32" s="907"/>
      <c r="C32" s="441"/>
      <c r="D32" s="439" t="s">
        <v>686</v>
      </c>
      <c r="E32" s="428">
        <v>5134</v>
      </c>
      <c r="F32" s="428">
        <v>186</v>
      </c>
      <c r="G32" s="428">
        <v>126</v>
      </c>
      <c r="H32" s="428">
        <v>167</v>
      </c>
      <c r="I32" s="428">
        <v>220</v>
      </c>
      <c r="J32" s="428">
        <v>447</v>
      </c>
      <c r="K32" s="428">
        <v>543</v>
      </c>
      <c r="L32" s="428">
        <v>387</v>
      </c>
      <c r="N32" s="428">
        <v>392</v>
      </c>
      <c r="O32" s="428">
        <v>333</v>
      </c>
      <c r="P32" s="428">
        <v>325</v>
      </c>
      <c r="Q32" s="428">
        <v>451</v>
      </c>
      <c r="R32" s="428">
        <v>332</v>
      </c>
      <c r="S32" s="428">
        <v>300</v>
      </c>
      <c r="T32" s="428">
        <v>269</v>
      </c>
      <c r="U32" s="428">
        <v>255</v>
      </c>
      <c r="V32" s="428">
        <v>197</v>
      </c>
      <c r="W32" s="428">
        <v>195</v>
      </c>
      <c r="X32" s="428">
        <v>9</v>
      </c>
      <c r="Y32" s="891"/>
      <c r="Z32" s="891"/>
      <c r="AB32" s="439" t="s">
        <v>964</v>
      </c>
      <c r="AC32" s="428">
        <v>2369</v>
      </c>
      <c r="AD32" s="428">
        <v>66</v>
      </c>
      <c r="AE32" s="428">
        <v>58</v>
      </c>
      <c r="AF32" s="428">
        <v>82</v>
      </c>
      <c r="AG32" s="428">
        <v>121</v>
      </c>
      <c r="AH32" s="428">
        <v>192</v>
      </c>
      <c r="AI32" s="428">
        <v>226</v>
      </c>
      <c r="AJ32" s="428">
        <v>161</v>
      </c>
      <c r="AL32" s="428">
        <v>139</v>
      </c>
      <c r="AM32" s="428">
        <v>108</v>
      </c>
      <c r="AN32" s="428">
        <v>159</v>
      </c>
      <c r="AO32" s="428">
        <v>197</v>
      </c>
      <c r="AP32" s="428">
        <v>188</v>
      </c>
      <c r="AQ32" s="428">
        <v>171</v>
      </c>
      <c r="AR32" s="428">
        <v>159</v>
      </c>
      <c r="AS32" s="428">
        <v>151</v>
      </c>
      <c r="AT32" s="428">
        <v>90</v>
      </c>
      <c r="AU32" s="428">
        <v>100</v>
      </c>
      <c r="AV32" s="428">
        <v>1</v>
      </c>
      <c r="AW32" s="437"/>
      <c r="AX32" s="437"/>
      <c r="AZ32" s="439" t="s">
        <v>964</v>
      </c>
      <c r="BA32" s="428">
        <v>1572</v>
      </c>
      <c r="BB32" s="428">
        <v>42</v>
      </c>
      <c r="BC32" s="428">
        <v>54</v>
      </c>
      <c r="BD32" s="428">
        <v>53</v>
      </c>
      <c r="BE32" s="428">
        <v>86</v>
      </c>
      <c r="BF32" s="428">
        <v>138</v>
      </c>
      <c r="BG32" s="428">
        <v>161</v>
      </c>
      <c r="BH32" s="428">
        <v>136</v>
      </c>
      <c r="BJ32" s="428">
        <v>109</v>
      </c>
      <c r="BK32" s="428">
        <v>94</v>
      </c>
      <c r="BL32" s="428">
        <v>113</v>
      </c>
      <c r="BM32" s="428">
        <v>145</v>
      </c>
      <c r="BN32" s="428">
        <v>92</v>
      </c>
      <c r="BO32" s="428">
        <v>101</v>
      </c>
      <c r="BP32" s="428">
        <v>76</v>
      </c>
      <c r="BQ32" s="428">
        <v>63</v>
      </c>
      <c r="BR32" s="428">
        <v>59</v>
      </c>
      <c r="BS32" s="428">
        <v>48</v>
      </c>
      <c r="BT32" s="428">
        <v>2</v>
      </c>
      <c r="BU32" s="437"/>
      <c r="BV32" s="437"/>
      <c r="BX32" s="439" t="s">
        <v>964</v>
      </c>
      <c r="BY32" s="428">
        <v>3071</v>
      </c>
      <c r="BZ32" s="428">
        <v>93</v>
      </c>
      <c r="CA32" s="428">
        <v>96</v>
      </c>
      <c r="CB32" s="428">
        <v>120</v>
      </c>
      <c r="CC32" s="428">
        <v>186</v>
      </c>
      <c r="CD32" s="428">
        <v>245</v>
      </c>
      <c r="CE32" s="428">
        <v>292</v>
      </c>
      <c r="CF32" s="428">
        <v>228</v>
      </c>
      <c r="CH32" s="428">
        <v>210</v>
      </c>
      <c r="CI32" s="428">
        <v>168</v>
      </c>
      <c r="CJ32" s="428">
        <v>227</v>
      </c>
      <c r="CK32" s="428">
        <v>320</v>
      </c>
      <c r="CL32" s="428">
        <v>281</v>
      </c>
      <c r="CM32" s="428">
        <v>196</v>
      </c>
      <c r="CN32" s="428">
        <v>169</v>
      </c>
      <c r="CO32" s="428">
        <v>114</v>
      </c>
      <c r="CP32" s="428">
        <v>60</v>
      </c>
      <c r="CQ32" s="428">
        <v>60</v>
      </c>
      <c r="CR32" s="428">
        <v>6</v>
      </c>
      <c r="CS32" s="437"/>
      <c r="CT32" s="437"/>
      <c r="CV32" s="439" t="s">
        <v>964</v>
      </c>
      <c r="CW32" s="428">
        <v>1402</v>
      </c>
      <c r="CX32" s="428">
        <v>55</v>
      </c>
      <c r="CY32" s="428">
        <v>48</v>
      </c>
      <c r="CZ32" s="428">
        <v>55</v>
      </c>
      <c r="DA32" s="428">
        <v>81</v>
      </c>
      <c r="DB32" s="428">
        <v>158</v>
      </c>
      <c r="DC32" s="428">
        <v>155</v>
      </c>
      <c r="DD32" s="428">
        <v>125</v>
      </c>
      <c r="DF32" s="428">
        <v>84</v>
      </c>
      <c r="DG32" s="428">
        <v>98</v>
      </c>
      <c r="DH32" s="428">
        <v>87</v>
      </c>
      <c r="DI32" s="428">
        <v>123</v>
      </c>
      <c r="DJ32" s="428">
        <v>96</v>
      </c>
      <c r="DK32" s="428">
        <v>64</v>
      </c>
      <c r="DL32" s="428">
        <v>59</v>
      </c>
      <c r="DM32" s="428">
        <v>44</v>
      </c>
      <c r="DN32" s="428">
        <v>34</v>
      </c>
      <c r="DO32" s="428">
        <v>33</v>
      </c>
      <c r="DP32" s="428">
        <v>3</v>
      </c>
      <c r="DQ32" s="437"/>
      <c r="DR32" s="437"/>
      <c r="DT32" s="439" t="s">
        <v>964</v>
      </c>
      <c r="DU32" s="428">
        <v>466</v>
      </c>
      <c r="DV32" s="428">
        <v>39</v>
      </c>
      <c r="DW32" s="428">
        <v>21</v>
      </c>
      <c r="DX32" s="428">
        <v>31</v>
      </c>
      <c r="DY32" s="428">
        <v>29</v>
      </c>
      <c r="DZ32" s="428">
        <v>32</v>
      </c>
      <c r="EA32" s="428">
        <v>27</v>
      </c>
      <c r="EB32" s="428">
        <v>36</v>
      </c>
      <c r="ED32" s="428">
        <v>59</v>
      </c>
      <c r="EE32" s="428">
        <v>34</v>
      </c>
      <c r="EF32" s="428">
        <v>28</v>
      </c>
      <c r="EG32" s="428">
        <v>32</v>
      </c>
      <c r="EH32" s="428">
        <v>17</v>
      </c>
      <c r="EI32" s="428">
        <v>14</v>
      </c>
      <c r="EJ32" s="428">
        <v>29</v>
      </c>
      <c r="EK32" s="428">
        <v>11</v>
      </c>
      <c r="EL32" s="428">
        <v>15</v>
      </c>
      <c r="EM32" s="428">
        <v>4</v>
      </c>
      <c r="EN32" s="428">
        <v>8</v>
      </c>
      <c r="EO32" s="437"/>
      <c r="EP32" s="437"/>
      <c r="ER32" s="439" t="s">
        <v>964</v>
      </c>
      <c r="ES32" s="428">
        <v>2149</v>
      </c>
      <c r="ET32" s="428">
        <v>98</v>
      </c>
      <c r="EU32" s="428">
        <v>103</v>
      </c>
      <c r="EV32" s="428">
        <v>69</v>
      </c>
      <c r="EW32" s="428">
        <v>154</v>
      </c>
      <c r="EX32" s="428">
        <v>183</v>
      </c>
      <c r="EY32" s="428">
        <v>193</v>
      </c>
      <c r="EZ32" s="428">
        <v>197</v>
      </c>
      <c r="FB32" s="428">
        <v>180</v>
      </c>
      <c r="FC32" s="428">
        <v>131</v>
      </c>
      <c r="FD32" s="428">
        <v>129</v>
      </c>
      <c r="FE32" s="428">
        <v>174</v>
      </c>
      <c r="FF32" s="428">
        <v>135</v>
      </c>
      <c r="FG32" s="428">
        <v>116</v>
      </c>
      <c r="FH32" s="428">
        <v>113</v>
      </c>
      <c r="FI32" s="428">
        <v>68</v>
      </c>
      <c r="FJ32" s="428">
        <v>33</v>
      </c>
      <c r="FK32" s="428">
        <v>40</v>
      </c>
      <c r="FL32" s="428">
        <v>33</v>
      </c>
      <c r="FM32" s="437"/>
      <c r="FN32" s="437"/>
      <c r="FP32" s="439" t="s">
        <v>964</v>
      </c>
      <c r="FQ32" s="428">
        <v>4105</v>
      </c>
      <c r="FR32" s="428">
        <v>223</v>
      </c>
      <c r="FS32" s="428">
        <v>152</v>
      </c>
      <c r="FT32" s="428">
        <v>163</v>
      </c>
      <c r="FU32" s="428">
        <v>182</v>
      </c>
      <c r="FV32" s="428">
        <v>313</v>
      </c>
      <c r="FW32" s="428">
        <v>407</v>
      </c>
      <c r="FX32" s="428">
        <v>371</v>
      </c>
      <c r="FZ32" s="428">
        <v>283</v>
      </c>
      <c r="GA32" s="428">
        <v>232</v>
      </c>
      <c r="GB32" s="428">
        <v>248</v>
      </c>
      <c r="GC32" s="428">
        <v>377</v>
      </c>
      <c r="GD32" s="428">
        <v>361</v>
      </c>
      <c r="GE32" s="428">
        <v>286</v>
      </c>
      <c r="GF32" s="428">
        <v>238</v>
      </c>
      <c r="GG32" s="428">
        <v>140</v>
      </c>
      <c r="GH32" s="428">
        <v>68</v>
      </c>
      <c r="GI32" s="428">
        <v>57</v>
      </c>
      <c r="GJ32" s="428">
        <v>4</v>
      </c>
    </row>
    <row r="33" spans="1:192" s="428" customFormat="1" ht="13.5" customHeight="1">
      <c r="A33" s="907"/>
      <c r="B33" s="907"/>
      <c r="C33" s="441"/>
      <c r="D33" s="439" t="s">
        <v>964</v>
      </c>
      <c r="E33" s="428">
        <v>2655</v>
      </c>
      <c r="F33" s="428">
        <v>103</v>
      </c>
      <c r="G33" s="428">
        <v>71</v>
      </c>
      <c r="H33" s="428">
        <v>85</v>
      </c>
      <c r="I33" s="428">
        <v>109</v>
      </c>
      <c r="J33" s="428">
        <v>226</v>
      </c>
      <c r="K33" s="428">
        <v>299</v>
      </c>
      <c r="L33" s="428">
        <v>211</v>
      </c>
      <c r="N33" s="428">
        <v>219</v>
      </c>
      <c r="O33" s="428">
        <v>168</v>
      </c>
      <c r="P33" s="428">
        <v>168</v>
      </c>
      <c r="Q33" s="428">
        <v>253</v>
      </c>
      <c r="R33" s="428">
        <v>168</v>
      </c>
      <c r="S33" s="428">
        <v>157</v>
      </c>
      <c r="T33" s="428">
        <v>131</v>
      </c>
      <c r="U33" s="428">
        <v>128</v>
      </c>
      <c r="V33" s="428">
        <v>81</v>
      </c>
      <c r="W33" s="428">
        <v>75</v>
      </c>
      <c r="X33" s="428">
        <v>3</v>
      </c>
      <c r="Y33" s="891"/>
      <c r="Z33" s="891"/>
      <c r="AB33" s="439" t="s">
        <v>965</v>
      </c>
      <c r="AC33" s="428">
        <v>2454</v>
      </c>
      <c r="AD33" s="428">
        <v>64</v>
      </c>
      <c r="AE33" s="428">
        <v>64</v>
      </c>
      <c r="AF33" s="428">
        <v>78</v>
      </c>
      <c r="AG33" s="428">
        <v>127</v>
      </c>
      <c r="AH33" s="428">
        <v>179</v>
      </c>
      <c r="AI33" s="428">
        <v>177</v>
      </c>
      <c r="AJ33" s="428">
        <v>153</v>
      </c>
      <c r="AL33" s="428">
        <v>110</v>
      </c>
      <c r="AM33" s="428">
        <v>105</v>
      </c>
      <c r="AN33" s="428">
        <v>148</v>
      </c>
      <c r="AO33" s="428">
        <v>186</v>
      </c>
      <c r="AP33" s="428">
        <v>187</v>
      </c>
      <c r="AQ33" s="428">
        <v>209</v>
      </c>
      <c r="AR33" s="428">
        <v>205</v>
      </c>
      <c r="AS33" s="428">
        <v>180</v>
      </c>
      <c r="AT33" s="428">
        <v>126</v>
      </c>
      <c r="AU33" s="428">
        <v>156</v>
      </c>
      <c r="AV33" s="428">
        <v>0</v>
      </c>
      <c r="AW33" s="437"/>
      <c r="AX33" s="437"/>
      <c r="AZ33" s="439" t="s">
        <v>965</v>
      </c>
      <c r="BA33" s="428">
        <v>1565</v>
      </c>
      <c r="BB33" s="428">
        <v>47</v>
      </c>
      <c r="BC33" s="428">
        <v>42</v>
      </c>
      <c r="BD33" s="428">
        <v>56</v>
      </c>
      <c r="BE33" s="428">
        <v>85</v>
      </c>
      <c r="BF33" s="428">
        <v>120</v>
      </c>
      <c r="BG33" s="428">
        <v>153</v>
      </c>
      <c r="BH33" s="428">
        <v>133</v>
      </c>
      <c r="BJ33" s="428">
        <v>95</v>
      </c>
      <c r="BK33" s="428">
        <v>100</v>
      </c>
      <c r="BL33" s="428">
        <v>98</v>
      </c>
      <c r="BM33" s="428">
        <v>124</v>
      </c>
      <c r="BN33" s="428">
        <v>104</v>
      </c>
      <c r="BO33" s="428">
        <v>99</v>
      </c>
      <c r="BP33" s="428">
        <v>88</v>
      </c>
      <c r="BQ33" s="428">
        <v>87</v>
      </c>
      <c r="BR33" s="428">
        <v>63</v>
      </c>
      <c r="BS33" s="428">
        <v>71</v>
      </c>
      <c r="BT33" s="428">
        <v>0</v>
      </c>
      <c r="BU33" s="437"/>
      <c r="BV33" s="437"/>
      <c r="BX33" s="439" t="s">
        <v>965</v>
      </c>
      <c r="BY33" s="428">
        <v>3120</v>
      </c>
      <c r="BZ33" s="428">
        <v>126</v>
      </c>
      <c r="CA33" s="428">
        <v>106</v>
      </c>
      <c r="CB33" s="428">
        <v>130</v>
      </c>
      <c r="CC33" s="428">
        <v>189</v>
      </c>
      <c r="CD33" s="428">
        <v>204</v>
      </c>
      <c r="CE33" s="428">
        <v>247</v>
      </c>
      <c r="CF33" s="428">
        <v>196</v>
      </c>
      <c r="CH33" s="428">
        <v>173</v>
      </c>
      <c r="CI33" s="428">
        <v>166</v>
      </c>
      <c r="CJ33" s="428">
        <v>228</v>
      </c>
      <c r="CK33" s="428">
        <v>300</v>
      </c>
      <c r="CL33" s="428">
        <v>280</v>
      </c>
      <c r="CM33" s="428">
        <v>230</v>
      </c>
      <c r="CN33" s="428">
        <v>183</v>
      </c>
      <c r="CO33" s="428">
        <v>138</v>
      </c>
      <c r="CP33" s="428">
        <v>90</v>
      </c>
      <c r="CQ33" s="428">
        <v>129</v>
      </c>
      <c r="CR33" s="428">
        <v>5</v>
      </c>
      <c r="CS33" s="437"/>
      <c r="CT33" s="437"/>
      <c r="CV33" s="439" t="s">
        <v>965</v>
      </c>
      <c r="CW33" s="428">
        <v>1278</v>
      </c>
      <c r="CX33" s="428">
        <v>55</v>
      </c>
      <c r="CY33" s="428">
        <v>52</v>
      </c>
      <c r="CZ33" s="428">
        <v>49</v>
      </c>
      <c r="DA33" s="428">
        <v>84</v>
      </c>
      <c r="DB33" s="428">
        <v>118</v>
      </c>
      <c r="DC33" s="428">
        <v>130</v>
      </c>
      <c r="DD33" s="428">
        <v>98</v>
      </c>
      <c r="DF33" s="428">
        <v>86</v>
      </c>
      <c r="DG33" s="428">
        <v>65</v>
      </c>
      <c r="DH33" s="428">
        <v>70</v>
      </c>
      <c r="DI33" s="428">
        <v>95</v>
      </c>
      <c r="DJ33" s="428">
        <v>84</v>
      </c>
      <c r="DK33" s="428">
        <v>69</v>
      </c>
      <c r="DL33" s="428">
        <v>54</v>
      </c>
      <c r="DM33" s="428">
        <v>60</v>
      </c>
      <c r="DN33" s="428">
        <v>41</v>
      </c>
      <c r="DO33" s="428">
        <v>68</v>
      </c>
      <c r="DP33" s="428">
        <v>0</v>
      </c>
      <c r="DQ33" s="437"/>
      <c r="DR33" s="437"/>
      <c r="DT33" s="439" t="s">
        <v>965</v>
      </c>
      <c r="DU33" s="428">
        <v>443</v>
      </c>
      <c r="DV33" s="428">
        <v>35</v>
      </c>
      <c r="DW33" s="428">
        <v>45</v>
      </c>
      <c r="DX33" s="428">
        <v>23</v>
      </c>
      <c r="DY33" s="428">
        <v>23</v>
      </c>
      <c r="DZ33" s="428">
        <v>23</v>
      </c>
      <c r="EA33" s="428">
        <v>33</v>
      </c>
      <c r="EB33" s="428">
        <v>45</v>
      </c>
      <c r="ED33" s="428">
        <v>42</v>
      </c>
      <c r="EE33" s="428">
        <v>38</v>
      </c>
      <c r="EF33" s="428">
        <v>32</v>
      </c>
      <c r="EG33" s="428">
        <v>26</v>
      </c>
      <c r="EH33" s="428">
        <v>16</v>
      </c>
      <c r="EI33" s="428">
        <v>16</v>
      </c>
      <c r="EJ33" s="428">
        <v>16</v>
      </c>
      <c r="EK33" s="428">
        <v>10</v>
      </c>
      <c r="EL33" s="428">
        <v>15</v>
      </c>
      <c r="EM33" s="428">
        <v>5</v>
      </c>
      <c r="EN33" s="428">
        <v>0</v>
      </c>
      <c r="EO33" s="437"/>
      <c r="EP33" s="437"/>
      <c r="ER33" s="439" t="s">
        <v>965</v>
      </c>
      <c r="ES33" s="428">
        <v>2172</v>
      </c>
      <c r="ET33" s="428">
        <v>102</v>
      </c>
      <c r="EU33" s="428">
        <v>111</v>
      </c>
      <c r="EV33" s="428">
        <v>94</v>
      </c>
      <c r="EW33" s="428">
        <v>150</v>
      </c>
      <c r="EX33" s="428">
        <v>197</v>
      </c>
      <c r="EY33" s="428">
        <v>189</v>
      </c>
      <c r="EZ33" s="428">
        <v>181</v>
      </c>
      <c r="FB33" s="428">
        <v>170</v>
      </c>
      <c r="FC33" s="428">
        <v>112</v>
      </c>
      <c r="FD33" s="428">
        <v>114</v>
      </c>
      <c r="FE33" s="428">
        <v>142</v>
      </c>
      <c r="FF33" s="428">
        <v>144</v>
      </c>
      <c r="FG33" s="428">
        <v>123</v>
      </c>
      <c r="FH33" s="428">
        <v>121</v>
      </c>
      <c r="FI33" s="428">
        <v>62</v>
      </c>
      <c r="FJ33" s="428">
        <v>60</v>
      </c>
      <c r="FK33" s="428">
        <v>82</v>
      </c>
      <c r="FL33" s="428">
        <v>18</v>
      </c>
      <c r="FM33" s="437"/>
      <c r="FN33" s="437"/>
      <c r="FP33" s="439" t="s">
        <v>965</v>
      </c>
      <c r="FQ33" s="428">
        <v>4298</v>
      </c>
      <c r="FR33" s="428">
        <v>189</v>
      </c>
      <c r="FS33" s="428">
        <v>157</v>
      </c>
      <c r="FT33" s="428">
        <v>162</v>
      </c>
      <c r="FU33" s="428">
        <v>243</v>
      </c>
      <c r="FV33" s="428">
        <v>294</v>
      </c>
      <c r="FW33" s="428">
        <v>362</v>
      </c>
      <c r="FX33" s="428">
        <v>351</v>
      </c>
      <c r="FZ33" s="428">
        <v>259</v>
      </c>
      <c r="GA33" s="428">
        <v>205</v>
      </c>
      <c r="GB33" s="428">
        <v>278</v>
      </c>
      <c r="GC33" s="428">
        <v>433</v>
      </c>
      <c r="GD33" s="428">
        <v>404</v>
      </c>
      <c r="GE33" s="428">
        <v>334</v>
      </c>
      <c r="GF33" s="428">
        <v>273</v>
      </c>
      <c r="GG33" s="428">
        <v>156</v>
      </c>
      <c r="GH33" s="428">
        <v>102</v>
      </c>
      <c r="GI33" s="428">
        <v>96</v>
      </c>
      <c r="GJ33" s="428">
        <v>0</v>
      </c>
    </row>
    <row r="34" spans="1:192" s="428" customFormat="1" ht="13.5" customHeight="1">
      <c r="A34" s="907"/>
      <c r="B34" s="907"/>
      <c r="C34" s="441"/>
      <c r="D34" s="439" t="s">
        <v>965</v>
      </c>
      <c r="E34" s="428">
        <v>2479</v>
      </c>
      <c r="F34" s="428">
        <v>83</v>
      </c>
      <c r="G34" s="428">
        <v>55</v>
      </c>
      <c r="H34" s="428">
        <v>82</v>
      </c>
      <c r="I34" s="428">
        <v>111</v>
      </c>
      <c r="J34" s="428">
        <v>221</v>
      </c>
      <c r="K34" s="428">
        <v>244</v>
      </c>
      <c r="L34" s="428">
        <v>176</v>
      </c>
      <c r="N34" s="428">
        <v>173</v>
      </c>
      <c r="O34" s="428">
        <v>165</v>
      </c>
      <c r="P34" s="428">
        <v>157</v>
      </c>
      <c r="Q34" s="428">
        <v>198</v>
      </c>
      <c r="R34" s="428">
        <v>164</v>
      </c>
      <c r="S34" s="428">
        <v>143</v>
      </c>
      <c r="T34" s="428">
        <v>138</v>
      </c>
      <c r="U34" s="428">
        <v>127</v>
      </c>
      <c r="V34" s="428">
        <v>116</v>
      </c>
      <c r="W34" s="428">
        <v>120</v>
      </c>
      <c r="X34" s="428">
        <v>6</v>
      </c>
      <c r="Y34" s="891" t="s">
        <v>994</v>
      </c>
      <c r="Z34" s="891"/>
      <c r="AB34" s="439" t="s">
        <v>686</v>
      </c>
      <c r="AC34" s="428">
        <v>4402</v>
      </c>
      <c r="AD34" s="428">
        <v>107</v>
      </c>
      <c r="AE34" s="428">
        <v>133</v>
      </c>
      <c r="AF34" s="428">
        <v>120</v>
      </c>
      <c r="AG34" s="428">
        <v>222</v>
      </c>
      <c r="AH34" s="428">
        <v>490</v>
      </c>
      <c r="AI34" s="428">
        <v>382</v>
      </c>
      <c r="AJ34" s="428">
        <v>306</v>
      </c>
      <c r="AL34" s="428">
        <v>262</v>
      </c>
      <c r="AM34" s="428">
        <v>226</v>
      </c>
      <c r="AN34" s="428">
        <v>291</v>
      </c>
      <c r="AO34" s="428">
        <v>325</v>
      </c>
      <c r="AP34" s="428">
        <v>306</v>
      </c>
      <c r="AQ34" s="428">
        <v>319</v>
      </c>
      <c r="AR34" s="428">
        <v>278</v>
      </c>
      <c r="AS34" s="428">
        <v>262</v>
      </c>
      <c r="AT34" s="428">
        <v>197</v>
      </c>
      <c r="AU34" s="428">
        <v>158</v>
      </c>
      <c r="AV34" s="428">
        <v>18</v>
      </c>
      <c r="AW34" s="437" t="s">
        <v>391</v>
      </c>
      <c r="AX34" s="437" t="s">
        <v>504</v>
      </c>
      <c r="AZ34" s="439" t="s">
        <v>686</v>
      </c>
      <c r="BA34" s="428">
        <v>2954</v>
      </c>
      <c r="BB34" s="428">
        <v>103</v>
      </c>
      <c r="BC34" s="428">
        <v>96</v>
      </c>
      <c r="BD34" s="428">
        <v>94</v>
      </c>
      <c r="BE34" s="428">
        <v>190</v>
      </c>
      <c r="BF34" s="428">
        <v>275</v>
      </c>
      <c r="BG34" s="428">
        <v>284</v>
      </c>
      <c r="BH34" s="428">
        <v>239</v>
      </c>
      <c r="BJ34" s="428">
        <v>211</v>
      </c>
      <c r="BK34" s="428">
        <v>180</v>
      </c>
      <c r="BL34" s="428">
        <v>204</v>
      </c>
      <c r="BM34" s="428">
        <v>243</v>
      </c>
      <c r="BN34" s="428">
        <v>201</v>
      </c>
      <c r="BO34" s="428">
        <v>150</v>
      </c>
      <c r="BP34" s="428">
        <v>138</v>
      </c>
      <c r="BQ34" s="428">
        <v>146</v>
      </c>
      <c r="BR34" s="428">
        <v>107</v>
      </c>
      <c r="BS34" s="428">
        <v>93</v>
      </c>
      <c r="BT34" s="428">
        <v>0</v>
      </c>
      <c r="BU34" s="437" t="s">
        <v>995</v>
      </c>
      <c r="BV34" s="437" t="s">
        <v>505</v>
      </c>
      <c r="BX34" s="439" t="s">
        <v>686</v>
      </c>
      <c r="BY34" s="428">
        <v>1476</v>
      </c>
      <c r="BZ34" s="428">
        <v>47</v>
      </c>
      <c r="CA34" s="428">
        <v>46</v>
      </c>
      <c r="CB34" s="428">
        <v>54</v>
      </c>
      <c r="CC34" s="428">
        <v>78</v>
      </c>
      <c r="CD34" s="428">
        <v>126</v>
      </c>
      <c r="CE34" s="428">
        <v>90</v>
      </c>
      <c r="CF34" s="428">
        <v>96</v>
      </c>
      <c r="CH34" s="428">
        <v>74</v>
      </c>
      <c r="CI34" s="428">
        <v>72</v>
      </c>
      <c r="CJ34" s="428">
        <v>119</v>
      </c>
      <c r="CK34" s="428">
        <v>142</v>
      </c>
      <c r="CL34" s="428">
        <v>130</v>
      </c>
      <c r="CM34" s="428">
        <v>107</v>
      </c>
      <c r="CN34" s="428">
        <v>98</v>
      </c>
      <c r="CO34" s="428">
        <v>69</v>
      </c>
      <c r="CP34" s="428">
        <v>52</v>
      </c>
      <c r="CQ34" s="428">
        <v>75</v>
      </c>
      <c r="CR34" s="428">
        <v>1</v>
      </c>
      <c r="CS34" s="437" t="s">
        <v>391</v>
      </c>
      <c r="CT34" s="437" t="s">
        <v>504</v>
      </c>
      <c r="CV34" s="439" t="s">
        <v>686</v>
      </c>
      <c r="CW34" s="428">
        <v>7485</v>
      </c>
      <c r="CX34" s="428">
        <v>324</v>
      </c>
      <c r="CY34" s="428">
        <v>363</v>
      </c>
      <c r="CZ34" s="428">
        <v>339</v>
      </c>
      <c r="DA34" s="428">
        <v>384</v>
      </c>
      <c r="DB34" s="428">
        <v>535</v>
      </c>
      <c r="DC34" s="428">
        <v>586</v>
      </c>
      <c r="DD34" s="428">
        <v>614</v>
      </c>
      <c r="DF34" s="428">
        <v>545</v>
      </c>
      <c r="DG34" s="428">
        <v>530</v>
      </c>
      <c r="DH34" s="428">
        <v>578</v>
      </c>
      <c r="DI34" s="428">
        <v>643</v>
      </c>
      <c r="DJ34" s="428">
        <v>546</v>
      </c>
      <c r="DK34" s="428">
        <v>439</v>
      </c>
      <c r="DL34" s="428">
        <v>363</v>
      </c>
      <c r="DM34" s="428">
        <v>288</v>
      </c>
      <c r="DN34" s="428">
        <v>177</v>
      </c>
      <c r="DO34" s="428">
        <v>212</v>
      </c>
      <c r="DP34" s="428">
        <v>19</v>
      </c>
      <c r="DQ34" s="437" t="s">
        <v>996</v>
      </c>
      <c r="DR34" s="437" t="s">
        <v>505</v>
      </c>
      <c r="DT34" s="439" t="s">
        <v>686</v>
      </c>
      <c r="DU34" s="428">
        <v>1242</v>
      </c>
      <c r="DV34" s="428">
        <v>22</v>
      </c>
      <c r="DW34" s="428">
        <v>28</v>
      </c>
      <c r="DX34" s="428">
        <v>37</v>
      </c>
      <c r="DY34" s="428">
        <v>61</v>
      </c>
      <c r="DZ34" s="428">
        <v>141</v>
      </c>
      <c r="EA34" s="428">
        <v>139</v>
      </c>
      <c r="EB34" s="428">
        <v>105</v>
      </c>
      <c r="ED34" s="428">
        <v>86</v>
      </c>
      <c r="EE34" s="428">
        <v>71</v>
      </c>
      <c r="EF34" s="428">
        <v>73</v>
      </c>
      <c r="EG34" s="428">
        <v>86</v>
      </c>
      <c r="EH34" s="428">
        <v>60</v>
      </c>
      <c r="EI34" s="428">
        <v>72</v>
      </c>
      <c r="EJ34" s="428">
        <v>77</v>
      </c>
      <c r="EK34" s="428">
        <v>78</v>
      </c>
      <c r="EL34" s="428">
        <v>48</v>
      </c>
      <c r="EM34" s="428">
        <v>58</v>
      </c>
      <c r="EN34" s="428">
        <v>0</v>
      </c>
      <c r="EO34" s="437" t="s">
        <v>391</v>
      </c>
      <c r="EP34" s="437" t="s">
        <v>509</v>
      </c>
      <c r="ER34" s="439" t="s">
        <v>686</v>
      </c>
      <c r="ES34" s="428">
        <v>2091</v>
      </c>
      <c r="ET34" s="428">
        <v>155</v>
      </c>
      <c r="EU34" s="428">
        <v>148</v>
      </c>
      <c r="EV34" s="428">
        <v>105</v>
      </c>
      <c r="EW34" s="428">
        <v>103</v>
      </c>
      <c r="EX34" s="428">
        <v>137</v>
      </c>
      <c r="EY34" s="428">
        <v>172</v>
      </c>
      <c r="EZ34" s="428">
        <v>195</v>
      </c>
      <c r="FB34" s="428">
        <v>183</v>
      </c>
      <c r="FC34" s="428">
        <v>161</v>
      </c>
      <c r="FD34" s="428">
        <v>114</v>
      </c>
      <c r="FE34" s="428">
        <v>119</v>
      </c>
      <c r="FF34" s="428">
        <v>130</v>
      </c>
      <c r="FG34" s="428">
        <v>113</v>
      </c>
      <c r="FH34" s="428">
        <v>93</v>
      </c>
      <c r="FI34" s="428">
        <v>74</v>
      </c>
      <c r="FJ34" s="428">
        <v>34</v>
      </c>
      <c r="FK34" s="428">
        <v>31</v>
      </c>
      <c r="FL34" s="428">
        <v>24</v>
      </c>
      <c r="FM34" s="437" t="s">
        <v>997</v>
      </c>
      <c r="FN34" s="437" t="s">
        <v>505</v>
      </c>
      <c r="FP34" s="439" t="s">
        <v>686</v>
      </c>
      <c r="FQ34" s="428">
        <v>2305</v>
      </c>
      <c r="FR34" s="428">
        <v>104</v>
      </c>
      <c r="FS34" s="428">
        <v>100</v>
      </c>
      <c r="FT34" s="428">
        <v>70</v>
      </c>
      <c r="FU34" s="428">
        <v>139</v>
      </c>
      <c r="FV34" s="428">
        <v>217</v>
      </c>
      <c r="FW34" s="428">
        <v>280</v>
      </c>
      <c r="FX34" s="428">
        <v>188</v>
      </c>
      <c r="FZ34" s="428">
        <v>135</v>
      </c>
      <c r="GA34" s="428">
        <v>99</v>
      </c>
      <c r="GB34" s="428">
        <v>156</v>
      </c>
      <c r="GC34" s="428">
        <v>222</v>
      </c>
      <c r="GD34" s="428">
        <v>210</v>
      </c>
      <c r="GE34" s="428">
        <v>153</v>
      </c>
      <c r="GF34" s="428">
        <v>98</v>
      </c>
      <c r="GG34" s="428">
        <v>64</v>
      </c>
      <c r="GH34" s="428">
        <v>33</v>
      </c>
      <c r="GI34" s="428">
        <v>37</v>
      </c>
      <c r="GJ34" s="428">
        <v>0</v>
      </c>
    </row>
    <row r="35" spans="1:192" s="428" customFormat="1" ht="13.5" customHeight="1">
      <c r="A35" s="907" t="s">
        <v>998</v>
      </c>
      <c r="B35" s="907"/>
      <c r="C35" s="441"/>
      <c r="D35" s="439" t="s">
        <v>686</v>
      </c>
      <c r="E35" s="428">
        <v>3501</v>
      </c>
      <c r="F35" s="428">
        <v>118</v>
      </c>
      <c r="G35" s="428">
        <v>116</v>
      </c>
      <c r="H35" s="428">
        <v>125</v>
      </c>
      <c r="I35" s="428">
        <v>132</v>
      </c>
      <c r="J35" s="428">
        <v>305</v>
      </c>
      <c r="K35" s="428">
        <v>349</v>
      </c>
      <c r="L35" s="428">
        <v>373</v>
      </c>
      <c r="N35" s="428">
        <v>311</v>
      </c>
      <c r="O35" s="428">
        <v>222</v>
      </c>
      <c r="P35" s="428">
        <v>241</v>
      </c>
      <c r="Q35" s="428">
        <v>303</v>
      </c>
      <c r="R35" s="428">
        <v>217</v>
      </c>
      <c r="S35" s="428">
        <v>185</v>
      </c>
      <c r="T35" s="428">
        <v>160</v>
      </c>
      <c r="U35" s="428">
        <v>132</v>
      </c>
      <c r="V35" s="428">
        <v>106</v>
      </c>
      <c r="W35" s="428">
        <v>100</v>
      </c>
      <c r="X35" s="428">
        <v>6</v>
      </c>
      <c r="Y35" s="891"/>
      <c r="Z35" s="891"/>
      <c r="AB35" s="439" t="s">
        <v>964</v>
      </c>
      <c r="AC35" s="428">
        <v>2146</v>
      </c>
      <c r="AD35" s="428">
        <v>57</v>
      </c>
      <c r="AE35" s="428">
        <v>64</v>
      </c>
      <c r="AF35" s="428">
        <v>64</v>
      </c>
      <c r="AG35" s="428">
        <v>90</v>
      </c>
      <c r="AH35" s="428">
        <v>174</v>
      </c>
      <c r="AI35" s="428">
        <v>211</v>
      </c>
      <c r="AJ35" s="428">
        <v>171</v>
      </c>
      <c r="AL35" s="428">
        <v>146</v>
      </c>
      <c r="AM35" s="428">
        <v>125</v>
      </c>
      <c r="AN35" s="428">
        <v>157</v>
      </c>
      <c r="AO35" s="428">
        <v>180</v>
      </c>
      <c r="AP35" s="428">
        <v>146</v>
      </c>
      <c r="AQ35" s="428">
        <v>147</v>
      </c>
      <c r="AR35" s="428">
        <v>127</v>
      </c>
      <c r="AS35" s="428">
        <v>120</v>
      </c>
      <c r="AT35" s="428">
        <v>94</v>
      </c>
      <c r="AU35" s="428">
        <v>60</v>
      </c>
      <c r="AV35" s="428">
        <v>13</v>
      </c>
      <c r="AW35" s="437"/>
      <c r="AX35" s="437"/>
      <c r="AZ35" s="439" t="s">
        <v>964</v>
      </c>
      <c r="BA35" s="428">
        <v>1508</v>
      </c>
      <c r="BB35" s="428">
        <v>54</v>
      </c>
      <c r="BC35" s="428">
        <v>62</v>
      </c>
      <c r="BD35" s="428">
        <v>45</v>
      </c>
      <c r="BE35" s="428">
        <v>107</v>
      </c>
      <c r="BF35" s="428">
        <v>162</v>
      </c>
      <c r="BG35" s="428">
        <v>153</v>
      </c>
      <c r="BH35" s="428">
        <v>117</v>
      </c>
      <c r="BJ35" s="428">
        <v>110</v>
      </c>
      <c r="BK35" s="428">
        <v>102</v>
      </c>
      <c r="BL35" s="428">
        <v>102</v>
      </c>
      <c r="BM35" s="428">
        <v>134</v>
      </c>
      <c r="BN35" s="428">
        <v>91</v>
      </c>
      <c r="BO35" s="428">
        <v>71</v>
      </c>
      <c r="BP35" s="428">
        <v>55</v>
      </c>
      <c r="BQ35" s="428">
        <v>64</v>
      </c>
      <c r="BR35" s="428">
        <v>43</v>
      </c>
      <c r="BS35" s="428">
        <v>36</v>
      </c>
      <c r="BT35" s="428">
        <v>0</v>
      </c>
      <c r="BU35" s="437"/>
      <c r="BV35" s="437"/>
      <c r="BX35" s="439" t="s">
        <v>964</v>
      </c>
      <c r="BY35" s="428">
        <v>722</v>
      </c>
      <c r="BZ35" s="428">
        <v>30</v>
      </c>
      <c r="CA35" s="428">
        <v>22</v>
      </c>
      <c r="CB35" s="428">
        <v>21</v>
      </c>
      <c r="CC35" s="428">
        <v>37</v>
      </c>
      <c r="CD35" s="428">
        <v>56</v>
      </c>
      <c r="CE35" s="428">
        <v>49</v>
      </c>
      <c r="CF35" s="428">
        <v>52</v>
      </c>
      <c r="CH35" s="428">
        <v>41</v>
      </c>
      <c r="CI35" s="428">
        <v>31</v>
      </c>
      <c r="CJ35" s="428">
        <v>57</v>
      </c>
      <c r="CK35" s="428">
        <v>75</v>
      </c>
      <c r="CL35" s="428">
        <v>65</v>
      </c>
      <c r="CM35" s="428">
        <v>60</v>
      </c>
      <c r="CN35" s="428">
        <v>50</v>
      </c>
      <c r="CO35" s="428">
        <v>37</v>
      </c>
      <c r="CP35" s="428">
        <v>10</v>
      </c>
      <c r="CQ35" s="428">
        <v>28</v>
      </c>
      <c r="CR35" s="428">
        <v>1</v>
      </c>
      <c r="CS35" s="437"/>
      <c r="CT35" s="437"/>
      <c r="CV35" s="439" t="s">
        <v>964</v>
      </c>
      <c r="CW35" s="428">
        <v>3812</v>
      </c>
      <c r="CX35" s="428">
        <v>161</v>
      </c>
      <c r="CY35" s="428">
        <v>184</v>
      </c>
      <c r="CZ35" s="428">
        <v>181</v>
      </c>
      <c r="DA35" s="428">
        <v>205</v>
      </c>
      <c r="DB35" s="428">
        <v>260</v>
      </c>
      <c r="DC35" s="428">
        <v>290</v>
      </c>
      <c r="DD35" s="428">
        <v>309</v>
      </c>
      <c r="DF35" s="428">
        <v>288</v>
      </c>
      <c r="DG35" s="428">
        <v>286</v>
      </c>
      <c r="DH35" s="428">
        <v>316</v>
      </c>
      <c r="DI35" s="428">
        <v>341</v>
      </c>
      <c r="DJ35" s="428">
        <v>293</v>
      </c>
      <c r="DK35" s="428">
        <v>226</v>
      </c>
      <c r="DL35" s="428">
        <v>177</v>
      </c>
      <c r="DM35" s="428">
        <v>129</v>
      </c>
      <c r="DN35" s="428">
        <v>74</v>
      </c>
      <c r="DO35" s="428">
        <v>79</v>
      </c>
      <c r="DP35" s="428">
        <v>13</v>
      </c>
      <c r="DQ35" s="437"/>
      <c r="DR35" s="437"/>
      <c r="DT35" s="439" t="s">
        <v>964</v>
      </c>
      <c r="DU35" s="428">
        <v>655</v>
      </c>
      <c r="DV35" s="428">
        <v>9</v>
      </c>
      <c r="DW35" s="428">
        <v>12</v>
      </c>
      <c r="DX35" s="428">
        <v>21</v>
      </c>
      <c r="DY35" s="428">
        <v>30</v>
      </c>
      <c r="DZ35" s="428">
        <v>75</v>
      </c>
      <c r="EA35" s="428">
        <v>82</v>
      </c>
      <c r="EB35" s="428">
        <v>59</v>
      </c>
      <c r="ED35" s="428">
        <v>49</v>
      </c>
      <c r="EE35" s="428">
        <v>40</v>
      </c>
      <c r="EF35" s="428">
        <v>38</v>
      </c>
      <c r="EG35" s="428">
        <v>46</v>
      </c>
      <c r="EH35" s="428">
        <v>31</v>
      </c>
      <c r="EI35" s="428">
        <v>36</v>
      </c>
      <c r="EJ35" s="428">
        <v>43</v>
      </c>
      <c r="EK35" s="428">
        <v>31</v>
      </c>
      <c r="EL35" s="428">
        <v>22</v>
      </c>
      <c r="EM35" s="428">
        <v>31</v>
      </c>
      <c r="EN35" s="428">
        <v>0</v>
      </c>
      <c r="EO35" s="437"/>
      <c r="EP35" s="437"/>
      <c r="ER35" s="439" t="s">
        <v>964</v>
      </c>
      <c r="ES35" s="428">
        <v>1083</v>
      </c>
      <c r="ET35" s="428">
        <v>80</v>
      </c>
      <c r="EU35" s="428">
        <v>77</v>
      </c>
      <c r="EV35" s="428">
        <v>57</v>
      </c>
      <c r="EW35" s="428">
        <v>58</v>
      </c>
      <c r="EX35" s="428">
        <v>68</v>
      </c>
      <c r="EY35" s="428">
        <v>90</v>
      </c>
      <c r="EZ35" s="428">
        <v>90</v>
      </c>
      <c r="FB35" s="428">
        <v>97</v>
      </c>
      <c r="FC35" s="428">
        <v>83</v>
      </c>
      <c r="FD35" s="428">
        <v>72</v>
      </c>
      <c r="FE35" s="428">
        <v>60</v>
      </c>
      <c r="FF35" s="428">
        <v>66</v>
      </c>
      <c r="FG35" s="428">
        <v>54</v>
      </c>
      <c r="FH35" s="428">
        <v>47</v>
      </c>
      <c r="FI35" s="428">
        <v>35</v>
      </c>
      <c r="FJ35" s="428">
        <v>19</v>
      </c>
      <c r="FK35" s="428">
        <v>8</v>
      </c>
      <c r="FL35" s="428">
        <v>22</v>
      </c>
      <c r="FM35" s="437"/>
      <c r="FN35" s="437"/>
      <c r="FP35" s="439" t="s">
        <v>964</v>
      </c>
      <c r="FQ35" s="428">
        <v>1222</v>
      </c>
      <c r="FR35" s="428">
        <v>52</v>
      </c>
      <c r="FS35" s="428">
        <v>52</v>
      </c>
      <c r="FT35" s="428">
        <v>30</v>
      </c>
      <c r="FU35" s="428">
        <v>82</v>
      </c>
      <c r="FV35" s="428">
        <v>125</v>
      </c>
      <c r="FW35" s="428">
        <v>165</v>
      </c>
      <c r="FX35" s="428">
        <v>110</v>
      </c>
      <c r="FZ35" s="428">
        <v>76</v>
      </c>
      <c r="GA35" s="428">
        <v>43</v>
      </c>
      <c r="GB35" s="428">
        <v>77</v>
      </c>
      <c r="GC35" s="428">
        <v>104</v>
      </c>
      <c r="GD35" s="428">
        <v>112</v>
      </c>
      <c r="GE35" s="428">
        <v>84</v>
      </c>
      <c r="GF35" s="428">
        <v>54</v>
      </c>
      <c r="GG35" s="428">
        <v>23</v>
      </c>
      <c r="GH35" s="428">
        <v>18</v>
      </c>
      <c r="GI35" s="428">
        <v>15</v>
      </c>
      <c r="GJ35" s="428">
        <v>0</v>
      </c>
    </row>
    <row r="36" spans="1:192" s="428" customFormat="1" ht="13.5" customHeight="1">
      <c r="A36" s="907"/>
      <c r="B36" s="907"/>
      <c r="C36" s="441"/>
      <c r="D36" s="439" t="s">
        <v>964</v>
      </c>
      <c r="E36" s="428">
        <v>1786</v>
      </c>
      <c r="F36" s="428">
        <v>57</v>
      </c>
      <c r="G36" s="428">
        <v>66</v>
      </c>
      <c r="H36" s="428">
        <v>62</v>
      </c>
      <c r="I36" s="428">
        <v>57</v>
      </c>
      <c r="J36" s="428">
        <v>149</v>
      </c>
      <c r="K36" s="428">
        <v>171</v>
      </c>
      <c r="L36" s="428">
        <v>199</v>
      </c>
      <c r="N36" s="428">
        <v>175</v>
      </c>
      <c r="O36" s="428">
        <v>126</v>
      </c>
      <c r="P36" s="428">
        <v>133</v>
      </c>
      <c r="Q36" s="428">
        <v>164</v>
      </c>
      <c r="R36" s="428">
        <v>103</v>
      </c>
      <c r="S36" s="428">
        <v>94</v>
      </c>
      <c r="T36" s="428">
        <v>83</v>
      </c>
      <c r="U36" s="428">
        <v>53</v>
      </c>
      <c r="V36" s="428">
        <v>49</v>
      </c>
      <c r="W36" s="428">
        <v>40</v>
      </c>
      <c r="X36" s="428">
        <v>5</v>
      </c>
      <c r="Y36" s="891"/>
      <c r="Z36" s="891"/>
      <c r="AB36" s="439" t="s">
        <v>965</v>
      </c>
      <c r="AC36" s="428">
        <v>2256</v>
      </c>
      <c r="AD36" s="428">
        <v>50</v>
      </c>
      <c r="AE36" s="428">
        <v>69</v>
      </c>
      <c r="AF36" s="428">
        <v>56</v>
      </c>
      <c r="AG36" s="428">
        <v>132</v>
      </c>
      <c r="AH36" s="428">
        <v>316</v>
      </c>
      <c r="AI36" s="428">
        <v>171</v>
      </c>
      <c r="AJ36" s="428">
        <v>135</v>
      </c>
      <c r="AL36" s="428">
        <v>116</v>
      </c>
      <c r="AM36" s="428">
        <v>101</v>
      </c>
      <c r="AN36" s="428">
        <v>134</v>
      </c>
      <c r="AO36" s="428">
        <v>145</v>
      </c>
      <c r="AP36" s="428">
        <v>160</v>
      </c>
      <c r="AQ36" s="428">
        <v>172</v>
      </c>
      <c r="AR36" s="428">
        <v>151</v>
      </c>
      <c r="AS36" s="428">
        <v>142</v>
      </c>
      <c r="AT36" s="428">
        <v>103</v>
      </c>
      <c r="AU36" s="428">
        <v>98</v>
      </c>
      <c r="AV36" s="428">
        <v>5</v>
      </c>
      <c r="AW36" s="437"/>
      <c r="AX36" s="437"/>
      <c r="AZ36" s="439" t="s">
        <v>965</v>
      </c>
      <c r="BA36" s="428">
        <v>1446</v>
      </c>
      <c r="BB36" s="428">
        <v>49</v>
      </c>
      <c r="BC36" s="428">
        <v>34</v>
      </c>
      <c r="BD36" s="428">
        <v>49</v>
      </c>
      <c r="BE36" s="428">
        <v>83</v>
      </c>
      <c r="BF36" s="428">
        <v>113</v>
      </c>
      <c r="BG36" s="428">
        <v>131</v>
      </c>
      <c r="BH36" s="428">
        <v>122</v>
      </c>
      <c r="BJ36" s="428">
        <v>101</v>
      </c>
      <c r="BK36" s="428">
        <v>78</v>
      </c>
      <c r="BL36" s="428">
        <v>102</v>
      </c>
      <c r="BM36" s="428">
        <v>109</v>
      </c>
      <c r="BN36" s="428">
        <v>110</v>
      </c>
      <c r="BO36" s="428">
        <v>79</v>
      </c>
      <c r="BP36" s="428">
        <v>83</v>
      </c>
      <c r="BQ36" s="428">
        <v>82</v>
      </c>
      <c r="BR36" s="428">
        <v>64</v>
      </c>
      <c r="BS36" s="428">
        <v>57</v>
      </c>
      <c r="BT36" s="428">
        <v>0</v>
      </c>
      <c r="BU36" s="437"/>
      <c r="BV36" s="437"/>
      <c r="BX36" s="439" t="s">
        <v>965</v>
      </c>
      <c r="BY36" s="428">
        <v>754</v>
      </c>
      <c r="BZ36" s="428">
        <v>17</v>
      </c>
      <c r="CA36" s="428">
        <v>24</v>
      </c>
      <c r="CB36" s="428">
        <v>33</v>
      </c>
      <c r="CC36" s="428">
        <v>41</v>
      </c>
      <c r="CD36" s="428">
        <v>70</v>
      </c>
      <c r="CE36" s="428">
        <v>41</v>
      </c>
      <c r="CF36" s="428">
        <v>44</v>
      </c>
      <c r="CH36" s="428">
        <v>33</v>
      </c>
      <c r="CI36" s="428">
        <v>41</v>
      </c>
      <c r="CJ36" s="428">
        <v>62</v>
      </c>
      <c r="CK36" s="428">
        <v>67</v>
      </c>
      <c r="CL36" s="428">
        <v>65</v>
      </c>
      <c r="CM36" s="428">
        <v>47</v>
      </c>
      <c r="CN36" s="428">
        <v>48</v>
      </c>
      <c r="CO36" s="428">
        <v>32</v>
      </c>
      <c r="CP36" s="428">
        <v>42</v>
      </c>
      <c r="CQ36" s="428">
        <v>47</v>
      </c>
      <c r="CR36" s="428">
        <v>0</v>
      </c>
      <c r="CS36" s="437"/>
      <c r="CT36" s="437"/>
      <c r="CV36" s="439" t="s">
        <v>965</v>
      </c>
      <c r="CW36" s="428">
        <v>3673</v>
      </c>
      <c r="CX36" s="428">
        <v>163</v>
      </c>
      <c r="CY36" s="428">
        <v>179</v>
      </c>
      <c r="CZ36" s="428">
        <v>158</v>
      </c>
      <c r="DA36" s="428">
        <v>179</v>
      </c>
      <c r="DB36" s="428">
        <v>275</v>
      </c>
      <c r="DC36" s="428">
        <v>296</v>
      </c>
      <c r="DD36" s="428">
        <v>305</v>
      </c>
      <c r="DF36" s="428">
        <v>257</v>
      </c>
      <c r="DG36" s="428">
        <v>244</v>
      </c>
      <c r="DH36" s="428">
        <v>262</v>
      </c>
      <c r="DI36" s="428">
        <v>302</v>
      </c>
      <c r="DJ36" s="428">
        <v>253</v>
      </c>
      <c r="DK36" s="428">
        <v>213</v>
      </c>
      <c r="DL36" s="428">
        <v>186</v>
      </c>
      <c r="DM36" s="428">
        <v>159</v>
      </c>
      <c r="DN36" s="428">
        <v>103</v>
      </c>
      <c r="DO36" s="428">
        <v>133</v>
      </c>
      <c r="DP36" s="428">
        <v>6</v>
      </c>
      <c r="DQ36" s="437"/>
      <c r="DR36" s="437"/>
      <c r="DT36" s="439" t="s">
        <v>965</v>
      </c>
      <c r="DU36" s="428">
        <v>587</v>
      </c>
      <c r="DV36" s="428">
        <v>13</v>
      </c>
      <c r="DW36" s="428">
        <v>16</v>
      </c>
      <c r="DX36" s="428">
        <v>16</v>
      </c>
      <c r="DY36" s="428">
        <v>31</v>
      </c>
      <c r="DZ36" s="428">
        <v>66</v>
      </c>
      <c r="EA36" s="428">
        <v>57</v>
      </c>
      <c r="EB36" s="428">
        <v>46</v>
      </c>
      <c r="ED36" s="428">
        <v>37</v>
      </c>
      <c r="EE36" s="428">
        <v>31</v>
      </c>
      <c r="EF36" s="428">
        <v>35</v>
      </c>
      <c r="EG36" s="428">
        <v>40</v>
      </c>
      <c r="EH36" s="428">
        <v>29</v>
      </c>
      <c r="EI36" s="428">
        <v>36</v>
      </c>
      <c r="EJ36" s="428">
        <v>34</v>
      </c>
      <c r="EK36" s="428">
        <v>47</v>
      </c>
      <c r="EL36" s="428">
        <v>26</v>
      </c>
      <c r="EM36" s="428">
        <v>27</v>
      </c>
      <c r="EN36" s="428">
        <v>0</v>
      </c>
      <c r="EO36" s="437"/>
      <c r="EP36" s="437"/>
      <c r="ER36" s="439" t="s">
        <v>965</v>
      </c>
      <c r="ES36" s="428">
        <v>1008</v>
      </c>
      <c r="ET36" s="428">
        <v>75</v>
      </c>
      <c r="EU36" s="428">
        <v>71</v>
      </c>
      <c r="EV36" s="428">
        <v>48</v>
      </c>
      <c r="EW36" s="428">
        <v>45</v>
      </c>
      <c r="EX36" s="428">
        <v>69</v>
      </c>
      <c r="EY36" s="428">
        <v>82</v>
      </c>
      <c r="EZ36" s="428">
        <v>105</v>
      </c>
      <c r="FB36" s="428">
        <v>86</v>
      </c>
      <c r="FC36" s="428">
        <v>78</v>
      </c>
      <c r="FD36" s="428">
        <v>42</v>
      </c>
      <c r="FE36" s="428">
        <v>59</v>
      </c>
      <c r="FF36" s="428">
        <v>64</v>
      </c>
      <c r="FG36" s="428">
        <v>59</v>
      </c>
      <c r="FH36" s="428">
        <v>46</v>
      </c>
      <c r="FI36" s="428">
        <v>39</v>
      </c>
      <c r="FJ36" s="428">
        <v>15</v>
      </c>
      <c r="FK36" s="428">
        <v>23</v>
      </c>
      <c r="FL36" s="428">
        <v>2</v>
      </c>
      <c r="FM36" s="437"/>
      <c r="FN36" s="437"/>
      <c r="FP36" s="439" t="s">
        <v>965</v>
      </c>
      <c r="FQ36" s="428">
        <v>1083</v>
      </c>
      <c r="FR36" s="428">
        <v>52</v>
      </c>
      <c r="FS36" s="428">
        <v>48</v>
      </c>
      <c r="FT36" s="428">
        <v>40</v>
      </c>
      <c r="FU36" s="428">
        <v>57</v>
      </c>
      <c r="FV36" s="428">
        <v>92</v>
      </c>
      <c r="FW36" s="428">
        <v>115</v>
      </c>
      <c r="FX36" s="428">
        <v>78</v>
      </c>
      <c r="FZ36" s="428">
        <v>59</v>
      </c>
      <c r="GA36" s="428">
        <v>56</v>
      </c>
      <c r="GB36" s="428">
        <v>79</v>
      </c>
      <c r="GC36" s="428">
        <v>118</v>
      </c>
      <c r="GD36" s="428">
        <v>98</v>
      </c>
      <c r="GE36" s="428">
        <v>69</v>
      </c>
      <c r="GF36" s="428">
        <v>44</v>
      </c>
      <c r="GG36" s="428">
        <v>41</v>
      </c>
      <c r="GH36" s="428">
        <v>15</v>
      </c>
      <c r="GI36" s="428">
        <v>22</v>
      </c>
      <c r="GJ36" s="428">
        <v>0</v>
      </c>
    </row>
    <row r="37" spans="1:192" s="428" customFormat="1" ht="13.5" customHeight="1">
      <c r="A37" s="907"/>
      <c r="B37" s="907"/>
      <c r="C37" s="441"/>
      <c r="D37" s="439" t="s">
        <v>965</v>
      </c>
      <c r="E37" s="428">
        <v>1715</v>
      </c>
      <c r="F37" s="428">
        <v>61</v>
      </c>
      <c r="G37" s="428">
        <v>50</v>
      </c>
      <c r="H37" s="428">
        <v>63</v>
      </c>
      <c r="I37" s="428">
        <v>75</v>
      </c>
      <c r="J37" s="428">
        <v>156</v>
      </c>
      <c r="K37" s="428">
        <v>178</v>
      </c>
      <c r="L37" s="428">
        <v>174</v>
      </c>
      <c r="N37" s="428">
        <v>136</v>
      </c>
      <c r="O37" s="428">
        <v>96</v>
      </c>
      <c r="P37" s="428">
        <v>108</v>
      </c>
      <c r="Q37" s="428">
        <v>139</v>
      </c>
      <c r="R37" s="428">
        <v>114</v>
      </c>
      <c r="S37" s="428">
        <v>91</v>
      </c>
      <c r="T37" s="428">
        <v>77</v>
      </c>
      <c r="U37" s="428">
        <v>79</v>
      </c>
      <c r="V37" s="428">
        <v>57</v>
      </c>
      <c r="W37" s="428">
        <v>60</v>
      </c>
      <c r="X37" s="428">
        <v>1</v>
      </c>
      <c r="Y37" s="891" t="s">
        <v>999</v>
      </c>
      <c r="Z37" s="891"/>
      <c r="AB37" s="439" t="s">
        <v>686</v>
      </c>
      <c r="AC37" s="428">
        <v>5975</v>
      </c>
      <c r="AD37" s="428">
        <v>235</v>
      </c>
      <c r="AE37" s="428">
        <v>275</v>
      </c>
      <c r="AF37" s="428">
        <v>285</v>
      </c>
      <c r="AG37" s="428">
        <v>267</v>
      </c>
      <c r="AH37" s="428">
        <v>402</v>
      </c>
      <c r="AI37" s="428">
        <v>497</v>
      </c>
      <c r="AJ37" s="428">
        <v>446</v>
      </c>
      <c r="AL37" s="428">
        <v>449</v>
      </c>
      <c r="AM37" s="428">
        <v>426</v>
      </c>
      <c r="AN37" s="428">
        <v>367</v>
      </c>
      <c r="AO37" s="428">
        <v>420</v>
      </c>
      <c r="AP37" s="428">
        <v>452</v>
      </c>
      <c r="AQ37" s="428">
        <v>388</v>
      </c>
      <c r="AR37" s="428">
        <v>407</v>
      </c>
      <c r="AS37" s="428">
        <v>284</v>
      </c>
      <c r="AT37" s="428">
        <v>193</v>
      </c>
      <c r="AU37" s="428">
        <v>177</v>
      </c>
      <c r="AV37" s="428">
        <v>5</v>
      </c>
      <c r="AW37" s="437" t="s">
        <v>1000</v>
      </c>
      <c r="AX37" s="437" t="s">
        <v>505</v>
      </c>
      <c r="AZ37" s="439" t="s">
        <v>686</v>
      </c>
      <c r="BA37" s="428">
        <v>4297</v>
      </c>
      <c r="BB37" s="428">
        <v>132</v>
      </c>
      <c r="BC37" s="428">
        <v>124</v>
      </c>
      <c r="BD37" s="428">
        <v>188</v>
      </c>
      <c r="BE37" s="428">
        <v>300</v>
      </c>
      <c r="BF37" s="428">
        <v>413</v>
      </c>
      <c r="BG37" s="428">
        <v>415</v>
      </c>
      <c r="BH37" s="428">
        <v>335</v>
      </c>
      <c r="BJ37" s="428">
        <v>290</v>
      </c>
      <c r="BK37" s="428">
        <v>237</v>
      </c>
      <c r="BL37" s="428">
        <v>313</v>
      </c>
      <c r="BM37" s="428">
        <v>322</v>
      </c>
      <c r="BN37" s="428">
        <v>269</v>
      </c>
      <c r="BO37" s="428">
        <v>228</v>
      </c>
      <c r="BP37" s="428">
        <v>227</v>
      </c>
      <c r="BQ37" s="428">
        <v>174</v>
      </c>
      <c r="BR37" s="428">
        <v>154</v>
      </c>
      <c r="BS37" s="428">
        <v>176</v>
      </c>
      <c r="BT37" s="428">
        <v>0</v>
      </c>
      <c r="BU37" s="437" t="s">
        <v>391</v>
      </c>
      <c r="BV37" s="437" t="s">
        <v>504</v>
      </c>
      <c r="BX37" s="439" t="s">
        <v>686</v>
      </c>
      <c r="BY37" s="428">
        <v>1461</v>
      </c>
      <c r="BZ37" s="428">
        <v>63</v>
      </c>
      <c r="CA37" s="428">
        <v>57</v>
      </c>
      <c r="CB37" s="428">
        <v>47</v>
      </c>
      <c r="CC37" s="428">
        <v>67</v>
      </c>
      <c r="CD37" s="428">
        <v>101</v>
      </c>
      <c r="CE37" s="428">
        <v>124</v>
      </c>
      <c r="CF37" s="428">
        <v>110</v>
      </c>
      <c r="CH37" s="428">
        <v>79</v>
      </c>
      <c r="CI37" s="428">
        <v>75</v>
      </c>
      <c r="CJ37" s="428">
        <v>84</v>
      </c>
      <c r="CK37" s="428">
        <v>137</v>
      </c>
      <c r="CL37" s="428">
        <v>119</v>
      </c>
      <c r="CM37" s="428">
        <v>94</v>
      </c>
      <c r="CN37" s="428">
        <v>92</v>
      </c>
      <c r="CO37" s="428">
        <v>60</v>
      </c>
      <c r="CP37" s="428">
        <v>51</v>
      </c>
      <c r="CQ37" s="428">
        <v>95</v>
      </c>
      <c r="CR37" s="428">
        <v>6</v>
      </c>
      <c r="CS37" s="437" t="s">
        <v>391</v>
      </c>
      <c r="CT37" s="437" t="s">
        <v>506</v>
      </c>
      <c r="CV37" s="439" t="s">
        <v>686</v>
      </c>
      <c r="CW37" s="428">
        <v>6284</v>
      </c>
      <c r="CX37" s="428">
        <v>245</v>
      </c>
      <c r="CY37" s="428">
        <v>263</v>
      </c>
      <c r="CZ37" s="428">
        <v>272</v>
      </c>
      <c r="DA37" s="428">
        <v>388</v>
      </c>
      <c r="DB37" s="428">
        <v>528</v>
      </c>
      <c r="DC37" s="428">
        <v>551</v>
      </c>
      <c r="DD37" s="428">
        <v>477</v>
      </c>
      <c r="DF37" s="428">
        <v>412</v>
      </c>
      <c r="DG37" s="428">
        <v>323</v>
      </c>
      <c r="DH37" s="428">
        <v>468</v>
      </c>
      <c r="DI37" s="428">
        <v>627</v>
      </c>
      <c r="DJ37" s="428">
        <v>526</v>
      </c>
      <c r="DK37" s="428">
        <v>419</v>
      </c>
      <c r="DL37" s="428">
        <v>302</v>
      </c>
      <c r="DM37" s="428">
        <v>181</v>
      </c>
      <c r="DN37" s="428">
        <v>127</v>
      </c>
      <c r="DO37" s="428">
        <v>164</v>
      </c>
      <c r="DP37" s="428">
        <v>11</v>
      </c>
      <c r="DQ37" s="437" t="s">
        <v>391</v>
      </c>
      <c r="DR37" s="437" t="s">
        <v>504</v>
      </c>
      <c r="DT37" s="439" t="s">
        <v>686</v>
      </c>
      <c r="DU37" s="428">
        <v>1861</v>
      </c>
      <c r="DV37" s="428">
        <v>75</v>
      </c>
      <c r="DW37" s="428">
        <v>53</v>
      </c>
      <c r="DX37" s="428">
        <v>67</v>
      </c>
      <c r="DY37" s="428">
        <v>91</v>
      </c>
      <c r="DZ37" s="428">
        <v>167</v>
      </c>
      <c r="EA37" s="428">
        <v>193</v>
      </c>
      <c r="EB37" s="428">
        <v>183</v>
      </c>
      <c r="ED37" s="428">
        <v>117</v>
      </c>
      <c r="EE37" s="428">
        <v>104</v>
      </c>
      <c r="EF37" s="428">
        <v>125</v>
      </c>
      <c r="EG37" s="428">
        <v>144</v>
      </c>
      <c r="EH37" s="428">
        <v>109</v>
      </c>
      <c r="EI37" s="428">
        <v>108</v>
      </c>
      <c r="EJ37" s="428">
        <v>102</v>
      </c>
      <c r="EK37" s="428">
        <v>93</v>
      </c>
      <c r="EL37" s="428">
        <v>61</v>
      </c>
      <c r="EM37" s="428">
        <v>69</v>
      </c>
      <c r="EN37" s="428">
        <v>0</v>
      </c>
      <c r="EO37" s="437" t="s">
        <v>391</v>
      </c>
      <c r="EP37" s="437" t="s">
        <v>510</v>
      </c>
      <c r="ER37" s="439" t="s">
        <v>686</v>
      </c>
      <c r="ES37" s="428">
        <v>4723</v>
      </c>
      <c r="ET37" s="428">
        <v>263</v>
      </c>
      <c r="EU37" s="428">
        <v>251</v>
      </c>
      <c r="EV37" s="428">
        <v>226</v>
      </c>
      <c r="EW37" s="428">
        <v>273</v>
      </c>
      <c r="EX37" s="428">
        <v>347</v>
      </c>
      <c r="EY37" s="428">
        <v>474</v>
      </c>
      <c r="EZ37" s="428">
        <v>465</v>
      </c>
      <c r="FB37" s="428">
        <v>400</v>
      </c>
      <c r="FC37" s="428">
        <v>332</v>
      </c>
      <c r="FD37" s="428">
        <v>301</v>
      </c>
      <c r="FE37" s="428">
        <v>352</v>
      </c>
      <c r="FF37" s="428">
        <v>250</v>
      </c>
      <c r="FG37" s="428">
        <v>236</v>
      </c>
      <c r="FH37" s="428">
        <v>184</v>
      </c>
      <c r="FI37" s="428">
        <v>163</v>
      </c>
      <c r="FJ37" s="428">
        <v>87</v>
      </c>
      <c r="FK37" s="428">
        <v>84</v>
      </c>
      <c r="FL37" s="428">
        <v>35</v>
      </c>
      <c r="FM37" s="437" t="s">
        <v>391</v>
      </c>
      <c r="FN37" s="437" t="s">
        <v>504</v>
      </c>
      <c r="FP37" s="439" t="s">
        <v>686</v>
      </c>
      <c r="FQ37" s="428">
        <v>3042</v>
      </c>
      <c r="FR37" s="428">
        <v>103</v>
      </c>
      <c r="FS37" s="428">
        <v>86</v>
      </c>
      <c r="FT37" s="428">
        <v>103</v>
      </c>
      <c r="FU37" s="428">
        <v>117</v>
      </c>
      <c r="FV37" s="428">
        <v>143</v>
      </c>
      <c r="FW37" s="428">
        <v>205</v>
      </c>
      <c r="FX37" s="428">
        <v>211</v>
      </c>
      <c r="FZ37" s="428">
        <v>144</v>
      </c>
      <c r="GA37" s="428">
        <v>115</v>
      </c>
      <c r="GB37" s="428">
        <v>148</v>
      </c>
      <c r="GC37" s="428">
        <v>220</v>
      </c>
      <c r="GD37" s="428">
        <v>310</v>
      </c>
      <c r="GE37" s="428">
        <v>367</v>
      </c>
      <c r="GF37" s="428">
        <v>336</v>
      </c>
      <c r="GG37" s="428">
        <v>209</v>
      </c>
      <c r="GH37" s="428">
        <v>114</v>
      </c>
      <c r="GI37" s="428">
        <v>111</v>
      </c>
      <c r="GJ37" s="428">
        <v>0</v>
      </c>
    </row>
    <row r="38" spans="1:192" s="428" customFormat="1" ht="13.5" customHeight="1">
      <c r="A38" s="907" t="s">
        <v>1001</v>
      </c>
      <c r="B38" s="907"/>
      <c r="C38" s="441"/>
      <c r="D38" s="439" t="s">
        <v>686</v>
      </c>
      <c r="E38" s="428">
        <v>5193</v>
      </c>
      <c r="F38" s="428">
        <v>196</v>
      </c>
      <c r="G38" s="428">
        <v>191</v>
      </c>
      <c r="H38" s="428">
        <v>179</v>
      </c>
      <c r="I38" s="428">
        <v>239</v>
      </c>
      <c r="J38" s="428">
        <v>420</v>
      </c>
      <c r="K38" s="428">
        <v>505</v>
      </c>
      <c r="L38" s="428">
        <v>441</v>
      </c>
      <c r="N38" s="428">
        <v>396</v>
      </c>
      <c r="O38" s="428">
        <v>288</v>
      </c>
      <c r="P38" s="428">
        <v>362</v>
      </c>
      <c r="Q38" s="428">
        <v>421</v>
      </c>
      <c r="R38" s="428">
        <v>346</v>
      </c>
      <c r="S38" s="428">
        <v>318</v>
      </c>
      <c r="T38" s="428">
        <v>318</v>
      </c>
      <c r="U38" s="428">
        <v>258</v>
      </c>
      <c r="V38" s="428">
        <v>141</v>
      </c>
      <c r="W38" s="428">
        <v>165</v>
      </c>
      <c r="X38" s="428">
        <v>9</v>
      </c>
      <c r="AB38" s="439" t="s">
        <v>964</v>
      </c>
      <c r="AC38" s="428">
        <v>3037</v>
      </c>
      <c r="AD38" s="428">
        <v>113</v>
      </c>
      <c r="AE38" s="428">
        <v>135</v>
      </c>
      <c r="AF38" s="428">
        <v>150</v>
      </c>
      <c r="AG38" s="428">
        <v>139</v>
      </c>
      <c r="AH38" s="428">
        <v>212</v>
      </c>
      <c r="AI38" s="428">
        <v>266</v>
      </c>
      <c r="AJ38" s="428">
        <v>224</v>
      </c>
      <c r="AL38" s="428">
        <v>225</v>
      </c>
      <c r="AM38" s="428">
        <v>246</v>
      </c>
      <c r="AN38" s="428">
        <v>210</v>
      </c>
      <c r="AO38" s="428">
        <v>208</v>
      </c>
      <c r="AP38" s="428">
        <v>224</v>
      </c>
      <c r="AQ38" s="428">
        <v>188</v>
      </c>
      <c r="AR38" s="428">
        <v>191</v>
      </c>
      <c r="AS38" s="428">
        <v>148</v>
      </c>
      <c r="AT38" s="428">
        <v>96</v>
      </c>
      <c r="AU38" s="428">
        <v>58</v>
      </c>
      <c r="AV38" s="428">
        <v>4</v>
      </c>
      <c r="AW38" s="437"/>
      <c r="AX38" s="437"/>
      <c r="AZ38" s="439" t="s">
        <v>964</v>
      </c>
      <c r="BA38" s="428">
        <v>2234</v>
      </c>
      <c r="BB38" s="428">
        <v>69</v>
      </c>
      <c r="BC38" s="428">
        <v>53</v>
      </c>
      <c r="BD38" s="428">
        <v>101</v>
      </c>
      <c r="BE38" s="428">
        <v>128</v>
      </c>
      <c r="BF38" s="428">
        <v>215</v>
      </c>
      <c r="BG38" s="428">
        <v>259</v>
      </c>
      <c r="BH38" s="428">
        <v>194</v>
      </c>
      <c r="BJ38" s="428">
        <v>154</v>
      </c>
      <c r="BK38" s="428">
        <v>118</v>
      </c>
      <c r="BL38" s="428">
        <v>177</v>
      </c>
      <c r="BM38" s="428">
        <v>164</v>
      </c>
      <c r="BN38" s="428">
        <v>156</v>
      </c>
      <c r="BO38" s="428">
        <v>103</v>
      </c>
      <c r="BP38" s="428">
        <v>110</v>
      </c>
      <c r="BQ38" s="428">
        <v>77</v>
      </c>
      <c r="BR38" s="428">
        <v>65</v>
      </c>
      <c r="BS38" s="428">
        <v>91</v>
      </c>
      <c r="BT38" s="428">
        <v>0</v>
      </c>
      <c r="BU38" s="437"/>
      <c r="BV38" s="437"/>
      <c r="BX38" s="439" t="s">
        <v>964</v>
      </c>
      <c r="BY38" s="428">
        <v>703</v>
      </c>
      <c r="BZ38" s="428">
        <v>37</v>
      </c>
      <c r="CA38" s="428">
        <v>28</v>
      </c>
      <c r="CB38" s="428">
        <v>22</v>
      </c>
      <c r="CC38" s="428">
        <v>27</v>
      </c>
      <c r="CD38" s="428">
        <v>47</v>
      </c>
      <c r="CE38" s="428">
        <v>58</v>
      </c>
      <c r="CF38" s="428">
        <v>60</v>
      </c>
      <c r="CH38" s="428">
        <v>39</v>
      </c>
      <c r="CI38" s="428">
        <v>40</v>
      </c>
      <c r="CJ38" s="428">
        <v>44</v>
      </c>
      <c r="CK38" s="428">
        <v>73</v>
      </c>
      <c r="CL38" s="428">
        <v>59</v>
      </c>
      <c r="CM38" s="428">
        <v>46</v>
      </c>
      <c r="CN38" s="428">
        <v>49</v>
      </c>
      <c r="CO38" s="428">
        <v>30</v>
      </c>
      <c r="CP38" s="428">
        <v>18</v>
      </c>
      <c r="CQ38" s="428">
        <v>23</v>
      </c>
      <c r="CR38" s="428">
        <v>3</v>
      </c>
      <c r="CS38" s="437"/>
      <c r="CT38" s="437"/>
      <c r="CV38" s="439" t="s">
        <v>964</v>
      </c>
      <c r="CW38" s="428">
        <v>3100</v>
      </c>
      <c r="CX38" s="428">
        <v>111</v>
      </c>
      <c r="CY38" s="428">
        <v>138</v>
      </c>
      <c r="CZ38" s="428">
        <v>153</v>
      </c>
      <c r="DA38" s="428">
        <v>204</v>
      </c>
      <c r="DB38" s="428">
        <v>260</v>
      </c>
      <c r="DC38" s="428">
        <v>282</v>
      </c>
      <c r="DD38" s="428">
        <v>242</v>
      </c>
      <c r="DF38" s="428">
        <v>208</v>
      </c>
      <c r="DG38" s="428">
        <v>177</v>
      </c>
      <c r="DH38" s="428">
        <v>227</v>
      </c>
      <c r="DI38" s="428">
        <v>301</v>
      </c>
      <c r="DJ38" s="428">
        <v>266</v>
      </c>
      <c r="DK38" s="428">
        <v>198</v>
      </c>
      <c r="DL38" s="428">
        <v>146</v>
      </c>
      <c r="DM38" s="428">
        <v>92</v>
      </c>
      <c r="DN38" s="428">
        <v>39</v>
      </c>
      <c r="DO38" s="428">
        <v>50</v>
      </c>
      <c r="DP38" s="428">
        <v>6</v>
      </c>
      <c r="DQ38" s="437"/>
      <c r="DR38" s="437"/>
      <c r="DT38" s="439" t="s">
        <v>964</v>
      </c>
      <c r="DU38" s="428">
        <v>906</v>
      </c>
      <c r="DV38" s="428">
        <v>35</v>
      </c>
      <c r="DW38" s="428">
        <v>26</v>
      </c>
      <c r="DX38" s="428">
        <v>36</v>
      </c>
      <c r="DY38" s="428">
        <v>37</v>
      </c>
      <c r="DZ38" s="428">
        <v>66</v>
      </c>
      <c r="EA38" s="428">
        <v>104</v>
      </c>
      <c r="EB38" s="428">
        <v>95</v>
      </c>
      <c r="ED38" s="428">
        <v>57</v>
      </c>
      <c r="EE38" s="428">
        <v>51</v>
      </c>
      <c r="EF38" s="428">
        <v>63</v>
      </c>
      <c r="EG38" s="428">
        <v>76</v>
      </c>
      <c r="EH38" s="428">
        <v>62</v>
      </c>
      <c r="EI38" s="428">
        <v>59</v>
      </c>
      <c r="EJ38" s="428">
        <v>41</v>
      </c>
      <c r="EK38" s="428">
        <v>41</v>
      </c>
      <c r="EL38" s="428">
        <v>27</v>
      </c>
      <c r="EM38" s="428">
        <v>30</v>
      </c>
      <c r="EN38" s="428">
        <v>0</v>
      </c>
      <c r="EO38" s="437"/>
      <c r="EP38" s="437"/>
      <c r="ER38" s="439" t="s">
        <v>964</v>
      </c>
      <c r="ES38" s="428">
        <v>2514</v>
      </c>
      <c r="ET38" s="428">
        <v>126</v>
      </c>
      <c r="EU38" s="428">
        <v>127</v>
      </c>
      <c r="EV38" s="428">
        <v>130</v>
      </c>
      <c r="EW38" s="428">
        <v>160</v>
      </c>
      <c r="EX38" s="428">
        <v>185</v>
      </c>
      <c r="EY38" s="428">
        <v>237</v>
      </c>
      <c r="EZ38" s="428">
        <v>259</v>
      </c>
      <c r="FB38" s="428">
        <v>219</v>
      </c>
      <c r="FC38" s="428">
        <v>179</v>
      </c>
      <c r="FD38" s="428">
        <v>177</v>
      </c>
      <c r="FE38" s="428">
        <v>210</v>
      </c>
      <c r="FF38" s="428">
        <v>133</v>
      </c>
      <c r="FG38" s="428">
        <v>121</v>
      </c>
      <c r="FH38" s="428">
        <v>88</v>
      </c>
      <c r="FI38" s="428">
        <v>77</v>
      </c>
      <c r="FJ38" s="428">
        <v>39</v>
      </c>
      <c r="FK38" s="428">
        <v>23</v>
      </c>
      <c r="FL38" s="428">
        <v>24</v>
      </c>
      <c r="FM38" s="437"/>
      <c r="FN38" s="437"/>
      <c r="FP38" s="439" t="s">
        <v>964</v>
      </c>
      <c r="FQ38" s="428">
        <v>1409</v>
      </c>
      <c r="FR38" s="428">
        <v>49</v>
      </c>
      <c r="FS38" s="428">
        <v>39</v>
      </c>
      <c r="FT38" s="428">
        <v>52</v>
      </c>
      <c r="FU38" s="428">
        <v>63</v>
      </c>
      <c r="FV38" s="428">
        <v>81</v>
      </c>
      <c r="FW38" s="428">
        <v>118</v>
      </c>
      <c r="FX38" s="428">
        <v>105</v>
      </c>
      <c r="FZ38" s="428">
        <v>76</v>
      </c>
      <c r="GA38" s="428">
        <v>64</v>
      </c>
      <c r="GB38" s="428">
        <v>72</v>
      </c>
      <c r="GC38" s="428">
        <v>90</v>
      </c>
      <c r="GD38" s="428">
        <v>136</v>
      </c>
      <c r="GE38" s="428">
        <v>149</v>
      </c>
      <c r="GF38" s="428">
        <v>145</v>
      </c>
      <c r="GG38" s="428">
        <v>94</v>
      </c>
      <c r="GH38" s="428">
        <v>37</v>
      </c>
      <c r="GI38" s="428">
        <v>39</v>
      </c>
      <c r="GJ38" s="428">
        <v>0</v>
      </c>
    </row>
    <row r="39" spans="1:192" s="428" customFormat="1" ht="13.5" customHeight="1">
      <c r="A39" s="907"/>
      <c r="B39" s="907"/>
      <c r="C39" s="441"/>
      <c r="D39" s="439" t="s">
        <v>964</v>
      </c>
      <c r="E39" s="428">
        <v>2658</v>
      </c>
      <c r="F39" s="428">
        <v>100</v>
      </c>
      <c r="G39" s="428">
        <v>98</v>
      </c>
      <c r="H39" s="428">
        <v>99</v>
      </c>
      <c r="I39" s="428">
        <v>127</v>
      </c>
      <c r="J39" s="428">
        <v>224</v>
      </c>
      <c r="K39" s="428">
        <v>267</v>
      </c>
      <c r="L39" s="428">
        <v>226</v>
      </c>
      <c r="N39" s="428">
        <v>206</v>
      </c>
      <c r="O39" s="428">
        <v>141</v>
      </c>
      <c r="P39" s="428">
        <v>205</v>
      </c>
      <c r="Q39" s="428">
        <v>241</v>
      </c>
      <c r="R39" s="428">
        <v>169</v>
      </c>
      <c r="S39" s="428">
        <v>157</v>
      </c>
      <c r="T39" s="428">
        <v>156</v>
      </c>
      <c r="U39" s="428">
        <v>115</v>
      </c>
      <c r="V39" s="428">
        <v>56</v>
      </c>
      <c r="W39" s="428">
        <v>63</v>
      </c>
      <c r="X39" s="428">
        <v>8</v>
      </c>
      <c r="AB39" s="439" t="s">
        <v>965</v>
      </c>
      <c r="AC39" s="428">
        <v>2938</v>
      </c>
      <c r="AD39" s="428">
        <v>122</v>
      </c>
      <c r="AE39" s="428">
        <v>140</v>
      </c>
      <c r="AF39" s="428">
        <v>135</v>
      </c>
      <c r="AG39" s="428">
        <v>128</v>
      </c>
      <c r="AH39" s="428">
        <v>190</v>
      </c>
      <c r="AI39" s="428">
        <v>231</v>
      </c>
      <c r="AJ39" s="428">
        <v>222</v>
      </c>
      <c r="AL39" s="428">
        <v>224</v>
      </c>
      <c r="AM39" s="428">
        <v>180</v>
      </c>
      <c r="AN39" s="428">
        <v>157</v>
      </c>
      <c r="AO39" s="428">
        <v>212</v>
      </c>
      <c r="AP39" s="428">
        <v>228</v>
      </c>
      <c r="AQ39" s="428">
        <v>200</v>
      </c>
      <c r="AR39" s="428">
        <v>216</v>
      </c>
      <c r="AS39" s="428">
        <v>136</v>
      </c>
      <c r="AT39" s="428">
        <v>97</v>
      </c>
      <c r="AU39" s="428">
        <v>119</v>
      </c>
      <c r="AV39" s="428">
        <v>1</v>
      </c>
      <c r="AW39" s="437"/>
      <c r="AX39" s="437"/>
      <c r="AZ39" s="439" t="s">
        <v>965</v>
      </c>
      <c r="BA39" s="428">
        <v>2063</v>
      </c>
      <c r="BB39" s="428">
        <v>63</v>
      </c>
      <c r="BC39" s="428">
        <v>71</v>
      </c>
      <c r="BD39" s="428">
        <v>87</v>
      </c>
      <c r="BE39" s="428">
        <v>172</v>
      </c>
      <c r="BF39" s="428">
        <v>198</v>
      </c>
      <c r="BG39" s="428">
        <v>156</v>
      </c>
      <c r="BH39" s="428">
        <v>141</v>
      </c>
      <c r="BJ39" s="428">
        <v>136</v>
      </c>
      <c r="BK39" s="428">
        <v>119</v>
      </c>
      <c r="BL39" s="428">
        <v>136</v>
      </c>
      <c r="BM39" s="428">
        <v>158</v>
      </c>
      <c r="BN39" s="428">
        <v>113</v>
      </c>
      <c r="BO39" s="428">
        <v>125</v>
      </c>
      <c r="BP39" s="428">
        <v>117</v>
      </c>
      <c r="BQ39" s="428">
        <v>97</v>
      </c>
      <c r="BR39" s="428">
        <v>89</v>
      </c>
      <c r="BS39" s="428">
        <v>85</v>
      </c>
      <c r="BT39" s="428">
        <v>0</v>
      </c>
      <c r="BU39" s="437"/>
      <c r="BV39" s="437"/>
      <c r="BX39" s="439" t="s">
        <v>965</v>
      </c>
      <c r="BY39" s="428">
        <v>758</v>
      </c>
      <c r="BZ39" s="428">
        <v>26</v>
      </c>
      <c r="CA39" s="428">
        <v>29</v>
      </c>
      <c r="CB39" s="428">
        <v>25</v>
      </c>
      <c r="CC39" s="428">
        <v>40</v>
      </c>
      <c r="CD39" s="428">
        <v>54</v>
      </c>
      <c r="CE39" s="428">
        <v>66</v>
      </c>
      <c r="CF39" s="428">
        <v>50</v>
      </c>
      <c r="CH39" s="428">
        <v>40</v>
      </c>
      <c r="CI39" s="428">
        <v>35</v>
      </c>
      <c r="CJ39" s="428">
        <v>40</v>
      </c>
      <c r="CK39" s="428">
        <v>64</v>
      </c>
      <c r="CL39" s="428">
        <v>60</v>
      </c>
      <c r="CM39" s="428">
        <v>48</v>
      </c>
      <c r="CN39" s="428">
        <v>43</v>
      </c>
      <c r="CO39" s="428">
        <v>30</v>
      </c>
      <c r="CP39" s="428">
        <v>33</v>
      </c>
      <c r="CQ39" s="428">
        <v>72</v>
      </c>
      <c r="CR39" s="428">
        <v>3</v>
      </c>
      <c r="CS39" s="437"/>
      <c r="CT39" s="437"/>
      <c r="CV39" s="439" t="s">
        <v>965</v>
      </c>
      <c r="CW39" s="428">
        <v>3184</v>
      </c>
      <c r="CX39" s="428">
        <v>134</v>
      </c>
      <c r="CY39" s="428">
        <v>125</v>
      </c>
      <c r="CZ39" s="428">
        <v>119</v>
      </c>
      <c r="DA39" s="428">
        <v>184</v>
      </c>
      <c r="DB39" s="428">
        <v>268</v>
      </c>
      <c r="DC39" s="428">
        <v>269</v>
      </c>
      <c r="DD39" s="428">
        <v>235</v>
      </c>
      <c r="DF39" s="428">
        <v>204</v>
      </c>
      <c r="DG39" s="428">
        <v>146</v>
      </c>
      <c r="DH39" s="428">
        <v>241</v>
      </c>
      <c r="DI39" s="428">
        <v>326</v>
      </c>
      <c r="DJ39" s="428">
        <v>260</v>
      </c>
      <c r="DK39" s="428">
        <v>221</v>
      </c>
      <c r="DL39" s="428">
        <v>156</v>
      </c>
      <c r="DM39" s="428">
        <v>89</v>
      </c>
      <c r="DN39" s="428">
        <v>88</v>
      </c>
      <c r="DO39" s="428">
        <v>114</v>
      </c>
      <c r="DP39" s="428">
        <v>5</v>
      </c>
      <c r="DQ39" s="437"/>
      <c r="DR39" s="437"/>
      <c r="DT39" s="439" t="s">
        <v>965</v>
      </c>
      <c r="DU39" s="428">
        <v>955</v>
      </c>
      <c r="DV39" s="428">
        <v>40</v>
      </c>
      <c r="DW39" s="428">
        <v>27</v>
      </c>
      <c r="DX39" s="428">
        <v>31</v>
      </c>
      <c r="DY39" s="428">
        <v>54</v>
      </c>
      <c r="DZ39" s="428">
        <v>101</v>
      </c>
      <c r="EA39" s="428">
        <v>89</v>
      </c>
      <c r="EB39" s="428">
        <v>88</v>
      </c>
      <c r="ED39" s="428">
        <v>60</v>
      </c>
      <c r="EE39" s="428">
        <v>53</v>
      </c>
      <c r="EF39" s="428">
        <v>62</v>
      </c>
      <c r="EG39" s="428">
        <v>68</v>
      </c>
      <c r="EH39" s="428">
        <v>47</v>
      </c>
      <c r="EI39" s="428">
        <v>49</v>
      </c>
      <c r="EJ39" s="428">
        <v>61</v>
      </c>
      <c r="EK39" s="428">
        <v>52</v>
      </c>
      <c r="EL39" s="428">
        <v>34</v>
      </c>
      <c r="EM39" s="428">
        <v>39</v>
      </c>
      <c r="EN39" s="428">
        <v>0</v>
      </c>
      <c r="EO39" s="437"/>
      <c r="EP39" s="437"/>
      <c r="ER39" s="439" t="s">
        <v>965</v>
      </c>
      <c r="ES39" s="428">
        <v>2209</v>
      </c>
      <c r="ET39" s="428">
        <v>137</v>
      </c>
      <c r="EU39" s="428">
        <v>124</v>
      </c>
      <c r="EV39" s="428">
        <v>96</v>
      </c>
      <c r="EW39" s="428">
        <v>113</v>
      </c>
      <c r="EX39" s="428">
        <v>162</v>
      </c>
      <c r="EY39" s="428">
        <v>237</v>
      </c>
      <c r="EZ39" s="428">
        <v>206</v>
      </c>
      <c r="FB39" s="428">
        <v>181</v>
      </c>
      <c r="FC39" s="428">
        <v>153</v>
      </c>
      <c r="FD39" s="428">
        <v>124</v>
      </c>
      <c r="FE39" s="428">
        <v>142</v>
      </c>
      <c r="FF39" s="428">
        <v>117</v>
      </c>
      <c r="FG39" s="428">
        <v>115</v>
      </c>
      <c r="FH39" s="428">
        <v>96</v>
      </c>
      <c r="FI39" s="428">
        <v>86</v>
      </c>
      <c r="FJ39" s="428">
        <v>48</v>
      </c>
      <c r="FK39" s="428">
        <v>61</v>
      </c>
      <c r="FL39" s="428">
        <v>11</v>
      </c>
      <c r="FM39" s="437"/>
      <c r="FN39" s="437"/>
      <c r="FP39" s="439" t="s">
        <v>965</v>
      </c>
      <c r="FQ39" s="428">
        <v>1633</v>
      </c>
      <c r="FR39" s="428">
        <v>54</v>
      </c>
      <c r="FS39" s="428">
        <v>47</v>
      </c>
      <c r="FT39" s="428">
        <v>51</v>
      </c>
      <c r="FU39" s="428">
        <v>54</v>
      </c>
      <c r="FV39" s="428">
        <v>62</v>
      </c>
      <c r="FW39" s="428">
        <v>87</v>
      </c>
      <c r="FX39" s="428">
        <v>106</v>
      </c>
      <c r="FZ39" s="428">
        <v>68</v>
      </c>
      <c r="GA39" s="428">
        <v>51</v>
      </c>
      <c r="GB39" s="428">
        <v>76</v>
      </c>
      <c r="GC39" s="428">
        <v>130</v>
      </c>
      <c r="GD39" s="428">
        <v>174</v>
      </c>
      <c r="GE39" s="428">
        <v>218</v>
      </c>
      <c r="GF39" s="428">
        <v>191</v>
      </c>
      <c r="GG39" s="428">
        <v>115</v>
      </c>
      <c r="GH39" s="428">
        <v>77</v>
      </c>
      <c r="GI39" s="428">
        <v>72</v>
      </c>
      <c r="GJ39" s="428">
        <v>0</v>
      </c>
    </row>
    <row r="40" spans="1:192" s="428" customFormat="1" ht="13.5" customHeight="1">
      <c r="A40" s="907"/>
      <c r="B40" s="907"/>
      <c r="C40" s="441"/>
      <c r="D40" s="439" t="s">
        <v>965</v>
      </c>
      <c r="E40" s="428">
        <v>2535</v>
      </c>
      <c r="F40" s="428">
        <v>96</v>
      </c>
      <c r="G40" s="428">
        <v>93</v>
      </c>
      <c r="H40" s="428">
        <v>80</v>
      </c>
      <c r="I40" s="428">
        <v>112</v>
      </c>
      <c r="J40" s="428">
        <v>196</v>
      </c>
      <c r="K40" s="428">
        <v>238</v>
      </c>
      <c r="L40" s="428">
        <v>215</v>
      </c>
      <c r="N40" s="428">
        <v>190</v>
      </c>
      <c r="O40" s="428">
        <v>147</v>
      </c>
      <c r="P40" s="428">
        <v>157</v>
      </c>
      <c r="Q40" s="428">
        <v>180</v>
      </c>
      <c r="R40" s="428">
        <v>177</v>
      </c>
      <c r="S40" s="428">
        <v>161</v>
      </c>
      <c r="T40" s="428">
        <v>162</v>
      </c>
      <c r="U40" s="428">
        <v>143</v>
      </c>
      <c r="V40" s="428">
        <v>85</v>
      </c>
      <c r="W40" s="428">
        <v>102</v>
      </c>
      <c r="X40" s="428">
        <v>1</v>
      </c>
      <c r="Y40" s="437" t="s">
        <v>846</v>
      </c>
      <c r="Z40" s="437" t="s">
        <v>505</v>
      </c>
      <c r="AB40" s="439" t="s">
        <v>686</v>
      </c>
      <c r="AC40" s="428">
        <v>2353</v>
      </c>
      <c r="AD40" s="428">
        <v>65</v>
      </c>
      <c r="AE40" s="428">
        <v>57</v>
      </c>
      <c r="AF40" s="428">
        <v>88</v>
      </c>
      <c r="AG40" s="428">
        <v>119</v>
      </c>
      <c r="AH40" s="428">
        <v>199</v>
      </c>
      <c r="AI40" s="428">
        <v>243</v>
      </c>
      <c r="AJ40" s="428">
        <v>178</v>
      </c>
      <c r="AL40" s="428">
        <v>130</v>
      </c>
      <c r="AM40" s="428">
        <v>114</v>
      </c>
      <c r="AN40" s="428">
        <v>176</v>
      </c>
      <c r="AO40" s="428">
        <v>180</v>
      </c>
      <c r="AP40" s="428">
        <v>182</v>
      </c>
      <c r="AQ40" s="428">
        <v>138</v>
      </c>
      <c r="AR40" s="428">
        <v>151</v>
      </c>
      <c r="AS40" s="428">
        <v>140</v>
      </c>
      <c r="AT40" s="428">
        <v>82</v>
      </c>
      <c r="AU40" s="428">
        <v>111</v>
      </c>
      <c r="AV40" s="428">
        <v>0</v>
      </c>
      <c r="AW40" s="437" t="s">
        <v>391</v>
      </c>
      <c r="AX40" s="437" t="s">
        <v>504</v>
      </c>
      <c r="AZ40" s="439" t="s">
        <v>686</v>
      </c>
      <c r="BA40" s="428">
        <v>4481</v>
      </c>
      <c r="BB40" s="428">
        <v>208</v>
      </c>
      <c r="BC40" s="428">
        <v>213</v>
      </c>
      <c r="BD40" s="428">
        <v>209</v>
      </c>
      <c r="BE40" s="428">
        <v>220</v>
      </c>
      <c r="BF40" s="428">
        <v>324</v>
      </c>
      <c r="BG40" s="428">
        <v>335</v>
      </c>
      <c r="BH40" s="428">
        <v>372</v>
      </c>
      <c r="BJ40" s="428">
        <v>336</v>
      </c>
      <c r="BK40" s="428">
        <v>334</v>
      </c>
      <c r="BL40" s="428">
        <v>268</v>
      </c>
      <c r="BM40" s="428">
        <v>340</v>
      </c>
      <c r="BN40" s="428">
        <v>275</v>
      </c>
      <c r="BO40" s="428">
        <v>257</v>
      </c>
      <c r="BP40" s="428">
        <v>266</v>
      </c>
      <c r="BQ40" s="428">
        <v>222</v>
      </c>
      <c r="BR40" s="428">
        <v>137</v>
      </c>
      <c r="BS40" s="428">
        <v>154</v>
      </c>
      <c r="BT40" s="428">
        <v>11</v>
      </c>
      <c r="BU40" s="437" t="s">
        <v>1002</v>
      </c>
      <c r="BV40" s="437" t="s">
        <v>505</v>
      </c>
      <c r="BX40" s="439" t="s">
        <v>686</v>
      </c>
      <c r="BY40" s="428">
        <v>3053</v>
      </c>
      <c r="BZ40" s="428">
        <v>149</v>
      </c>
      <c r="CA40" s="428">
        <v>163</v>
      </c>
      <c r="CB40" s="428">
        <v>117</v>
      </c>
      <c r="CC40" s="428">
        <v>136</v>
      </c>
      <c r="CD40" s="428">
        <v>204</v>
      </c>
      <c r="CE40" s="428">
        <v>300</v>
      </c>
      <c r="CF40" s="428">
        <v>275</v>
      </c>
      <c r="CH40" s="428">
        <v>269</v>
      </c>
      <c r="CI40" s="428">
        <v>214</v>
      </c>
      <c r="CJ40" s="428">
        <v>197</v>
      </c>
      <c r="CK40" s="428">
        <v>234</v>
      </c>
      <c r="CL40" s="428">
        <v>219</v>
      </c>
      <c r="CM40" s="428">
        <v>192</v>
      </c>
      <c r="CN40" s="428">
        <v>140</v>
      </c>
      <c r="CO40" s="428">
        <v>111</v>
      </c>
      <c r="CP40" s="428">
        <v>66</v>
      </c>
      <c r="CQ40" s="428">
        <v>67</v>
      </c>
      <c r="CR40" s="428">
        <v>0</v>
      </c>
      <c r="CS40" s="891" t="s">
        <v>1003</v>
      </c>
      <c r="CT40" s="891"/>
      <c r="CV40" s="439" t="s">
        <v>686</v>
      </c>
      <c r="CW40" s="428">
        <v>2939</v>
      </c>
      <c r="CX40" s="428">
        <v>142</v>
      </c>
      <c r="CY40" s="428">
        <v>143</v>
      </c>
      <c r="CZ40" s="428">
        <v>127</v>
      </c>
      <c r="DA40" s="428">
        <v>171</v>
      </c>
      <c r="DB40" s="428">
        <v>217</v>
      </c>
      <c r="DC40" s="428">
        <v>251</v>
      </c>
      <c r="DD40" s="428">
        <v>248</v>
      </c>
      <c r="DF40" s="428">
        <v>220</v>
      </c>
      <c r="DG40" s="428">
        <v>181</v>
      </c>
      <c r="DH40" s="428">
        <v>219</v>
      </c>
      <c r="DI40" s="428">
        <v>245</v>
      </c>
      <c r="DJ40" s="428">
        <v>187</v>
      </c>
      <c r="DK40" s="428">
        <v>169</v>
      </c>
      <c r="DL40" s="428">
        <v>162</v>
      </c>
      <c r="DM40" s="428">
        <v>101</v>
      </c>
      <c r="DN40" s="428">
        <v>90</v>
      </c>
      <c r="DO40" s="428">
        <v>66</v>
      </c>
      <c r="DP40" s="428">
        <v>0</v>
      </c>
      <c r="DQ40" s="437" t="s">
        <v>391</v>
      </c>
      <c r="DR40" s="437" t="s">
        <v>506</v>
      </c>
      <c r="DT40" s="439" t="s">
        <v>686</v>
      </c>
      <c r="DU40" s="428">
        <v>6382</v>
      </c>
      <c r="DV40" s="428">
        <v>236</v>
      </c>
      <c r="DW40" s="428">
        <v>228</v>
      </c>
      <c r="DX40" s="428">
        <v>288</v>
      </c>
      <c r="DY40" s="428">
        <v>417</v>
      </c>
      <c r="DZ40" s="428">
        <v>630</v>
      </c>
      <c r="EA40" s="428">
        <v>645</v>
      </c>
      <c r="EB40" s="428">
        <v>516</v>
      </c>
      <c r="ED40" s="428">
        <v>403</v>
      </c>
      <c r="EE40" s="428">
        <v>394</v>
      </c>
      <c r="EF40" s="428">
        <v>489</v>
      </c>
      <c r="EG40" s="428">
        <v>597</v>
      </c>
      <c r="EH40" s="428">
        <v>435</v>
      </c>
      <c r="EI40" s="428">
        <v>311</v>
      </c>
      <c r="EJ40" s="428">
        <v>291</v>
      </c>
      <c r="EK40" s="428">
        <v>238</v>
      </c>
      <c r="EL40" s="428">
        <v>143</v>
      </c>
      <c r="EM40" s="428">
        <v>118</v>
      </c>
      <c r="EN40" s="428">
        <v>3</v>
      </c>
      <c r="EO40" s="437" t="s">
        <v>391</v>
      </c>
      <c r="EP40" s="437" t="s">
        <v>843</v>
      </c>
      <c r="ER40" s="439" t="s">
        <v>686</v>
      </c>
      <c r="ES40" s="428">
        <v>1366</v>
      </c>
      <c r="ET40" s="428">
        <v>89</v>
      </c>
      <c r="EU40" s="428">
        <v>81</v>
      </c>
      <c r="EV40" s="428">
        <v>81</v>
      </c>
      <c r="EW40" s="428">
        <v>61</v>
      </c>
      <c r="EX40" s="428">
        <v>105</v>
      </c>
      <c r="EY40" s="428">
        <v>122</v>
      </c>
      <c r="EZ40" s="428">
        <v>139</v>
      </c>
      <c r="FB40" s="428">
        <v>119</v>
      </c>
      <c r="FC40" s="428">
        <v>98</v>
      </c>
      <c r="FD40" s="428">
        <v>71</v>
      </c>
      <c r="FE40" s="428">
        <v>120</v>
      </c>
      <c r="FF40" s="428">
        <v>89</v>
      </c>
      <c r="FG40" s="428">
        <v>63</v>
      </c>
      <c r="FH40" s="428">
        <v>55</v>
      </c>
      <c r="FI40" s="428">
        <v>33</v>
      </c>
      <c r="FJ40" s="428">
        <v>18</v>
      </c>
      <c r="FK40" s="428">
        <v>16</v>
      </c>
      <c r="FL40" s="428">
        <v>6</v>
      </c>
      <c r="FM40" s="437" t="s">
        <v>391</v>
      </c>
      <c r="FN40" s="437" t="s">
        <v>506</v>
      </c>
      <c r="FP40" s="439" t="s">
        <v>686</v>
      </c>
      <c r="FQ40" s="428">
        <v>905</v>
      </c>
      <c r="FR40" s="428">
        <v>47</v>
      </c>
      <c r="FS40" s="428">
        <v>40</v>
      </c>
      <c r="FT40" s="428">
        <v>57</v>
      </c>
      <c r="FU40" s="428">
        <v>56</v>
      </c>
      <c r="FV40" s="428">
        <v>67</v>
      </c>
      <c r="FW40" s="428">
        <v>79</v>
      </c>
      <c r="FX40" s="428">
        <v>74</v>
      </c>
      <c r="FZ40" s="428">
        <v>83</v>
      </c>
      <c r="GA40" s="428">
        <v>71</v>
      </c>
      <c r="GB40" s="428">
        <v>83</v>
      </c>
      <c r="GC40" s="428">
        <v>87</v>
      </c>
      <c r="GD40" s="428">
        <v>66</v>
      </c>
      <c r="GE40" s="428">
        <v>33</v>
      </c>
      <c r="GF40" s="428">
        <v>26</v>
      </c>
      <c r="GG40" s="428">
        <v>11</v>
      </c>
      <c r="GH40" s="428">
        <v>9</v>
      </c>
      <c r="GI40" s="428">
        <v>15</v>
      </c>
      <c r="GJ40" s="428">
        <v>1</v>
      </c>
    </row>
    <row r="41" spans="1:192" s="428" customFormat="1" ht="13.5" customHeight="1">
      <c r="A41" s="907" t="s">
        <v>1004</v>
      </c>
      <c r="B41" s="907"/>
      <c r="C41" s="441"/>
      <c r="D41" s="439" t="s">
        <v>686</v>
      </c>
      <c r="E41" s="428">
        <v>4398</v>
      </c>
      <c r="F41" s="428">
        <v>155</v>
      </c>
      <c r="G41" s="428">
        <v>121</v>
      </c>
      <c r="H41" s="428">
        <v>126</v>
      </c>
      <c r="I41" s="428">
        <v>172</v>
      </c>
      <c r="J41" s="428">
        <v>427</v>
      </c>
      <c r="K41" s="428">
        <v>495</v>
      </c>
      <c r="L41" s="428">
        <v>391</v>
      </c>
      <c r="N41" s="428">
        <v>308</v>
      </c>
      <c r="O41" s="428">
        <v>271</v>
      </c>
      <c r="P41" s="428">
        <v>250</v>
      </c>
      <c r="Q41" s="428">
        <v>323</v>
      </c>
      <c r="R41" s="428">
        <v>314</v>
      </c>
      <c r="S41" s="428">
        <v>264</v>
      </c>
      <c r="T41" s="428">
        <v>268</v>
      </c>
      <c r="U41" s="428">
        <v>201</v>
      </c>
      <c r="V41" s="428">
        <v>112</v>
      </c>
      <c r="W41" s="428">
        <v>195</v>
      </c>
      <c r="X41" s="428">
        <v>5</v>
      </c>
      <c r="Y41" s="437"/>
      <c r="Z41" s="437"/>
      <c r="AB41" s="439" t="s">
        <v>964</v>
      </c>
      <c r="AC41" s="428">
        <v>1248</v>
      </c>
      <c r="AD41" s="428">
        <v>38</v>
      </c>
      <c r="AE41" s="428">
        <v>30</v>
      </c>
      <c r="AF41" s="428">
        <v>45</v>
      </c>
      <c r="AG41" s="428">
        <v>70</v>
      </c>
      <c r="AH41" s="428">
        <v>114</v>
      </c>
      <c r="AI41" s="428">
        <v>146</v>
      </c>
      <c r="AJ41" s="428">
        <v>97</v>
      </c>
      <c r="AL41" s="428">
        <v>63</v>
      </c>
      <c r="AM41" s="428">
        <v>66</v>
      </c>
      <c r="AN41" s="428">
        <v>101</v>
      </c>
      <c r="AO41" s="428">
        <v>105</v>
      </c>
      <c r="AP41" s="428">
        <v>96</v>
      </c>
      <c r="AQ41" s="428">
        <v>71</v>
      </c>
      <c r="AR41" s="428">
        <v>64</v>
      </c>
      <c r="AS41" s="428">
        <v>62</v>
      </c>
      <c r="AT41" s="428">
        <v>42</v>
      </c>
      <c r="AU41" s="428">
        <v>38</v>
      </c>
      <c r="AV41" s="428">
        <v>0</v>
      </c>
      <c r="AW41" s="437"/>
      <c r="AX41" s="437"/>
      <c r="AZ41" s="439" t="s">
        <v>964</v>
      </c>
      <c r="BA41" s="428">
        <v>2269</v>
      </c>
      <c r="BB41" s="428">
        <v>94</v>
      </c>
      <c r="BC41" s="428">
        <v>105</v>
      </c>
      <c r="BD41" s="428">
        <v>104</v>
      </c>
      <c r="BE41" s="428">
        <v>126</v>
      </c>
      <c r="BF41" s="428">
        <v>179</v>
      </c>
      <c r="BG41" s="428">
        <v>164</v>
      </c>
      <c r="BH41" s="428">
        <v>178</v>
      </c>
      <c r="BJ41" s="428">
        <v>178</v>
      </c>
      <c r="BK41" s="428">
        <v>178</v>
      </c>
      <c r="BL41" s="428">
        <v>159</v>
      </c>
      <c r="BM41" s="428">
        <v>185</v>
      </c>
      <c r="BN41" s="428">
        <v>142</v>
      </c>
      <c r="BO41" s="428">
        <v>124</v>
      </c>
      <c r="BP41" s="428">
        <v>124</v>
      </c>
      <c r="BQ41" s="428">
        <v>100</v>
      </c>
      <c r="BR41" s="428">
        <v>56</v>
      </c>
      <c r="BS41" s="428">
        <v>67</v>
      </c>
      <c r="BT41" s="428">
        <v>6</v>
      </c>
      <c r="BU41" s="437"/>
      <c r="BV41" s="437"/>
      <c r="BX41" s="439" t="s">
        <v>964</v>
      </c>
      <c r="BY41" s="428">
        <v>1472</v>
      </c>
      <c r="BZ41" s="428">
        <v>83</v>
      </c>
      <c r="CA41" s="428">
        <v>88</v>
      </c>
      <c r="CB41" s="428">
        <v>62</v>
      </c>
      <c r="CC41" s="428">
        <v>63</v>
      </c>
      <c r="CD41" s="428">
        <v>84</v>
      </c>
      <c r="CE41" s="428">
        <v>139</v>
      </c>
      <c r="CF41" s="428">
        <v>136</v>
      </c>
      <c r="CH41" s="428">
        <v>135</v>
      </c>
      <c r="CI41" s="428">
        <v>121</v>
      </c>
      <c r="CJ41" s="428">
        <v>92</v>
      </c>
      <c r="CK41" s="428">
        <v>112</v>
      </c>
      <c r="CL41" s="428">
        <v>113</v>
      </c>
      <c r="CM41" s="428">
        <v>82</v>
      </c>
      <c r="CN41" s="428">
        <v>57</v>
      </c>
      <c r="CO41" s="428">
        <v>49</v>
      </c>
      <c r="CP41" s="428">
        <v>32</v>
      </c>
      <c r="CQ41" s="428">
        <v>24</v>
      </c>
      <c r="CR41" s="428">
        <v>0</v>
      </c>
      <c r="CS41" s="437"/>
      <c r="CT41" s="437"/>
      <c r="CV41" s="439" t="s">
        <v>964</v>
      </c>
      <c r="CW41" s="428">
        <v>1495</v>
      </c>
      <c r="CX41" s="428">
        <v>86</v>
      </c>
      <c r="CY41" s="428">
        <v>66</v>
      </c>
      <c r="CZ41" s="428">
        <v>70</v>
      </c>
      <c r="DA41" s="428">
        <v>90</v>
      </c>
      <c r="DB41" s="428">
        <v>125</v>
      </c>
      <c r="DC41" s="428">
        <v>137</v>
      </c>
      <c r="DD41" s="428">
        <v>127</v>
      </c>
      <c r="DF41" s="428">
        <v>112</v>
      </c>
      <c r="DG41" s="428">
        <v>87</v>
      </c>
      <c r="DH41" s="428">
        <v>117</v>
      </c>
      <c r="DI41" s="428">
        <v>134</v>
      </c>
      <c r="DJ41" s="428">
        <v>91</v>
      </c>
      <c r="DK41" s="428">
        <v>78</v>
      </c>
      <c r="DL41" s="428">
        <v>69</v>
      </c>
      <c r="DM41" s="428">
        <v>50</v>
      </c>
      <c r="DN41" s="428">
        <v>35</v>
      </c>
      <c r="DO41" s="428">
        <v>21</v>
      </c>
      <c r="DP41" s="428">
        <v>0</v>
      </c>
      <c r="DQ41" s="437"/>
      <c r="DR41" s="437"/>
      <c r="DT41" s="439" t="s">
        <v>964</v>
      </c>
      <c r="DU41" s="428">
        <v>3247</v>
      </c>
      <c r="DV41" s="428">
        <v>134</v>
      </c>
      <c r="DW41" s="428">
        <v>118</v>
      </c>
      <c r="DX41" s="428">
        <v>141</v>
      </c>
      <c r="DY41" s="428">
        <v>226</v>
      </c>
      <c r="DZ41" s="428">
        <v>330</v>
      </c>
      <c r="EA41" s="428">
        <v>347</v>
      </c>
      <c r="EB41" s="428">
        <v>250</v>
      </c>
      <c r="ED41" s="428">
        <v>209</v>
      </c>
      <c r="EE41" s="428">
        <v>188</v>
      </c>
      <c r="EF41" s="428">
        <v>248</v>
      </c>
      <c r="EG41" s="428">
        <v>303</v>
      </c>
      <c r="EH41" s="428">
        <v>213</v>
      </c>
      <c r="EI41" s="428">
        <v>164</v>
      </c>
      <c r="EJ41" s="428">
        <v>143</v>
      </c>
      <c r="EK41" s="428">
        <v>123</v>
      </c>
      <c r="EL41" s="428">
        <v>68</v>
      </c>
      <c r="EM41" s="428">
        <v>39</v>
      </c>
      <c r="EN41" s="428">
        <v>3</v>
      </c>
      <c r="EO41" s="437"/>
      <c r="EP41" s="437"/>
      <c r="ER41" s="439" t="s">
        <v>964</v>
      </c>
      <c r="ES41" s="428">
        <v>746</v>
      </c>
      <c r="ET41" s="428">
        <v>52</v>
      </c>
      <c r="EU41" s="428">
        <v>43</v>
      </c>
      <c r="EV41" s="428">
        <v>39</v>
      </c>
      <c r="EW41" s="428">
        <v>35</v>
      </c>
      <c r="EX41" s="428">
        <v>62</v>
      </c>
      <c r="EY41" s="428">
        <v>65</v>
      </c>
      <c r="EZ41" s="428">
        <v>76</v>
      </c>
      <c r="FB41" s="428">
        <v>67</v>
      </c>
      <c r="FC41" s="428">
        <v>57</v>
      </c>
      <c r="FD41" s="428">
        <v>37</v>
      </c>
      <c r="FE41" s="428">
        <v>59</v>
      </c>
      <c r="FF41" s="428">
        <v>57</v>
      </c>
      <c r="FG41" s="428">
        <v>35</v>
      </c>
      <c r="FH41" s="428">
        <v>30</v>
      </c>
      <c r="FI41" s="428">
        <v>18</v>
      </c>
      <c r="FJ41" s="428">
        <v>6</v>
      </c>
      <c r="FK41" s="428">
        <v>5</v>
      </c>
      <c r="FL41" s="428">
        <v>3</v>
      </c>
      <c r="FM41" s="437"/>
      <c r="FN41" s="437"/>
      <c r="FP41" s="439" t="s">
        <v>964</v>
      </c>
      <c r="FQ41" s="428">
        <v>505</v>
      </c>
      <c r="FR41" s="428">
        <v>24</v>
      </c>
      <c r="FS41" s="428">
        <v>22</v>
      </c>
      <c r="FT41" s="428">
        <v>37</v>
      </c>
      <c r="FU41" s="428">
        <v>33</v>
      </c>
      <c r="FV41" s="428">
        <v>41</v>
      </c>
      <c r="FW41" s="428">
        <v>38</v>
      </c>
      <c r="FX41" s="428">
        <v>47</v>
      </c>
      <c r="FZ41" s="428">
        <v>46</v>
      </c>
      <c r="GA41" s="428">
        <v>39</v>
      </c>
      <c r="GB41" s="428">
        <v>52</v>
      </c>
      <c r="GC41" s="428">
        <v>45</v>
      </c>
      <c r="GD41" s="428">
        <v>34</v>
      </c>
      <c r="GE41" s="428">
        <v>19</v>
      </c>
      <c r="GF41" s="428">
        <v>14</v>
      </c>
      <c r="GG41" s="428">
        <v>6</v>
      </c>
      <c r="GH41" s="428">
        <v>3</v>
      </c>
      <c r="GI41" s="428">
        <v>4</v>
      </c>
      <c r="GJ41" s="428">
        <v>1</v>
      </c>
    </row>
    <row r="42" spans="1:192" s="428" customFormat="1" ht="13.5" customHeight="1">
      <c r="A42" s="907"/>
      <c r="B42" s="907"/>
      <c r="C42" s="441"/>
      <c r="D42" s="439" t="s">
        <v>964</v>
      </c>
      <c r="E42" s="428">
        <v>2302</v>
      </c>
      <c r="F42" s="428">
        <v>73</v>
      </c>
      <c r="G42" s="428">
        <v>62</v>
      </c>
      <c r="H42" s="428">
        <v>74</v>
      </c>
      <c r="I42" s="428">
        <v>84</v>
      </c>
      <c r="J42" s="428">
        <v>256</v>
      </c>
      <c r="K42" s="428">
        <v>280</v>
      </c>
      <c r="L42" s="428">
        <v>219</v>
      </c>
      <c r="N42" s="428">
        <v>174</v>
      </c>
      <c r="O42" s="428">
        <v>154</v>
      </c>
      <c r="P42" s="428">
        <v>144</v>
      </c>
      <c r="Q42" s="428">
        <v>152</v>
      </c>
      <c r="R42" s="428">
        <v>162</v>
      </c>
      <c r="S42" s="428">
        <v>115</v>
      </c>
      <c r="T42" s="428">
        <v>126</v>
      </c>
      <c r="U42" s="428">
        <v>90</v>
      </c>
      <c r="V42" s="428">
        <v>49</v>
      </c>
      <c r="W42" s="428">
        <v>85</v>
      </c>
      <c r="X42" s="428">
        <v>3</v>
      </c>
      <c r="Y42" s="437"/>
      <c r="Z42" s="437"/>
      <c r="AB42" s="439" t="s">
        <v>965</v>
      </c>
      <c r="AC42" s="428">
        <v>1105</v>
      </c>
      <c r="AD42" s="428">
        <v>27</v>
      </c>
      <c r="AE42" s="428">
        <v>27</v>
      </c>
      <c r="AF42" s="428">
        <v>43</v>
      </c>
      <c r="AG42" s="428">
        <v>49</v>
      </c>
      <c r="AH42" s="428">
        <v>85</v>
      </c>
      <c r="AI42" s="428">
        <v>97</v>
      </c>
      <c r="AJ42" s="428">
        <v>81</v>
      </c>
      <c r="AL42" s="428">
        <v>67</v>
      </c>
      <c r="AM42" s="428">
        <v>48</v>
      </c>
      <c r="AN42" s="428">
        <v>75</v>
      </c>
      <c r="AO42" s="428">
        <v>75</v>
      </c>
      <c r="AP42" s="428">
        <v>86</v>
      </c>
      <c r="AQ42" s="428">
        <v>67</v>
      </c>
      <c r="AR42" s="428">
        <v>87</v>
      </c>
      <c r="AS42" s="428">
        <v>78</v>
      </c>
      <c r="AT42" s="428">
        <v>40</v>
      </c>
      <c r="AU42" s="428">
        <v>73</v>
      </c>
      <c r="AV42" s="428">
        <v>0</v>
      </c>
      <c r="AW42" s="437"/>
      <c r="AX42" s="437"/>
      <c r="AZ42" s="439" t="s">
        <v>965</v>
      </c>
      <c r="BA42" s="428">
        <v>2212</v>
      </c>
      <c r="BB42" s="428">
        <v>114</v>
      </c>
      <c r="BC42" s="428">
        <v>108</v>
      </c>
      <c r="BD42" s="428">
        <v>105</v>
      </c>
      <c r="BE42" s="428">
        <v>94</v>
      </c>
      <c r="BF42" s="428">
        <v>145</v>
      </c>
      <c r="BG42" s="428">
        <v>171</v>
      </c>
      <c r="BH42" s="428">
        <v>194</v>
      </c>
      <c r="BJ42" s="428">
        <v>158</v>
      </c>
      <c r="BK42" s="428">
        <v>156</v>
      </c>
      <c r="BL42" s="428">
        <v>109</v>
      </c>
      <c r="BM42" s="428">
        <v>155</v>
      </c>
      <c r="BN42" s="428">
        <v>133</v>
      </c>
      <c r="BO42" s="428">
        <v>133</v>
      </c>
      <c r="BP42" s="428">
        <v>142</v>
      </c>
      <c r="BQ42" s="428">
        <v>122</v>
      </c>
      <c r="BR42" s="428">
        <v>81</v>
      </c>
      <c r="BS42" s="428">
        <v>87</v>
      </c>
      <c r="BT42" s="428">
        <v>5</v>
      </c>
      <c r="BU42" s="437"/>
      <c r="BV42" s="437"/>
      <c r="BX42" s="439" t="s">
        <v>965</v>
      </c>
      <c r="BY42" s="428">
        <v>1581</v>
      </c>
      <c r="BZ42" s="428">
        <v>66</v>
      </c>
      <c r="CA42" s="428">
        <v>75</v>
      </c>
      <c r="CB42" s="428">
        <v>55</v>
      </c>
      <c r="CC42" s="428">
        <v>73</v>
      </c>
      <c r="CD42" s="428">
        <v>120</v>
      </c>
      <c r="CE42" s="428">
        <v>161</v>
      </c>
      <c r="CF42" s="428">
        <v>139</v>
      </c>
      <c r="CH42" s="428">
        <v>134</v>
      </c>
      <c r="CI42" s="428">
        <v>93</v>
      </c>
      <c r="CJ42" s="428">
        <v>105</v>
      </c>
      <c r="CK42" s="428">
        <v>122</v>
      </c>
      <c r="CL42" s="428">
        <v>106</v>
      </c>
      <c r="CM42" s="428">
        <v>110</v>
      </c>
      <c r="CN42" s="428">
        <v>83</v>
      </c>
      <c r="CO42" s="428">
        <v>62</v>
      </c>
      <c r="CP42" s="428">
        <v>34</v>
      </c>
      <c r="CQ42" s="428">
        <v>43</v>
      </c>
      <c r="CR42" s="428">
        <v>0</v>
      </c>
      <c r="CS42" s="437"/>
      <c r="CT42" s="437"/>
      <c r="CV42" s="439" t="s">
        <v>965</v>
      </c>
      <c r="CW42" s="428">
        <v>1444</v>
      </c>
      <c r="CX42" s="428">
        <v>56</v>
      </c>
      <c r="CY42" s="428">
        <v>77</v>
      </c>
      <c r="CZ42" s="428">
        <v>57</v>
      </c>
      <c r="DA42" s="428">
        <v>81</v>
      </c>
      <c r="DB42" s="428">
        <v>92</v>
      </c>
      <c r="DC42" s="428">
        <v>114</v>
      </c>
      <c r="DD42" s="428">
        <v>121</v>
      </c>
      <c r="DF42" s="428">
        <v>108</v>
      </c>
      <c r="DG42" s="428">
        <v>94</v>
      </c>
      <c r="DH42" s="428">
        <v>102</v>
      </c>
      <c r="DI42" s="428">
        <v>111</v>
      </c>
      <c r="DJ42" s="428">
        <v>96</v>
      </c>
      <c r="DK42" s="428">
        <v>91</v>
      </c>
      <c r="DL42" s="428">
        <v>93</v>
      </c>
      <c r="DM42" s="428">
        <v>51</v>
      </c>
      <c r="DN42" s="428">
        <v>55</v>
      </c>
      <c r="DO42" s="428">
        <v>45</v>
      </c>
      <c r="DP42" s="428">
        <v>0</v>
      </c>
      <c r="DQ42" s="437"/>
      <c r="DR42" s="437"/>
      <c r="DT42" s="439" t="s">
        <v>965</v>
      </c>
      <c r="DU42" s="428">
        <v>3135</v>
      </c>
      <c r="DV42" s="428">
        <v>102</v>
      </c>
      <c r="DW42" s="428">
        <v>110</v>
      </c>
      <c r="DX42" s="428">
        <v>147</v>
      </c>
      <c r="DY42" s="428">
        <v>191</v>
      </c>
      <c r="DZ42" s="428">
        <v>300</v>
      </c>
      <c r="EA42" s="428">
        <v>298</v>
      </c>
      <c r="EB42" s="428">
        <v>266</v>
      </c>
      <c r="ED42" s="428">
        <v>194</v>
      </c>
      <c r="EE42" s="428">
        <v>206</v>
      </c>
      <c r="EF42" s="428">
        <v>241</v>
      </c>
      <c r="EG42" s="428">
        <v>294</v>
      </c>
      <c r="EH42" s="428">
        <v>222</v>
      </c>
      <c r="EI42" s="428">
        <v>147</v>
      </c>
      <c r="EJ42" s="428">
        <v>148</v>
      </c>
      <c r="EK42" s="428">
        <v>115</v>
      </c>
      <c r="EL42" s="428">
        <v>75</v>
      </c>
      <c r="EM42" s="428">
        <v>79</v>
      </c>
      <c r="EN42" s="428">
        <v>0</v>
      </c>
      <c r="EO42" s="437"/>
      <c r="EP42" s="437"/>
      <c r="ER42" s="439" t="s">
        <v>965</v>
      </c>
      <c r="ES42" s="428">
        <v>620</v>
      </c>
      <c r="ET42" s="428">
        <v>37</v>
      </c>
      <c r="EU42" s="428">
        <v>38</v>
      </c>
      <c r="EV42" s="428">
        <v>42</v>
      </c>
      <c r="EW42" s="428">
        <v>26</v>
      </c>
      <c r="EX42" s="428">
        <v>43</v>
      </c>
      <c r="EY42" s="428">
        <v>57</v>
      </c>
      <c r="EZ42" s="428">
        <v>63</v>
      </c>
      <c r="FB42" s="428">
        <v>52</v>
      </c>
      <c r="FC42" s="428">
        <v>41</v>
      </c>
      <c r="FD42" s="428">
        <v>34</v>
      </c>
      <c r="FE42" s="428">
        <v>61</v>
      </c>
      <c r="FF42" s="428">
        <v>32</v>
      </c>
      <c r="FG42" s="428">
        <v>28</v>
      </c>
      <c r="FH42" s="428">
        <v>25</v>
      </c>
      <c r="FI42" s="428">
        <v>15</v>
      </c>
      <c r="FJ42" s="428">
        <v>12</v>
      </c>
      <c r="FK42" s="428">
        <v>11</v>
      </c>
      <c r="FL42" s="428">
        <v>3</v>
      </c>
      <c r="FM42" s="437"/>
      <c r="FN42" s="437"/>
      <c r="FP42" s="439" t="s">
        <v>965</v>
      </c>
      <c r="FQ42" s="428">
        <v>400</v>
      </c>
      <c r="FR42" s="428">
        <v>23</v>
      </c>
      <c r="FS42" s="428">
        <v>18</v>
      </c>
      <c r="FT42" s="428">
        <v>20</v>
      </c>
      <c r="FU42" s="428">
        <v>23</v>
      </c>
      <c r="FV42" s="428">
        <v>26</v>
      </c>
      <c r="FW42" s="428">
        <v>41</v>
      </c>
      <c r="FX42" s="428">
        <v>27</v>
      </c>
      <c r="FZ42" s="428">
        <v>37</v>
      </c>
      <c r="GA42" s="428">
        <v>32</v>
      </c>
      <c r="GB42" s="428">
        <v>31</v>
      </c>
      <c r="GC42" s="428">
        <v>42</v>
      </c>
      <c r="GD42" s="428">
        <v>32</v>
      </c>
      <c r="GE42" s="428">
        <v>14</v>
      </c>
      <c r="GF42" s="428">
        <v>12</v>
      </c>
      <c r="GG42" s="428">
        <v>5</v>
      </c>
      <c r="GH42" s="428">
        <v>6</v>
      </c>
      <c r="GI42" s="428">
        <v>11</v>
      </c>
      <c r="GJ42" s="428">
        <v>0</v>
      </c>
    </row>
    <row r="43" spans="1:192" s="428" customFormat="1" ht="13.5" customHeight="1">
      <c r="A43" s="907"/>
      <c r="B43" s="907"/>
      <c r="C43" s="441"/>
      <c r="D43" s="439" t="s">
        <v>965</v>
      </c>
      <c r="E43" s="428">
        <v>2096</v>
      </c>
      <c r="F43" s="428">
        <v>82</v>
      </c>
      <c r="G43" s="428">
        <v>59</v>
      </c>
      <c r="H43" s="428">
        <v>52</v>
      </c>
      <c r="I43" s="428">
        <v>88</v>
      </c>
      <c r="J43" s="428">
        <v>171</v>
      </c>
      <c r="K43" s="428">
        <v>215</v>
      </c>
      <c r="L43" s="428">
        <v>172</v>
      </c>
      <c r="N43" s="428">
        <v>134</v>
      </c>
      <c r="O43" s="428">
        <v>117</v>
      </c>
      <c r="P43" s="428">
        <v>106</v>
      </c>
      <c r="Q43" s="428">
        <v>171</v>
      </c>
      <c r="R43" s="428">
        <v>152</v>
      </c>
      <c r="S43" s="428">
        <v>149</v>
      </c>
      <c r="T43" s="428">
        <v>142</v>
      </c>
      <c r="U43" s="428">
        <v>111</v>
      </c>
      <c r="V43" s="428">
        <v>63</v>
      </c>
      <c r="W43" s="428">
        <v>110</v>
      </c>
      <c r="X43" s="428">
        <v>2</v>
      </c>
      <c r="Y43" s="437" t="s">
        <v>391</v>
      </c>
      <c r="Z43" s="437" t="s">
        <v>504</v>
      </c>
      <c r="AB43" s="439" t="s">
        <v>686</v>
      </c>
      <c r="AC43" s="428">
        <v>3733</v>
      </c>
      <c r="AD43" s="428">
        <v>117</v>
      </c>
      <c r="AE43" s="428">
        <v>146</v>
      </c>
      <c r="AF43" s="428">
        <v>162</v>
      </c>
      <c r="AG43" s="428">
        <v>188</v>
      </c>
      <c r="AH43" s="428">
        <v>329</v>
      </c>
      <c r="AI43" s="428">
        <v>322</v>
      </c>
      <c r="AJ43" s="428">
        <v>305</v>
      </c>
      <c r="AL43" s="428">
        <v>270</v>
      </c>
      <c r="AM43" s="428">
        <v>240</v>
      </c>
      <c r="AN43" s="428">
        <v>237</v>
      </c>
      <c r="AO43" s="428">
        <v>295</v>
      </c>
      <c r="AP43" s="428">
        <v>225</v>
      </c>
      <c r="AQ43" s="428">
        <v>242</v>
      </c>
      <c r="AR43" s="428">
        <v>213</v>
      </c>
      <c r="AS43" s="428">
        <v>186</v>
      </c>
      <c r="AT43" s="428">
        <v>118</v>
      </c>
      <c r="AU43" s="428">
        <v>138</v>
      </c>
      <c r="AV43" s="428">
        <v>0</v>
      </c>
      <c r="AW43" s="437" t="s">
        <v>1005</v>
      </c>
      <c r="AX43" s="437" t="s">
        <v>505</v>
      </c>
      <c r="AZ43" s="439" t="s">
        <v>686</v>
      </c>
      <c r="BA43" s="428">
        <v>2173</v>
      </c>
      <c r="BB43" s="428">
        <v>69</v>
      </c>
      <c r="BC43" s="428">
        <v>59</v>
      </c>
      <c r="BD43" s="428">
        <v>77</v>
      </c>
      <c r="BE43" s="428">
        <v>80</v>
      </c>
      <c r="BF43" s="428">
        <v>204</v>
      </c>
      <c r="BG43" s="428">
        <v>215</v>
      </c>
      <c r="BH43" s="428">
        <v>187</v>
      </c>
      <c r="BJ43" s="428">
        <v>164</v>
      </c>
      <c r="BK43" s="428">
        <v>109</v>
      </c>
      <c r="BL43" s="428">
        <v>129</v>
      </c>
      <c r="BM43" s="428">
        <v>181</v>
      </c>
      <c r="BN43" s="428">
        <v>134</v>
      </c>
      <c r="BO43" s="428">
        <v>137</v>
      </c>
      <c r="BP43" s="428">
        <v>123</v>
      </c>
      <c r="BQ43" s="428">
        <v>116</v>
      </c>
      <c r="BR43" s="428">
        <v>104</v>
      </c>
      <c r="BS43" s="428">
        <v>85</v>
      </c>
      <c r="BT43" s="428">
        <v>0</v>
      </c>
      <c r="BU43" s="437" t="s">
        <v>391</v>
      </c>
      <c r="BV43" s="437" t="s">
        <v>504</v>
      </c>
      <c r="BX43" s="439" t="s">
        <v>686</v>
      </c>
      <c r="BY43" s="428">
        <v>4057</v>
      </c>
      <c r="BZ43" s="428">
        <v>157</v>
      </c>
      <c r="CA43" s="428">
        <v>137</v>
      </c>
      <c r="CB43" s="428">
        <v>165</v>
      </c>
      <c r="CC43" s="428">
        <v>220</v>
      </c>
      <c r="CD43" s="428">
        <v>345</v>
      </c>
      <c r="CE43" s="428">
        <v>369</v>
      </c>
      <c r="CF43" s="428">
        <v>333</v>
      </c>
      <c r="CH43" s="428">
        <v>272</v>
      </c>
      <c r="CI43" s="428">
        <v>245</v>
      </c>
      <c r="CJ43" s="428">
        <v>319</v>
      </c>
      <c r="CK43" s="428">
        <v>338</v>
      </c>
      <c r="CL43" s="428">
        <v>278</v>
      </c>
      <c r="CM43" s="428">
        <v>234</v>
      </c>
      <c r="CN43" s="428">
        <v>186</v>
      </c>
      <c r="CO43" s="428">
        <v>165</v>
      </c>
      <c r="CP43" s="428">
        <v>123</v>
      </c>
      <c r="CQ43" s="428">
        <v>148</v>
      </c>
      <c r="CR43" s="428">
        <v>23</v>
      </c>
      <c r="CS43" s="437" t="s">
        <v>961</v>
      </c>
      <c r="CT43" s="437" t="s">
        <v>505</v>
      </c>
      <c r="CV43" s="439" t="s">
        <v>686</v>
      </c>
      <c r="CW43" s="428">
        <v>3980</v>
      </c>
      <c r="CX43" s="428">
        <v>217</v>
      </c>
      <c r="CY43" s="428">
        <v>171</v>
      </c>
      <c r="CZ43" s="428">
        <v>161</v>
      </c>
      <c r="DA43" s="428">
        <v>174</v>
      </c>
      <c r="DB43" s="428">
        <v>248</v>
      </c>
      <c r="DC43" s="428">
        <v>362</v>
      </c>
      <c r="DD43" s="428">
        <v>300</v>
      </c>
      <c r="DF43" s="428">
        <v>257</v>
      </c>
      <c r="DG43" s="428">
        <v>247</v>
      </c>
      <c r="DH43" s="428">
        <v>265</v>
      </c>
      <c r="DI43" s="428">
        <v>347</v>
      </c>
      <c r="DJ43" s="428">
        <v>290</v>
      </c>
      <c r="DK43" s="428">
        <v>271</v>
      </c>
      <c r="DL43" s="428">
        <v>230</v>
      </c>
      <c r="DM43" s="428">
        <v>196</v>
      </c>
      <c r="DN43" s="428">
        <v>112</v>
      </c>
      <c r="DO43" s="428">
        <v>132</v>
      </c>
      <c r="DP43" s="428">
        <v>0</v>
      </c>
      <c r="DQ43" s="437" t="s">
        <v>1006</v>
      </c>
      <c r="DR43" s="437" t="s">
        <v>505</v>
      </c>
      <c r="DT43" s="439" t="s">
        <v>686</v>
      </c>
      <c r="DU43" s="428">
        <v>2093</v>
      </c>
      <c r="DV43" s="428">
        <v>131</v>
      </c>
      <c r="DW43" s="428">
        <v>100</v>
      </c>
      <c r="DX43" s="428">
        <v>87</v>
      </c>
      <c r="DY43" s="428">
        <v>87</v>
      </c>
      <c r="DZ43" s="428">
        <v>135</v>
      </c>
      <c r="EA43" s="428">
        <v>220</v>
      </c>
      <c r="EB43" s="428">
        <v>198</v>
      </c>
      <c r="ED43" s="428">
        <v>182</v>
      </c>
      <c r="EE43" s="428">
        <v>151</v>
      </c>
      <c r="EF43" s="428">
        <v>141</v>
      </c>
      <c r="EG43" s="428">
        <v>147</v>
      </c>
      <c r="EH43" s="428">
        <v>132</v>
      </c>
      <c r="EI43" s="428">
        <v>129</v>
      </c>
      <c r="EJ43" s="428">
        <v>86</v>
      </c>
      <c r="EK43" s="428">
        <v>59</v>
      </c>
      <c r="EL43" s="428">
        <v>42</v>
      </c>
      <c r="EM43" s="428">
        <v>48</v>
      </c>
      <c r="EN43" s="428">
        <v>18</v>
      </c>
      <c r="EO43" s="437" t="s">
        <v>391</v>
      </c>
      <c r="EP43" s="437" t="s">
        <v>844</v>
      </c>
      <c r="ER43" s="439" t="s">
        <v>686</v>
      </c>
      <c r="ES43" s="428">
        <v>1486</v>
      </c>
      <c r="ET43" s="428">
        <v>110</v>
      </c>
      <c r="EU43" s="428">
        <v>79</v>
      </c>
      <c r="EV43" s="428">
        <v>83</v>
      </c>
      <c r="EW43" s="428">
        <v>76</v>
      </c>
      <c r="EX43" s="428">
        <v>100</v>
      </c>
      <c r="EY43" s="428">
        <v>109</v>
      </c>
      <c r="EZ43" s="428">
        <v>163</v>
      </c>
      <c r="FB43" s="428">
        <v>158</v>
      </c>
      <c r="FC43" s="428">
        <v>79</v>
      </c>
      <c r="FD43" s="428">
        <v>93</v>
      </c>
      <c r="FE43" s="428">
        <v>97</v>
      </c>
      <c r="FF43" s="428">
        <v>61</v>
      </c>
      <c r="FG43" s="428">
        <v>62</v>
      </c>
      <c r="FH43" s="428">
        <v>43</v>
      </c>
      <c r="FI43" s="428">
        <v>34</v>
      </c>
      <c r="FJ43" s="428">
        <v>27</v>
      </c>
      <c r="FK43" s="428">
        <v>25</v>
      </c>
      <c r="FL43" s="428">
        <v>87</v>
      </c>
      <c r="FM43" s="437" t="s">
        <v>1007</v>
      </c>
      <c r="FN43" s="437" t="s">
        <v>505</v>
      </c>
      <c r="FP43" s="439" t="s">
        <v>686</v>
      </c>
      <c r="FQ43" s="428">
        <v>1576</v>
      </c>
      <c r="FR43" s="428">
        <v>96</v>
      </c>
      <c r="FS43" s="428">
        <v>53</v>
      </c>
      <c r="FT43" s="428">
        <v>46</v>
      </c>
      <c r="FU43" s="428">
        <v>128</v>
      </c>
      <c r="FV43" s="428">
        <v>146</v>
      </c>
      <c r="FW43" s="428">
        <v>177</v>
      </c>
      <c r="FX43" s="428">
        <v>183</v>
      </c>
      <c r="FZ43" s="428">
        <v>123</v>
      </c>
      <c r="GA43" s="428">
        <v>79</v>
      </c>
      <c r="GB43" s="428">
        <v>104</v>
      </c>
      <c r="GC43" s="428">
        <v>101</v>
      </c>
      <c r="GD43" s="428">
        <v>80</v>
      </c>
      <c r="GE43" s="428">
        <v>61</v>
      </c>
      <c r="GF43" s="428">
        <v>69</v>
      </c>
      <c r="GG43" s="428">
        <v>49</v>
      </c>
      <c r="GH43" s="428">
        <v>37</v>
      </c>
      <c r="GI43" s="428">
        <v>37</v>
      </c>
      <c r="GJ43" s="428">
        <v>7</v>
      </c>
    </row>
    <row r="44" spans="1:192" s="428" customFormat="1" ht="13.5" customHeight="1">
      <c r="A44" s="907" t="s">
        <v>1008</v>
      </c>
      <c r="B44" s="907"/>
      <c r="C44" s="441"/>
      <c r="D44" s="439" t="s">
        <v>686</v>
      </c>
      <c r="E44" s="428">
        <v>3360</v>
      </c>
      <c r="F44" s="428">
        <v>168</v>
      </c>
      <c r="G44" s="428">
        <v>238</v>
      </c>
      <c r="H44" s="428">
        <v>230</v>
      </c>
      <c r="I44" s="428">
        <v>173</v>
      </c>
      <c r="J44" s="428">
        <v>264</v>
      </c>
      <c r="K44" s="428">
        <v>235</v>
      </c>
      <c r="L44" s="428">
        <v>211</v>
      </c>
      <c r="N44" s="428">
        <v>331</v>
      </c>
      <c r="O44" s="428">
        <v>285</v>
      </c>
      <c r="P44" s="428">
        <v>202</v>
      </c>
      <c r="Q44" s="428">
        <v>241</v>
      </c>
      <c r="R44" s="428">
        <v>189</v>
      </c>
      <c r="S44" s="428">
        <v>159</v>
      </c>
      <c r="T44" s="428">
        <v>141</v>
      </c>
      <c r="U44" s="428">
        <v>124</v>
      </c>
      <c r="V44" s="428">
        <v>93</v>
      </c>
      <c r="W44" s="428">
        <v>76</v>
      </c>
      <c r="X44" s="428">
        <v>0</v>
      </c>
      <c r="Y44" s="437"/>
      <c r="Z44" s="437"/>
      <c r="AB44" s="439" t="s">
        <v>964</v>
      </c>
      <c r="AC44" s="428">
        <v>1918</v>
      </c>
      <c r="AD44" s="428">
        <v>65</v>
      </c>
      <c r="AE44" s="428">
        <v>75</v>
      </c>
      <c r="AF44" s="428">
        <v>83</v>
      </c>
      <c r="AG44" s="428">
        <v>96</v>
      </c>
      <c r="AH44" s="428">
        <v>196</v>
      </c>
      <c r="AI44" s="428">
        <v>187</v>
      </c>
      <c r="AJ44" s="428">
        <v>162</v>
      </c>
      <c r="AL44" s="428">
        <v>143</v>
      </c>
      <c r="AM44" s="428">
        <v>116</v>
      </c>
      <c r="AN44" s="428">
        <v>122</v>
      </c>
      <c r="AO44" s="428">
        <v>161</v>
      </c>
      <c r="AP44" s="428">
        <v>105</v>
      </c>
      <c r="AQ44" s="428">
        <v>117</v>
      </c>
      <c r="AR44" s="428">
        <v>101</v>
      </c>
      <c r="AS44" s="428">
        <v>91</v>
      </c>
      <c r="AT44" s="428">
        <v>50</v>
      </c>
      <c r="AU44" s="428">
        <v>48</v>
      </c>
      <c r="AV44" s="428">
        <v>0</v>
      </c>
      <c r="AW44" s="437"/>
      <c r="AX44" s="437"/>
      <c r="AZ44" s="439" t="s">
        <v>964</v>
      </c>
      <c r="BA44" s="428">
        <v>1089</v>
      </c>
      <c r="BB44" s="428">
        <v>33</v>
      </c>
      <c r="BC44" s="428">
        <v>30</v>
      </c>
      <c r="BD44" s="428">
        <v>39</v>
      </c>
      <c r="BE44" s="428">
        <v>40</v>
      </c>
      <c r="BF44" s="428">
        <v>90</v>
      </c>
      <c r="BG44" s="428">
        <v>106</v>
      </c>
      <c r="BH44" s="428">
        <v>98</v>
      </c>
      <c r="BJ44" s="428">
        <v>87</v>
      </c>
      <c r="BK44" s="428">
        <v>64</v>
      </c>
      <c r="BL44" s="428">
        <v>60</v>
      </c>
      <c r="BM44" s="428">
        <v>108</v>
      </c>
      <c r="BN44" s="428">
        <v>76</v>
      </c>
      <c r="BO44" s="428">
        <v>67</v>
      </c>
      <c r="BP44" s="428">
        <v>48</v>
      </c>
      <c r="BQ44" s="428">
        <v>58</v>
      </c>
      <c r="BR44" s="428">
        <v>50</v>
      </c>
      <c r="BS44" s="428">
        <v>35</v>
      </c>
      <c r="BT44" s="428">
        <v>0</v>
      </c>
      <c r="BU44" s="437"/>
      <c r="BV44" s="437"/>
      <c r="BX44" s="439" t="s">
        <v>964</v>
      </c>
      <c r="BY44" s="428">
        <v>2034</v>
      </c>
      <c r="BZ44" s="428">
        <v>78</v>
      </c>
      <c r="CA44" s="428">
        <v>76</v>
      </c>
      <c r="CB44" s="428">
        <v>87</v>
      </c>
      <c r="CC44" s="428">
        <v>96</v>
      </c>
      <c r="CD44" s="428">
        <v>177</v>
      </c>
      <c r="CE44" s="428">
        <v>200</v>
      </c>
      <c r="CF44" s="428">
        <v>177</v>
      </c>
      <c r="CH44" s="428">
        <v>139</v>
      </c>
      <c r="CI44" s="428">
        <v>130</v>
      </c>
      <c r="CJ44" s="428">
        <v>156</v>
      </c>
      <c r="CK44" s="428">
        <v>183</v>
      </c>
      <c r="CL44" s="428">
        <v>134</v>
      </c>
      <c r="CM44" s="428">
        <v>119</v>
      </c>
      <c r="CN44" s="428">
        <v>81</v>
      </c>
      <c r="CO44" s="428">
        <v>71</v>
      </c>
      <c r="CP44" s="428">
        <v>59</v>
      </c>
      <c r="CQ44" s="428">
        <v>53</v>
      </c>
      <c r="CR44" s="428">
        <v>18</v>
      </c>
      <c r="CS44" s="437"/>
      <c r="CT44" s="437"/>
      <c r="CV44" s="439" t="s">
        <v>964</v>
      </c>
      <c r="CW44" s="428">
        <v>1918</v>
      </c>
      <c r="CX44" s="428">
        <v>104</v>
      </c>
      <c r="CY44" s="428">
        <v>82</v>
      </c>
      <c r="CZ44" s="428">
        <v>76</v>
      </c>
      <c r="DA44" s="428">
        <v>94</v>
      </c>
      <c r="DB44" s="428">
        <v>122</v>
      </c>
      <c r="DC44" s="428">
        <v>172</v>
      </c>
      <c r="DD44" s="428">
        <v>139</v>
      </c>
      <c r="DF44" s="428">
        <v>127</v>
      </c>
      <c r="DG44" s="428">
        <v>125</v>
      </c>
      <c r="DH44" s="428">
        <v>138</v>
      </c>
      <c r="DI44" s="428">
        <v>177</v>
      </c>
      <c r="DJ44" s="428">
        <v>134</v>
      </c>
      <c r="DK44" s="428">
        <v>136</v>
      </c>
      <c r="DL44" s="428">
        <v>100</v>
      </c>
      <c r="DM44" s="428">
        <v>91</v>
      </c>
      <c r="DN44" s="428">
        <v>54</v>
      </c>
      <c r="DO44" s="428">
        <v>47</v>
      </c>
      <c r="DP44" s="428">
        <v>0</v>
      </c>
      <c r="DQ44" s="437"/>
      <c r="DR44" s="437"/>
      <c r="DT44" s="439" t="s">
        <v>964</v>
      </c>
      <c r="DU44" s="428">
        <v>1164</v>
      </c>
      <c r="DV44" s="428">
        <v>65</v>
      </c>
      <c r="DW44" s="428">
        <v>60</v>
      </c>
      <c r="DX44" s="428">
        <v>42</v>
      </c>
      <c r="DY44" s="428">
        <v>43</v>
      </c>
      <c r="DZ44" s="428">
        <v>82</v>
      </c>
      <c r="EA44" s="428">
        <v>126</v>
      </c>
      <c r="EB44" s="428">
        <v>118</v>
      </c>
      <c r="ED44" s="428">
        <v>103</v>
      </c>
      <c r="EE44" s="428">
        <v>86</v>
      </c>
      <c r="EF44" s="428">
        <v>85</v>
      </c>
      <c r="EG44" s="428">
        <v>95</v>
      </c>
      <c r="EH44" s="428">
        <v>62</v>
      </c>
      <c r="EI44" s="428">
        <v>63</v>
      </c>
      <c r="EJ44" s="428">
        <v>52</v>
      </c>
      <c r="EK44" s="428">
        <v>29</v>
      </c>
      <c r="EL44" s="428">
        <v>23</v>
      </c>
      <c r="EM44" s="428">
        <v>14</v>
      </c>
      <c r="EN44" s="428">
        <v>16</v>
      </c>
      <c r="EO44" s="437"/>
      <c r="EP44" s="437"/>
      <c r="ER44" s="439" t="s">
        <v>964</v>
      </c>
      <c r="ES44" s="428">
        <v>797</v>
      </c>
      <c r="ET44" s="428">
        <v>57</v>
      </c>
      <c r="EU44" s="428">
        <v>40</v>
      </c>
      <c r="EV44" s="428">
        <v>47</v>
      </c>
      <c r="EW44" s="428">
        <v>45</v>
      </c>
      <c r="EX44" s="428">
        <v>50</v>
      </c>
      <c r="EY44" s="428">
        <v>59</v>
      </c>
      <c r="EZ44" s="428">
        <v>81</v>
      </c>
      <c r="FB44" s="428">
        <v>81</v>
      </c>
      <c r="FC44" s="428">
        <v>40</v>
      </c>
      <c r="FD44" s="428">
        <v>49</v>
      </c>
      <c r="FE44" s="428">
        <v>48</v>
      </c>
      <c r="FF44" s="428">
        <v>30</v>
      </c>
      <c r="FG44" s="428">
        <v>35</v>
      </c>
      <c r="FH44" s="428">
        <v>24</v>
      </c>
      <c r="FI44" s="428">
        <v>13</v>
      </c>
      <c r="FJ44" s="428">
        <v>11</v>
      </c>
      <c r="FK44" s="428">
        <v>11</v>
      </c>
      <c r="FL44" s="428">
        <v>76</v>
      </c>
      <c r="FM44" s="437"/>
      <c r="FN44" s="437"/>
      <c r="FP44" s="439" t="s">
        <v>964</v>
      </c>
      <c r="FQ44" s="428">
        <v>780</v>
      </c>
      <c r="FR44" s="428">
        <v>57</v>
      </c>
      <c r="FS44" s="428">
        <v>27</v>
      </c>
      <c r="FT44" s="428">
        <v>25</v>
      </c>
      <c r="FU44" s="428">
        <v>33</v>
      </c>
      <c r="FV44" s="428">
        <v>65</v>
      </c>
      <c r="FW44" s="428">
        <v>93</v>
      </c>
      <c r="FX44" s="428">
        <v>96</v>
      </c>
      <c r="FZ44" s="428">
        <v>72</v>
      </c>
      <c r="GA44" s="428">
        <v>42</v>
      </c>
      <c r="GB44" s="428">
        <v>57</v>
      </c>
      <c r="GC44" s="428">
        <v>50</v>
      </c>
      <c r="GD44" s="428">
        <v>40</v>
      </c>
      <c r="GE44" s="428">
        <v>32</v>
      </c>
      <c r="GF44" s="428">
        <v>27</v>
      </c>
      <c r="GG44" s="428">
        <v>23</v>
      </c>
      <c r="GH44" s="428">
        <v>17</v>
      </c>
      <c r="GI44" s="428">
        <v>19</v>
      </c>
      <c r="GJ44" s="428">
        <v>5</v>
      </c>
    </row>
    <row r="45" spans="1:192" s="428" customFormat="1" ht="13.5" customHeight="1">
      <c r="A45" s="907"/>
      <c r="B45" s="907"/>
      <c r="C45" s="441"/>
      <c r="D45" s="439" t="s">
        <v>964</v>
      </c>
      <c r="E45" s="428">
        <v>1709</v>
      </c>
      <c r="F45" s="428">
        <v>87</v>
      </c>
      <c r="G45" s="428">
        <v>116</v>
      </c>
      <c r="H45" s="428">
        <v>133</v>
      </c>
      <c r="I45" s="428">
        <v>79</v>
      </c>
      <c r="J45" s="428">
        <v>127</v>
      </c>
      <c r="K45" s="428">
        <v>116</v>
      </c>
      <c r="L45" s="428">
        <v>105</v>
      </c>
      <c r="N45" s="428">
        <v>159</v>
      </c>
      <c r="O45" s="428">
        <v>162</v>
      </c>
      <c r="P45" s="428">
        <v>121</v>
      </c>
      <c r="Q45" s="428">
        <v>136</v>
      </c>
      <c r="R45" s="428">
        <v>108</v>
      </c>
      <c r="S45" s="428">
        <v>77</v>
      </c>
      <c r="T45" s="428">
        <v>61</v>
      </c>
      <c r="U45" s="428">
        <v>58</v>
      </c>
      <c r="V45" s="428">
        <v>40</v>
      </c>
      <c r="W45" s="428">
        <v>24</v>
      </c>
      <c r="X45" s="428">
        <v>0</v>
      </c>
      <c r="Y45" s="437"/>
      <c r="Z45" s="437"/>
      <c r="AB45" s="439" t="s">
        <v>965</v>
      </c>
      <c r="AC45" s="428">
        <v>1815</v>
      </c>
      <c r="AD45" s="428">
        <v>52</v>
      </c>
      <c r="AE45" s="428">
        <v>71</v>
      </c>
      <c r="AF45" s="428">
        <v>79</v>
      </c>
      <c r="AG45" s="428">
        <v>92</v>
      </c>
      <c r="AH45" s="428">
        <v>133</v>
      </c>
      <c r="AI45" s="428">
        <v>135</v>
      </c>
      <c r="AJ45" s="428">
        <v>143</v>
      </c>
      <c r="AL45" s="428">
        <v>127</v>
      </c>
      <c r="AM45" s="428">
        <v>124</v>
      </c>
      <c r="AN45" s="428">
        <v>115</v>
      </c>
      <c r="AO45" s="428">
        <v>134</v>
      </c>
      <c r="AP45" s="428">
        <v>120</v>
      </c>
      <c r="AQ45" s="428">
        <v>125</v>
      </c>
      <c r="AR45" s="428">
        <v>112</v>
      </c>
      <c r="AS45" s="428">
        <v>95</v>
      </c>
      <c r="AT45" s="428">
        <v>68</v>
      </c>
      <c r="AU45" s="428">
        <v>90</v>
      </c>
      <c r="AV45" s="428">
        <v>0</v>
      </c>
      <c r="AW45" s="437"/>
      <c r="AX45" s="437"/>
      <c r="AZ45" s="439" t="s">
        <v>965</v>
      </c>
      <c r="BA45" s="428">
        <v>1084</v>
      </c>
      <c r="BB45" s="428">
        <v>36</v>
      </c>
      <c r="BC45" s="428">
        <v>29</v>
      </c>
      <c r="BD45" s="428">
        <v>38</v>
      </c>
      <c r="BE45" s="428">
        <v>40</v>
      </c>
      <c r="BF45" s="428">
        <v>114</v>
      </c>
      <c r="BG45" s="428">
        <v>109</v>
      </c>
      <c r="BH45" s="428">
        <v>89</v>
      </c>
      <c r="BJ45" s="428">
        <v>77</v>
      </c>
      <c r="BK45" s="428">
        <v>45</v>
      </c>
      <c r="BL45" s="428">
        <v>69</v>
      </c>
      <c r="BM45" s="428">
        <v>73</v>
      </c>
      <c r="BN45" s="428">
        <v>58</v>
      </c>
      <c r="BO45" s="428">
        <v>70</v>
      </c>
      <c r="BP45" s="428">
        <v>75</v>
      </c>
      <c r="BQ45" s="428">
        <v>58</v>
      </c>
      <c r="BR45" s="428">
        <v>54</v>
      </c>
      <c r="BS45" s="428">
        <v>50</v>
      </c>
      <c r="BT45" s="428">
        <v>0</v>
      </c>
      <c r="BU45" s="437"/>
      <c r="BV45" s="437"/>
      <c r="BX45" s="439" t="s">
        <v>965</v>
      </c>
      <c r="BY45" s="428">
        <v>2023</v>
      </c>
      <c r="BZ45" s="428">
        <v>79</v>
      </c>
      <c r="CA45" s="428">
        <v>61</v>
      </c>
      <c r="CB45" s="428">
        <v>78</v>
      </c>
      <c r="CC45" s="428">
        <v>124</v>
      </c>
      <c r="CD45" s="428">
        <v>168</v>
      </c>
      <c r="CE45" s="428">
        <v>169</v>
      </c>
      <c r="CF45" s="428">
        <v>156</v>
      </c>
      <c r="CH45" s="428">
        <v>133</v>
      </c>
      <c r="CI45" s="428">
        <v>115</v>
      </c>
      <c r="CJ45" s="428">
        <v>163</v>
      </c>
      <c r="CK45" s="428">
        <v>155</v>
      </c>
      <c r="CL45" s="428">
        <v>144</v>
      </c>
      <c r="CM45" s="428">
        <v>115</v>
      </c>
      <c r="CN45" s="428">
        <v>105</v>
      </c>
      <c r="CO45" s="428">
        <v>94</v>
      </c>
      <c r="CP45" s="428">
        <v>64</v>
      </c>
      <c r="CQ45" s="428">
        <v>95</v>
      </c>
      <c r="CR45" s="428">
        <v>5</v>
      </c>
      <c r="CS45" s="437"/>
      <c r="CT45" s="437"/>
      <c r="CV45" s="439" t="s">
        <v>965</v>
      </c>
      <c r="CW45" s="428">
        <v>2062</v>
      </c>
      <c r="CX45" s="428">
        <v>113</v>
      </c>
      <c r="CY45" s="428">
        <v>89</v>
      </c>
      <c r="CZ45" s="428">
        <v>85</v>
      </c>
      <c r="DA45" s="428">
        <v>80</v>
      </c>
      <c r="DB45" s="428">
        <v>126</v>
      </c>
      <c r="DC45" s="428">
        <v>190</v>
      </c>
      <c r="DD45" s="428">
        <v>161</v>
      </c>
      <c r="DF45" s="428">
        <v>130</v>
      </c>
      <c r="DG45" s="428">
        <v>122</v>
      </c>
      <c r="DH45" s="428">
        <v>127</v>
      </c>
      <c r="DI45" s="428">
        <v>170</v>
      </c>
      <c r="DJ45" s="428">
        <v>156</v>
      </c>
      <c r="DK45" s="428">
        <v>135</v>
      </c>
      <c r="DL45" s="428">
        <v>130</v>
      </c>
      <c r="DM45" s="428">
        <v>105</v>
      </c>
      <c r="DN45" s="428">
        <v>58</v>
      </c>
      <c r="DO45" s="428">
        <v>85</v>
      </c>
      <c r="DP45" s="428">
        <v>0</v>
      </c>
      <c r="DQ45" s="437"/>
      <c r="DR45" s="437"/>
      <c r="DT45" s="439" t="s">
        <v>965</v>
      </c>
      <c r="DU45" s="428">
        <v>929</v>
      </c>
      <c r="DV45" s="428">
        <v>66</v>
      </c>
      <c r="DW45" s="428">
        <v>40</v>
      </c>
      <c r="DX45" s="428">
        <v>45</v>
      </c>
      <c r="DY45" s="428">
        <v>44</v>
      </c>
      <c r="DZ45" s="428">
        <v>53</v>
      </c>
      <c r="EA45" s="428">
        <v>94</v>
      </c>
      <c r="EB45" s="428">
        <v>80</v>
      </c>
      <c r="ED45" s="428">
        <v>79</v>
      </c>
      <c r="EE45" s="428">
        <v>65</v>
      </c>
      <c r="EF45" s="428">
        <v>56</v>
      </c>
      <c r="EG45" s="428">
        <v>52</v>
      </c>
      <c r="EH45" s="428">
        <v>70</v>
      </c>
      <c r="EI45" s="428">
        <v>66</v>
      </c>
      <c r="EJ45" s="428">
        <v>34</v>
      </c>
      <c r="EK45" s="428">
        <v>30</v>
      </c>
      <c r="EL45" s="428">
        <v>19</v>
      </c>
      <c r="EM45" s="428">
        <v>34</v>
      </c>
      <c r="EN45" s="428">
        <v>2</v>
      </c>
      <c r="EO45" s="437"/>
      <c r="EP45" s="437"/>
      <c r="ER45" s="439" t="s">
        <v>965</v>
      </c>
      <c r="ES45" s="428">
        <v>689</v>
      </c>
      <c r="ET45" s="428">
        <v>53</v>
      </c>
      <c r="EU45" s="428">
        <v>39</v>
      </c>
      <c r="EV45" s="428">
        <v>36</v>
      </c>
      <c r="EW45" s="428">
        <v>31</v>
      </c>
      <c r="EX45" s="428">
        <v>50</v>
      </c>
      <c r="EY45" s="428">
        <v>50</v>
      </c>
      <c r="EZ45" s="428">
        <v>82</v>
      </c>
      <c r="FB45" s="428">
        <v>77</v>
      </c>
      <c r="FC45" s="428">
        <v>39</v>
      </c>
      <c r="FD45" s="428">
        <v>44</v>
      </c>
      <c r="FE45" s="428">
        <v>49</v>
      </c>
      <c r="FF45" s="428">
        <v>31</v>
      </c>
      <c r="FG45" s="428">
        <v>27</v>
      </c>
      <c r="FH45" s="428">
        <v>19</v>
      </c>
      <c r="FI45" s="428">
        <v>21</v>
      </c>
      <c r="FJ45" s="428">
        <v>16</v>
      </c>
      <c r="FK45" s="428">
        <v>14</v>
      </c>
      <c r="FL45" s="428">
        <v>11</v>
      </c>
      <c r="FM45" s="437"/>
      <c r="FN45" s="437"/>
      <c r="FP45" s="439" t="s">
        <v>965</v>
      </c>
      <c r="FQ45" s="428">
        <v>796</v>
      </c>
      <c r="FR45" s="428">
        <v>39</v>
      </c>
      <c r="FS45" s="428">
        <v>26</v>
      </c>
      <c r="FT45" s="428">
        <v>21</v>
      </c>
      <c r="FU45" s="428">
        <v>95</v>
      </c>
      <c r="FV45" s="428">
        <v>81</v>
      </c>
      <c r="FW45" s="428">
        <v>84</v>
      </c>
      <c r="FX45" s="428">
        <v>87</v>
      </c>
      <c r="FZ45" s="428">
        <v>51</v>
      </c>
      <c r="GA45" s="428">
        <v>37</v>
      </c>
      <c r="GB45" s="428">
        <v>47</v>
      </c>
      <c r="GC45" s="428">
        <v>51</v>
      </c>
      <c r="GD45" s="428">
        <v>40</v>
      </c>
      <c r="GE45" s="428">
        <v>29</v>
      </c>
      <c r="GF45" s="428">
        <v>42</v>
      </c>
      <c r="GG45" s="428">
        <v>26</v>
      </c>
      <c r="GH45" s="428">
        <v>20</v>
      </c>
      <c r="GI45" s="428">
        <v>18</v>
      </c>
      <c r="GJ45" s="428">
        <v>2</v>
      </c>
    </row>
    <row r="46" spans="1:192" s="428" customFormat="1" ht="13.5" customHeight="1">
      <c r="A46" s="907"/>
      <c r="B46" s="907"/>
      <c r="C46" s="441"/>
      <c r="D46" s="439" t="s">
        <v>965</v>
      </c>
      <c r="E46" s="428">
        <v>1651</v>
      </c>
      <c r="F46" s="428">
        <v>81</v>
      </c>
      <c r="G46" s="428">
        <v>122</v>
      </c>
      <c r="H46" s="428">
        <v>97</v>
      </c>
      <c r="I46" s="428">
        <v>94</v>
      </c>
      <c r="J46" s="428">
        <v>137</v>
      </c>
      <c r="K46" s="428">
        <v>119</v>
      </c>
      <c r="L46" s="428">
        <v>106</v>
      </c>
      <c r="N46" s="428">
        <v>172</v>
      </c>
      <c r="O46" s="428">
        <v>123</v>
      </c>
      <c r="P46" s="428">
        <v>81</v>
      </c>
      <c r="Q46" s="428">
        <v>105</v>
      </c>
      <c r="R46" s="428">
        <v>81</v>
      </c>
      <c r="S46" s="428">
        <v>82</v>
      </c>
      <c r="T46" s="428">
        <v>80</v>
      </c>
      <c r="U46" s="428">
        <v>66</v>
      </c>
      <c r="V46" s="428">
        <v>53</v>
      </c>
      <c r="W46" s="428">
        <v>52</v>
      </c>
      <c r="X46" s="428">
        <v>0</v>
      </c>
      <c r="Y46" s="437" t="s">
        <v>1009</v>
      </c>
      <c r="Z46" s="437" t="s">
        <v>505</v>
      </c>
      <c r="AB46" s="439" t="s">
        <v>686</v>
      </c>
      <c r="AC46" s="428">
        <v>2246</v>
      </c>
      <c r="AD46" s="428">
        <v>98</v>
      </c>
      <c r="AE46" s="428">
        <v>105</v>
      </c>
      <c r="AF46" s="428">
        <v>101</v>
      </c>
      <c r="AG46" s="428">
        <v>88</v>
      </c>
      <c r="AH46" s="428">
        <v>160</v>
      </c>
      <c r="AI46" s="428">
        <v>225</v>
      </c>
      <c r="AJ46" s="428">
        <v>226</v>
      </c>
      <c r="AL46" s="428">
        <v>188</v>
      </c>
      <c r="AM46" s="428">
        <v>153</v>
      </c>
      <c r="AN46" s="428">
        <v>146</v>
      </c>
      <c r="AO46" s="428">
        <v>193</v>
      </c>
      <c r="AP46" s="428">
        <v>121</v>
      </c>
      <c r="AQ46" s="428">
        <v>122</v>
      </c>
      <c r="AR46" s="428">
        <v>110</v>
      </c>
      <c r="AS46" s="428">
        <v>70</v>
      </c>
      <c r="AT46" s="428">
        <v>53</v>
      </c>
      <c r="AU46" s="428">
        <v>60</v>
      </c>
      <c r="AV46" s="428">
        <v>27</v>
      </c>
      <c r="AW46" s="437" t="s">
        <v>391</v>
      </c>
      <c r="AX46" s="437" t="s">
        <v>504</v>
      </c>
      <c r="AZ46" s="439" t="s">
        <v>686</v>
      </c>
      <c r="BA46" s="428">
        <v>4279</v>
      </c>
      <c r="BB46" s="428">
        <v>144</v>
      </c>
      <c r="BC46" s="428">
        <v>166</v>
      </c>
      <c r="BD46" s="428">
        <v>165</v>
      </c>
      <c r="BE46" s="428">
        <v>229</v>
      </c>
      <c r="BF46" s="428">
        <v>339</v>
      </c>
      <c r="BG46" s="428">
        <v>381</v>
      </c>
      <c r="BH46" s="428">
        <v>322</v>
      </c>
      <c r="BJ46" s="428">
        <v>326</v>
      </c>
      <c r="BK46" s="428">
        <v>267</v>
      </c>
      <c r="BL46" s="428">
        <v>253</v>
      </c>
      <c r="BM46" s="428">
        <v>369</v>
      </c>
      <c r="BN46" s="428">
        <v>333</v>
      </c>
      <c r="BO46" s="428">
        <v>258</v>
      </c>
      <c r="BP46" s="428">
        <v>263</v>
      </c>
      <c r="BQ46" s="428">
        <v>199</v>
      </c>
      <c r="BR46" s="428">
        <v>129</v>
      </c>
      <c r="BS46" s="428">
        <v>132</v>
      </c>
      <c r="BT46" s="428">
        <v>4</v>
      </c>
      <c r="BU46" s="437" t="s">
        <v>391</v>
      </c>
      <c r="BV46" s="437" t="s">
        <v>506</v>
      </c>
      <c r="BX46" s="439" t="s">
        <v>686</v>
      </c>
      <c r="BY46" s="428">
        <v>1694</v>
      </c>
      <c r="BZ46" s="428">
        <v>49</v>
      </c>
      <c r="CA46" s="428">
        <v>52</v>
      </c>
      <c r="CB46" s="428">
        <v>90</v>
      </c>
      <c r="CC46" s="428">
        <v>109</v>
      </c>
      <c r="CD46" s="428">
        <v>128</v>
      </c>
      <c r="CE46" s="428">
        <v>153</v>
      </c>
      <c r="CF46" s="428">
        <v>118</v>
      </c>
      <c r="CH46" s="428">
        <v>107</v>
      </c>
      <c r="CI46" s="428">
        <v>109</v>
      </c>
      <c r="CJ46" s="428">
        <v>138</v>
      </c>
      <c r="CK46" s="428">
        <v>189</v>
      </c>
      <c r="CL46" s="428">
        <v>123</v>
      </c>
      <c r="CM46" s="428">
        <v>97</v>
      </c>
      <c r="CN46" s="428">
        <v>88</v>
      </c>
      <c r="CO46" s="428">
        <v>59</v>
      </c>
      <c r="CP46" s="428">
        <v>50</v>
      </c>
      <c r="CQ46" s="428">
        <v>35</v>
      </c>
      <c r="CR46" s="428">
        <v>0</v>
      </c>
      <c r="CS46" s="437" t="s">
        <v>391</v>
      </c>
      <c r="CT46" s="437" t="s">
        <v>504</v>
      </c>
      <c r="CV46" s="439" t="s">
        <v>686</v>
      </c>
      <c r="CW46" s="428">
        <v>4674</v>
      </c>
      <c r="CX46" s="428">
        <v>200</v>
      </c>
      <c r="CY46" s="428">
        <v>165</v>
      </c>
      <c r="CZ46" s="428">
        <v>224</v>
      </c>
      <c r="DA46" s="428">
        <v>272</v>
      </c>
      <c r="DB46" s="428">
        <v>419</v>
      </c>
      <c r="DC46" s="428">
        <v>478</v>
      </c>
      <c r="DD46" s="428">
        <v>388</v>
      </c>
      <c r="DF46" s="428">
        <v>340</v>
      </c>
      <c r="DG46" s="428">
        <v>323</v>
      </c>
      <c r="DH46" s="428">
        <v>338</v>
      </c>
      <c r="DI46" s="428">
        <v>396</v>
      </c>
      <c r="DJ46" s="428">
        <v>301</v>
      </c>
      <c r="DK46" s="428">
        <v>252</v>
      </c>
      <c r="DL46" s="428">
        <v>198</v>
      </c>
      <c r="DM46" s="428">
        <v>123</v>
      </c>
      <c r="DN46" s="428">
        <v>133</v>
      </c>
      <c r="DO46" s="428">
        <v>124</v>
      </c>
      <c r="DP46" s="428">
        <v>0</v>
      </c>
      <c r="DQ46" s="437" t="s">
        <v>391</v>
      </c>
      <c r="DR46" s="437" t="s">
        <v>504</v>
      </c>
      <c r="DT46" s="439" t="s">
        <v>686</v>
      </c>
      <c r="DU46" s="428">
        <v>1663</v>
      </c>
      <c r="DV46" s="428">
        <v>146</v>
      </c>
      <c r="DW46" s="428">
        <v>123</v>
      </c>
      <c r="DX46" s="428">
        <v>80</v>
      </c>
      <c r="DY46" s="428">
        <v>70</v>
      </c>
      <c r="DZ46" s="428">
        <v>71</v>
      </c>
      <c r="EA46" s="428">
        <v>171</v>
      </c>
      <c r="EB46" s="428">
        <v>225</v>
      </c>
      <c r="ED46" s="428">
        <v>164</v>
      </c>
      <c r="EE46" s="428">
        <v>107</v>
      </c>
      <c r="EF46" s="428">
        <v>101</v>
      </c>
      <c r="EG46" s="428">
        <v>89</v>
      </c>
      <c r="EH46" s="428">
        <v>83</v>
      </c>
      <c r="EI46" s="428">
        <v>54</v>
      </c>
      <c r="EJ46" s="428">
        <v>45</v>
      </c>
      <c r="EK46" s="428">
        <v>35</v>
      </c>
      <c r="EL46" s="428">
        <v>30</v>
      </c>
      <c r="EM46" s="428">
        <v>69</v>
      </c>
      <c r="EN46" s="428">
        <v>0</v>
      </c>
      <c r="EO46" s="891" t="s">
        <v>1010</v>
      </c>
      <c r="EP46" s="891"/>
      <c r="ER46" s="439" t="s">
        <v>686</v>
      </c>
      <c r="ES46" s="428">
        <v>3758</v>
      </c>
      <c r="ET46" s="428">
        <v>152</v>
      </c>
      <c r="EU46" s="428">
        <v>131</v>
      </c>
      <c r="EV46" s="428">
        <v>138</v>
      </c>
      <c r="EW46" s="428">
        <v>207</v>
      </c>
      <c r="EX46" s="428">
        <v>315</v>
      </c>
      <c r="EY46" s="428">
        <v>346</v>
      </c>
      <c r="EZ46" s="428">
        <v>325</v>
      </c>
      <c r="FB46" s="428">
        <v>289</v>
      </c>
      <c r="FC46" s="428">
        <v>225</v>
      </c>
      <c r="FD46" s="428">
        <v>266</v>
      </c>
      <c r="FE46" s="428">
        <v>268</v>
      </c>
      <c r="FF46" s="428">
        <v>256</v>
      </c>
      <c r="FG46" s="428">
        <v>205</v>
      </c>
      <c r="FH46" s="428">
        <v>209</v>
      </c>
      <c r="FI46" s="428">
        <v>170</v>
      </c>
      <c r="FJ46" s="428">
        <v>124</v>
      </c>
      <c r="FK46" s="428">
        <v>131</v>
      </c>
      <c r="FL46" s="428">
        <v>1</v>
      </c>
      <c r="FM46" s="437" t="s">
        <v>391</v>
      </c>
      <c r="FN46" s="437" t="s">
        <v>504</v>
      </c>
      <c r="FP46" s="439" t="s">
        <v>686</v>
      </c>
      <c r="FQ46" s="428">
        <v>2960</v>
      </c>
      <c r="FR46" s="428">
        <v>132</v>
      </c>
      <c r="FS46" s="428">
        <v>135</v>
      </c>
      <c r="FT46" s="428">
        <v>105</v>
      </c>
      <c r="FU46" s="428">
        <v>126</v>
      </c>
      <c r="FV46" s="428">
        <v>201</v>
      </c>
      <c r="FW46" s="428">
        <v>245</v>
      </c>
      <c r="FX46" s="428">
        <v>241</v>
      </c>
      <c r="FZ46" s="428">
        <v>230</v>
      </c>
      <c r="GA46" s="428">
        <v>191</v>
      </c>
      <c r="GB46" s="428">
        <v>183</v>
      </c>
      <c r="GC46" s="428">
        <v>273</v>
      </c>
      <c r="GD46" s="428">
        <v>254</v>
      </c>
      <c r="GE46" s="428">
        <v>196</v>
      </c>
      <c r="GF46" s="428">
        <v>144</v>
      </c>
      <c r="GG46" s="428">
        <v>117</v>
      </c>
      <c r="GH46" s="428">
        <v>92</v>
      </c>
      <c r="GI46" s="428">
        <v>86</v>
      </c>
      <c r="GJ46" s="428">
        <v>9</v>
      </c>
    </row>
    <row r="47" spans="1:192" s="428" customFormat="1" ht="13.5" customHeight="1">
      <c r="A47" s="907" t="s">
        <v>1011</v>
      </c>
      <c r="B47" s="907"/>
      <c r="C47" s="441"/>
      <c r="D47" s="439" t="s">
        <v>686</v>
      </c>
      <c r="E47" s="428">
        <v>6748</v>
      </c>
      <c r="F47" s="428">
        <v>191</v>
      </c>
      <c r="G47" s="428">
        <v>213</v>
      </c>
      <c r="H47" s="428">
        <v>217</v>
      </c>
      <c r="I47" s="428">
        <v>342</v>
      </c>
      <c r="J47" s="428">
        <v>518</v>
      </c>
      <c r="K47" s="428">
        <v>587</v>
      </c>
      <c r="L47" s="428">
        <v>507</v>
      </c>
      <c r="N47" s="428">
        <v>422</v>
      </c>
      <c r="O47" s="428">
        <v>383</v>
      </c>
      <c r="P47" s="428">
        <v>463</v>
      </c>
      <c r="Q47" s="428">
        <v>595</v>
      </c>
      <c r="R47" s="428">
        <v>499</v>
      </c>
      <c r="S47" s="428">
        <v>419</v>
      </c>
      <c r="T47" s="428">
        <v>461</v>
      </c>
      <c r="U47" s="428">
        <v>373</v>
      </c>
      <c r="V47" s="428">
        <v>263</v>
      </c>
      <c r="W47" s="428">
        <v>289</v>
      </c>
      <c r="X47" s="428">
        <v>6</v>
      </c>
      <c r="Y47" s="437"/>
      <c r="Z47" s="437"/>
      <c r="AB47" s="439" t="s">
        <v>964</v>
      </c>
      <c r="AC47" s="428">
        <v>1126</v>
      </c>
      <c r="AD47" s="428">
        <v>45</v>
      </c>
      <c r="AE47" s="428">
        <v>61</v>
      </c>
      <c r="AF47" s="428">
        <v>56</v>
      </c>
      <c r="AG47" s="428">
        <v>46</v>
      </c>
      <c r="AH47" s="428">
        <v>75</v>
      </c>
      <c r="AI47" s="428">
        <v>113</v>
      </c>
      <c r="AJ47" s="428">
        <v>111</v>
      </c>
      <c r="AL47" s="428">
        <v>90</v>
      </c>
      <c r="AM47" s="428">
        <v>76</v>
      </c>
      <c r="AN47" s="428">
        <v>76</v>
      </c>
      <c r="AO47" s="428">
        <v>110</v>
      </c>
      <c r="AP47" s="428">
        <v>62</v>
      </c>
      <c r="AQ47" s="428">
        <v>57</v>
      </c>
      <c r="AR47" s="428">
        <v>54</v>
      </c>
      <c r="AS47" s="428">
        <v>29</v>
      </c>
      <c r="AT47" s="428">
        <v>16</v>
      </c>
      <c r="AU47" s="428">
        <v>28</v>
      </c>
      <c r="AV47" s="428">
        <v>21</v>
      </c>
      <c r="AW47" s="437"/>
      <c r="AX47" s="437"/>
      <c r="AZ47" s="439" t="s">
        <v>964</v>
      </c>
      <c r="BA47" s="428">
        <v>2160</v>
      </c>
      <c r="BB47" s="428">
        <v>74</v>
      </c>
      <c r="BC47" s="428">
        <v>99</v>
      </c>
      <c r="BD47" s="428">
        <v>84</v>
      </c>
      <c r="BE47" s="428">
        <v>135</v>
      </c>
      <c r="BF47" s="428">
        <v>174</v>
      </c>
      <c r="BG47" s="428">
        <v>186</v>
      </c>
      <c r="BH47" s="428">
        <v>168</v>
      </c>
      <c r="BJ47" s="428">
        <v>177</v>
      </c>
      <c r="BK47" s="428">
        <v>138</v>
      </c>
      <c r="BL47" s="428">
        <v>137</v>
      </c>
      <c r="BM47" s="428">
        <v>169</v>
      </c>
      <c r="BN47" s="428">
        <v>170</v>
      </c>
      <c r="BO47" s="428">
        <v>130</v>
      </c>
      <c r="BP47" s="428">
        <v>109</v>
      </c>
      <c r="BQ47" s="428">
        <v>100</v>
      </c>
      <c r="BR47" s="428">
        <v>58</v>
      </c>
      <c r="BS47" s="428">
        <v>50</v>
      </c>
      <c r="BT47" s="428">
        <v>2</v>
      </c>
      <c r="BU47" s="437"/>
      <c r="BV47" s="437"/>
      <c r="BX47" s="439" t="s">
        <v>964</v>
      </c>
      <c r="BY47" s="428">
        <v>845</v>
      </c>
      <c r="BZ47" s="428">
        <v>25</v>
      </c>
      <c r="CA47" s="428">
        <v>31</v>
      </c>
      <c r="CB47" s="428">
        <v>36</v>
      </c>
      <c r="CC47" s="428">
        <v>67</v>
      </c>
      <c r="CD47" s="428">
        <v>68</v>
      </c>
      <c r="CE47" s="428">
        <v>68</v>
      </c>
      <c r="CF47" s="428">
        <v>68</v>
      </c>
      <c r="CH47" s="428">
        <v>55</v>
      </c>
      <c r="CI47" s="428">
        <v>52</v>
      </c>
      <c r="CJ47" s="428">
        <v>66</v>
      </c>
      <c r="CK47" s="428">
        <v>88</v>
      </c>
      <c r="CL47" s="428">
        <v>66</v>
      </c>
      <c r="CM47" s="428">
        <v>50</v>
      </c>
      <c r="CN47" s="428">
        <v>38</v>
      </c>
      <c r="CO47" s="428">
        <v>32</v>
      </c>
      <c r="CP47" s="428">
        <v>19</v>
      </c>
      <c r="CQ47" s="428">
        <v>16</v>
      </c>
      <c r="CR47" s="428">
        <v>0</v>
      </c>
      <c r="CS47" s="437"/>
      <c r="CT47" s="437"/>
      <c r="CV47" s="439" t="s">
        <v>964</v>
      </c>
      <c r="CW47" s="428">
        <v>2362</v>
      </c>
      <c r="CX47" s="428">
        <v>108</v>
      </c>
      <c r="CY47" s="428">
        <v>78</v>
      </c>
      <c r="CZ47" s="428">
        <v>129</v>
      </c>
      <c r="DA47" s="428">
        <v>107</v>
      </c>
      <c r="DB47" s="428">
        <v>215</v>
      </c>
      <c r="DC47" s="428">
        <v>289</v>
      </c>
      <c r="DD47" s="428">
        <v>199</v>
      </c>
      <c r="DF47" s="428">
        <v>172</v>
      </c>
      <c r="DG47" s="428">
        <v>173</v>
      </c>
      <c r="DH47" s="428">
        <v>164</v>
      </c>
      <c r="DI47" s="428">
        <v>204</v>
      </c>
      <c r="DJ47" s="428">
        <v>155</v>
      </c>
      <c r="DK47" s="428">
        <v>110</v>
      </c>
      <c r="DL47" s="428">
        <v>98</v>
      </c>
      <c r="DM47" s="428">
        <v>55</v>
      </c>
      <c r="DN47" s="428">
        <v>57</v>
      </c>
      <c r="DO47" s="428">
        <v>49</v>
      </c>
      <c r="DP47" s="428">
        <v>0</v>
      </c>
      <c r="DQ47" s="437"/>
      <c r="DR47" s="437"/>
      <c r="DT47" s="439" t="s">
        <v>964</v>
      </c>
      <c r="DU47" s="428">
        <v>842</v>
      </c>
      <c r="DV47" s="428">
        <v>88</v>
      </c>
      <c r="DW47" s="428">
        <v>55</v>
      </c>
      <c r="DX47" s="428">
        <v>34</v>
      </c>
      <c r="DY47" s="428">
        <v>40</v>
      </c>
      <c r="DZ47" s="428">
        <v>37</v>
      </c>
      <c r="EA47" s="428">
        <v>80</v>
      </c>
      <c r="EB47" s="428">
        <v>124</v>
      </c>
      <c r="ED47" s="428">
        <v>83</v>
      </c>
      <c r="EE47" s="428">
        <v>62</v>
      </c>
      <c r="EF47" s="428">
        <v>56</v>
      </c>
      <c r="EG47" s="428">
        <v>47</v>
      </c>
      <c r="EH47" s="428">
        <v>40</v>
      </c>
      <c r="EI47" s="428">
        <v>26</v>
      </c>
      <c r="EJ47" s="428">
        <v>24</v>
      </c>
      <c r="EK47" s="428">
        <v>17</v>
      </c>
      <c r="EL47" s="428">
        <v>11</v>
      </c>
      <c r="EM47" s="428">
        <v>18</v>
      </c>
      <c r="EN47" s="428">
        <v>0</v>
      </c>
      <c r="EO47" s="437"/>
      <c r="EP47" s="437"/>
      <c r="ER47" s="439" t="s">
        <v>964</v>
      </c>
      <c r="ES47" s="428">
        <v>1840</v>
      </c>
      <c r="ET47" s="428">
        <v>81</v>
      </c>
      <c r="EU47" s="428">
        <v>66</v>
      </c>
      <c r="EV47" s="428">
        <v>61</v>
      </c>
      <c r="EW47" s="428">
        <v>106</v>
      </c>
      <c r="EX47" s="428">
        <v>162</v>
      </c>
      <c r="EY47" s="428">
        <v>165</v>
      </c>
      <c r="EZ47" s="428">
        <v>171</v>
      </c>
      <c r="FB47" s="428">
        <v>130</v>
      </c>
      <c r="FC47" s="428">
        <v>128</v>
      </c>
      <c r="FD47" s="428">
        <v>128</v>
      </c>
      <c r="FE47" s="428">
        <v>157</v>
      </c>
      <c r="FF47" s="428">
        <v>114</v>
      </c>
      <c r="FG47" s="428">
        <v>96</v>
      </c>
      <c r="FH47" s="428">
        <v>103</v>
      </c>
      <c r="FI47" s="428">
        <v>70</v>
      </c>
      <c r="FJ47" s="428">
        <v>56</v>
      </c>
      <c r="FK47" s="428">
        <v>45</v>
      </c>
      <c r="FL47" s="428">
        <v>1</v>
      </c>
      <c r="FM47" s="437"/>
      <c r="FN47" s="437"/>
      <c r="FP47" s="439" t="s">
        <v>964</v>
      </c>
      <c r="FQ47" s="428">
        <v>1554</v>
      </c>
      <c r="FR47" s="428">
        <v>78</v>
      </c>
      <c r="FS47" s="428">
        <v>73</v>
      </c>
      <c r="FT47" s="428">
        <v>48</v>
      </c>
      <c r="FU47" s="428">
        <v>76</v>
      </c>
      <c r="FV47" s="428">
        <v>113</v>
      </c>
      <c r="FW47" s="428">
        <v>122</v>
      </c>
      <c r="FX47" s="428">
        <v>133</v>
      </c>
      <c r="FZ47" s="428">
        <v>122</v>
      </c>
      <c r="GA47" s="428">
        <v>118</v>
      </c>
      <c r="GB47" s="428">
        <v>92</v>
      </c>
      <c r="GC47" s="428">
        <v>153</v>
      </c>
      <c r="GD47" s="428">
        <v>123</v>
      </c>
      <c r="GE47" s="428">
        <v>107</v>
      </c>
      <c r="GF47" s="428">
        <v>59</v>
      </c>
      <c r="GG47" s="428">
        <v>57</v>
      </c>
      <c r="GH47" s="428">
        <v>41</v>
      </c>
      <c r="GI47" s="428">
        <v>31</v>
      </c>
      <c r="GJ47" s="428">
        <v>8</v>
      </c>
    </row>
    <row r="48" spans="1:192" s="428" customFormat="1" ht="13.5" customHeight="1">
      <c r="A48" s="907"/>
      <c r="B48" s="907"/>
      <c r="C48" s="441"/>
      <c r="D48" s="439" t="s">
        <v>964</v>
      </c>
      <c r="E48" s="428">
        <v>3418</v>
      </c>
      <c r="F48" s="428">
        <v>100</v>
      </c>
      <c r="G48" s="428">
        <v>103</v>
      </c>
      <c r="H48" s="428">
        <v>107</v>
      </c>
      <c r="I48" s="428">
        <v>180</v>
      </c>
      <c r="J48" s="428">
        <v>283</v>
      </c>
      <c r="K48" s="428">
        <v>328</v>
      </c>
      <c r="L48" s="428">
        <v>257</v>
      </c>
      <c r="N48" s="428">
        <v>229</v>
      </c>
      <c r="O48" s="428">
        <v>199</v>
      </c>
      <c r="P48" s="428">
        <v>240</v>
      </c>
      <c r="Q48" s="428">
        <v>309</v>
      </c>
      <c r="R48" s="428">
        <v>258</v>
      </c>
      <c r="S48" s="428">
        <v>202</v>
      </c>
      <c r="T48" s="428">
        <v>226</v>
      </c>
      <c r="U48" s="428">
        <v>176</v>
      </c>
      <c r="V48" s="428">
        <v>115</v>
      </c>
      <c r="W48" s="428">
        <v>102</v>
      </c>
      <c r="X48" s="428">
        <v>4</v>
      </c>
      <c r="Y48" s="437"/>
      <c r="Z48" s="437"/>
      <c r="AB48" s="439" t="s">
        <v>965</v>
      </c>
      <c r="AC48" s="428">
        <v>1120</v>
      </c>
      <c r="AD48" s="428">
        <v>53</v>
      </c>
      <c r="AE48" s="428">
        <v>44</v>
      </c>
      <c r="AF48" s="428">
        <v>45</v>
      </c>
      <c r="AG48" s="428">
        <v>42</v>
      </c>
      <c r="AH48" s="428">
        <v>85</v>
      </c>
      <c r="AI48" s="428">
        <v>112</v>
      </c>
      <c r="AJ48" s="428">
        <v>115</v>
      </c>
      <c r="AL48" s="428">
        <v>98</v>
      </c>
      <c r="AM48" s="428">
        <v>77</v>
      </c>
      <c r="AN48" s="428">
        <v>70</v>
      </c>
      <c r="AO48" s="428">
        <v>83</v>
      </c>
      <c r="AP48" s="428">
        <v>59</v>
      </c>
      <c r="AQ48" s="428">
        <v>65</v>
      </c>
      <c r="AR48" s="428">
        <v>56</v>
      </c>
      <c r="AS48" s="428">
        <v>41</v>
      </c>
      <c r="AT48" s="428">
        <v>37</v>
      </c>
      <c r="AU48" s="428">
        <v>32</v>
      </c>
      <c r="AV48" s="428">
        <v>6</v>
      </c>
      <c r="AW48" s="437"/>
      <c r="AX48" s="437"/>
      <c r="AZ48" s="439" t="s">
        <v>965</v>
      </c>
      <c r="BA48" s="428">
        <v>2119</v>
      </c>
      <c r="BB48" s="428">
        <v>70</v>
      </c>
      <c r="BC48" s="428">
        <v>67</v>
      </c>
      <c r="BD48" s="428">
        <v>81</v>
      </c>
      <c r="BE48" s="428">
        <v>94</v>
      </c>
      <c r="BF48" s="428">
        <v>165</v>
      </c>
      <c r="BG48" s="428">
        <v>195</v>
      </c>
      <c r="BH48" s="428">
        <v>154</v>
      </c>
      <c r="BJ48" s="428">
        <v>149</v>
      </c>
      <c r="BK48" s="428">
        <v>129</v>
      </c>
      <c r="BL48" s="428">
        <v>116</v>
      </c>
      <c r="BM48" s="428">
        <v>200</v>
      </c>
      <c r="BN48" s="428">
        <v>163</v>
      </c>
      <c r="BO48" s="428">
        <v>128</v>
      </c>
      <c r="BP48" s="428">
        <v>154</v>
      </c>
      <c r="BQ48" s="428">
        <v>99</v>
      </c>
      <c r="BR48" s="428">
        <v>71</v>
      </c>
      <c r="BS48" s="428">
        <v>82</v>
      </c>
      <c r="BT48" s="428">
        <v>2</v>
      </c>
      <c r="BU48" s="437"/>
      <c r="BV48" s="437"/>
      <c r="BX48" s="439" t="s">
        <v>965</v>
      </c>
      <c r="BY48" s="428">
        <v>849</v>
      </c>
      <c r="BZ48" s="428">
        <v>24</v>
      </c>
      <c r="CA48" s="428">
        <v>21</v>
      </c>
      <c r="CB48" s="428">
        <v>54</v>
      </c>
      <c r="CC48" s="428">
        <v>42</v>
      </c>
      <c r="CD48" s="428">
        <v>60</v>
      </c>
      <c r="CE48" s="428">
        <v>85</v>
      </c>
      <c r="CF48" s="428">
        <v>50</v>
      </c>
      <c r="CH48" s="428">
        <v>52</v>
      </c>
      <c r="CI48" s="428">
        <v>57</v>
      </c>
      <c r="CJ48" s="428">
        <v>72</v>
      </c>
      <c r="CK48" s="428">
        <v>101</v>
      </c>
      <c r="CL48" s="428">
        <v>57</v>
      </c>
      <c r="CM48" s="428">
        <v>47</v>
      </c>
      <c r="CN48" s="428">
        <v>50</v>
      </c>
      <c r="CO48" s="428">
        <v>27</v>
      </c>
      <c r="CP48" s="428">
        <v>31</v>
      </c>
      <c r="CQ48" s="428">
        <v>19</v>
      </c>
      <c r="CR48" s="428">
        <v>0</v>
      </c>
      <c r="CS48" s="437"/>
      <c r="CT48" s="437"/>
      <c r="CV48" s="439" t="s">
        <v>965</v>
      </c>
      <c r="CW48" s="428">
        <v>2312</v>
      </c>
      <c r="CX48" s="428">
        <v>92</v>
      </c>
      <c r="CY48" s="428">
        <v>87</v>
      </c>
      <c r="CZ48" s="428">
        <v>95</v>
      </c>
      <c r="DA48" s="428">
        <v>165</v>
      </c>
      <c r="DB48" s="428">
        <v>204</v>
      </c>
      <c r="DC48" s="428">
        <v>189</v>
      </c>
      <c r="DD48" s="428">
        <v>189</v>
      </c>
      <c r="DF48" s="428">
        <v>168</v>
      </c>
      <c r="DG48" s="428">
        <v>150</v>
      </c>
      <c r="DH48" s="428">
        <v>174</v>
      </c>
      <c r="DI48" s="428">
        <v>192</v>
      </c>
      <c r="DJ48" s="428">
        <v>146</v>
      </c>
      <c r="DK48" s="428">
        <v>142</v>
      </c>
      <c r="DL48" s="428">
        <v>100</v>
      </c>
      <c r="DM48" s="428">
        <v>68</v>
      </c>
      <c r="DN48" s="428">
        <v>76</v>
      </c>
      <c r="DO48" s="428">
        <v>75</v>
      </c>
      <c r="DP48" s="428">
        <v>0</v>
      </c>
      <c r="DQ48" s="437"/>
      <c r="DR48" s="437"/>
      <c r="DT48" s="439" t="s">
        <v>965</v>
      </c>
      <c r="DU48" s="428">
        <v>821</v>
      </c>
      <c r="DV48" s="428">
        <v>58</v>
      </c>
      <c r="DW48" s="428">
        <v>68</v>
      </c>
      <c r="DX48" s="428">
        <v>46</v>
      </c>
      <c r="DY48" s="428">
        <v>30</v>
      </c>
      <c r="DZ48" s="428">
        <v>34</v>
      </c>
      <c r="EA48" s="428">
        <v>91</v>
      </c>
      <c r="EB48" s="428">
        <v>101</v>
      </c>
      <c r="ED48" s="428">
        <v>81</v>
      </c>
      <c r="EE48" s="428">
        <v>45</v>
      </c>
      <c r="EF48" s="428">
        <v>45</v>
      </c>
      <c r="EG48" s="428">
        <v>42</v>
      </c>
      <c r="EH48" s="428">
        <v>43</v>
      </c>
      <c r="EI48" s="428">
        <v>28</v>
      </c>
      <c r="EJ48" s="428">
        <v>21</v>
      </c>
      <c r="EK48" s="428">
        <v>18</v>
      </c>
      <c r="EL48" s="428">
        <v>19</v>
      </c>
      <c r="EM48" s="428">
        <v>51</v>
      </c>
      <c r="EN48" s="428">
        <v>0</v>
      </c>
      <c r="EO48" s="437"/>
      <c r="EP48" s="437"/>
      <c r="ER48" s="439" t="s">
        <v>965</v>
      </c>
      <c r="ES48" s="428">
        <v>1918</v>
      </c>
      <c r="ET48" s="428">
        <v>71</v>
      </c>
      <c r="EU48" s="428">
        <v>65</v>
      </c>
      <c r="EV48" s="428">
        <v>77</v>
      </c>
      <c r="EW48" s="428">
        <v>101</v>
      </c>
      <c r="EX48" s="428">
        <v>153</v>
      </c>
      <c r="EY48" s="428">
        <v>181</v>
      </c>
      <c r="EZ48" s="428">
        <v>154</v>
      </c>
      <c r="FB48" s="428">
        <v>159</v>
      </c>
      <c r="FC48" s="428">
        <v>97</v>
      </c>
      <c r="FD48" s="428">
        <v>138</v>
      </c>
      <c r="FE48" s="428">
        <v>111</v>
      </c>
      <c r="FF48" s="428">
        <v>142</v>
      </c>
      <c r="FG48" s="428">
        <v>109</v>
      </c>
      <c r="FH48" s="428">
        <v>106</v>
      </c>
      <c r="FI48" s="428">
        <v>100</v>
      </c>
      <c r="FJ48" s="428">
        <v>68</v>
      </c>
      <c r="FK48" s="428">
        <v>86</v>
      </c>
      <c r="FL48" s="428">
        <v>0</v>
      </c>
      <c r="FM48" s="437"/>
      <c r="FN48" s="437"/>
      <c r="FP48" s="439" t="s">
        <v>965</v>
      </c>
      <c r="FQ48" s="428">
        <v>1406</v>
      </c>
      <c r="FR48" s="428">
        <v>54</v>
      </c>
      <c r="FS48" s="428">
        <v>62</v>
      </c>
      <c r="FT48" s="428">
        <v>57</v>
      </c>
      <c r="FU48" s="428">
        <v>50</v>
      </c>
      <c r="FV48" s="428">
        <v>88</v>
      </c>
      <c r="FW48" s="428">
        <v>123</v>
      </c>
      <c r="FX48" s="428">
        <v>108</v>
      </c>
      <c r="FZ48" s="428">
        <v>108</v>
      </c>
      <c r="GA48" s="428">
        <v>73</v>
      </c>
      <c r="GB48" s="428">
        <v>91</v>
      </c>
      <c r="GC48" s="428">
        <v>120</v>
      </c>
      <c r="GD48" s="428">
        <v>131</v>
      </c>
      <c r="GE48" s="428">
        <v>89</v>
      </c>
      <c r="GF48" s="428">
        <v>85</v>
      </c>
      <c r="GG48" s="428">
        <v>60</v>
      </c>
      <c r="GH48" s="428">
        <v>51</v>
      </c>
      <c r="GI48" s="428">
        <v>55</v>
      </c>
      <c r="GJ48" s="428">
        <v>1</v>
      </c>
    </row>
    <row r="49" spans="1:192" s="428" customFormat="1" ht="13.5" customHeight="1">
      <c r="A49" s="907"/>
      <c r="B49" s="907"/>
      <c r="C49" s="441"/>
      <c r="D49" s="439" t="s">
        <v>965</v>
      </c>
      <c r="E49" s="428">
        <v>3330</v>
      </c>
      <c r="F49" s="428">
        <v>91</v>
      </c>
      <c r="G49" s="428">
        <v>110</v>
      </c>
      <c r="H49" s="428">
        <v>110</v>
      </c>
      <c r="I49" s="428">
        <v>162</v>
      </c>
      <c r="J49" s="428">
        <v>235</v>
      </c>
      <c r="K49" s="428">
        <v>259</v>
      </c>
      <c r="L49" s="428">
        <v>250</v>
      </c>
      <c r="N49" s="428">
        <v>193</v>
      </c>
      <c r="O49" s="428">
        <v>184</v>
      </c>
      <c r="P49" s="428">
        <v>223</v>
      </c>
      <c r="Q49" s="428">
        <v>286</v>
      </c>
      <c r="R49" s="428">
        <v>241</v>
      </c>
      <c r="S49" s="428">
        <v>217</v>
      </c>
      <c r="T49" s="428">
        <v>235</v>
      </c>
      <c r="U49" s="428">
        <v>197</v>
      </c>
      <c r="V49" s="428">
        <v>148</v>
      </c>
      <c r="W49" s="428">
        <v>187</v>
      </c>
      <c r="X49" s="428">
        <v>2</v>
      </c>
      <c r="Y49" s="437" t="s">
        <v>391</v>
      </c>
      <c r="Z49" s="437" t="s">
        <v>504</v>
      </c>
      <c r="AB49" s="439" t="s">
        <v>686</v>
      </c>
      <c r="AC49" s="428">
        <v>2563</v>
      </c>
      <c r="AD49" s="428">
        <v>105</v>
      </c>
      <c r="AE49" s="428">
        <v>82</v>
      </c>
      <c r="AF49" s="428">
        <v>64</v>
      </c>
      <c r="AG49" s="428">
        <v>107</v>
      </c>
      <c r="AH49" s="428">
        <v>311</v>
      </c>
      <c r="AI49" s="428">
        <v>345</v>
      </c>
      <c r="AJ49" s="428">
        <v>227</v>
      </c>
      <c r="AL49" s="428">
        <v>224</v>
      </c>
      <c r="AM49" s="428">
        <v>138</v>
      </c>
      <c r="AN49" s="428">
        <v>139</v>
      </c>
      <c r="AO49" s="428">
        <v>187</v>
      </c>
      <c r="AP49" s="428">
        <v>177</v>
      </c>
      <c r="AQ49" s="428">
        <v>110</v>
      </c>
      <c r="AR49" s="428">
        <v>98</v>
      </c>
      <c r="AS49" s="428">
        <v>87</v>
      </c>
      <c r="AT49" s="428">
        <v>69</v>
      </c>
      <c r="AU49" s="428">
        <v>86</v>
      </c>
      <c r="AV49" s="428">
        <v>7</v>
      </c>
      <c r="AW49" s="437"/>
      <c r="AX49" s="437" t="s">
        <v>506</v>
      </c>
      <c r="AZ49" s="439" t="s">
        <v>686</v>
      </c>
      <c r="BA49" s="428">
        <v>2184</v>
      </c>
      <c r="BB49" s="428">
        <v>64</v>
      </c>
      <c r="BC49" s="428">
        <v>54</v>
      </c>
      <c r="BD49" s="428">
        <v>61</v>
      </c>
      <c r="BE49" s="428">
        <v>102</v>
      </c>
      <c r="BF49" s="428">
        <v>196</v>
      </c>
      <c r="BG49" s="428">
        <v>209</v>
      </c>
      <c r="BH49" s="428">
        <v>182</v>
      </c>
      <c r="BJ49" s="428">
        <v>134</v>
      </c>
      <c r="BK49" s="428">
        <v>119</v>
      </c>
      <c r="BL49" s="428">
        <v>139</v>
      </c>
      <c r="BM49" s="428">
        <v>193</v>
      </c>
      <c r="BN49" s="428">
        <v>177</v>
      </c>
      <c r="BO49" s="428">
        <v>139</v>
      </c>
      <c r="BP49" s="428">
        <v>125</v>
      </c>
      <c r="BQ49" s="428">
        <v>95</v>
      </c>
      <c r="BR49" s="428">
        <v>73</v>
      </c>
      <c r="BS49" s="428">
        <v>103</v>
      </c>
      <c r="BT49" s="428">
        <v>19</v>
      </c>
      <c r="BU49" s="437"/>
      <c r="BV49" s="437" t="s">
        <v>507</v>
      </c>
      <c r="BX49" s="439" t="s">
        <v>686</v>
      </c>
      <c r="BY49" s="428">
        <v>2653</v>
      </c>
      <c r="BZ49" s="428">
        <v>67</v>
      </c>
      <c r="CA49" s="428">
        <v>84</v>
      </c>
      <c r="CB49" s="428">
        <v>113</v>
      </c>
      <c r="CC49" s="428">
        <v>159</v>
      </c>
      <c r="CD49" s="428">
        <v>185</v>
      </c>
      <c r="CE49" s="428">
        <v>237</v>
      </c>
      <c r="CF49" s="428">
        <v>192</v>
      </c>
      <c r="CH49" s="428">
        <v>166</v>
      </c>
      <c r="CI49" s="428">
        <v>161</v>
      </c>
      <c r="CJ49" s="428">
        <v>222</v>
      </c>
      <c r="CK49" s="428">
        <v>239</v>
      </c>
      <c r="CL49" s="428">
        <v>221</v>
      </c>
      <c r="CM49" s="428">
        <v>165</v>
      </c>
      <c r="CN49" s="428">
        <v>117</v>
      </c>
      <c r="CO49" s="428">
        <v>117</v>
      </c>
      <c r="CP49" s="428">
        <v>89</v>
      </c>
      <c r="CQ49" s="428">
        <v>117</v>
      </c>
      <c r="CR49" s="428">
        <v>2</v>
      </c>
      <c r="CS49" s="437"/>
      <c r="CT49" s="437" t="s">
        <v>506</v>
      </c>
      <c r="CV49" s="439" t="s">
        <v>686</v>
      </c>
      <c r="CW49" s="428">
        <v>3261</v>
      </c>
      <c r="CX49" s="428">
        <v>167</v>
      </c>
      <c r="CY49" s="428">
        <v>155</v>
      </c>
      <c r="CZ49" s="428">
        <v>152</v>
      </c>
      <c r="DA49" s="428">
        <v>179</v>
      </c>
      <c r="DB49" s="428">
        <v>238</v>
      </c>
      <c r="DC49" s="428">
        <v>283</v>
      </c>
      <c r="DD49" s="428">
        <v>261</v>
      </c>
      <c r="DF49" s="428">
        <v>276</v>
      </c>
      <c r="DG49" s="428">
        <v>187</v>
      </c>
      <c r="DH49" s="428">
        <v>207</v>
      </c>
      <c r="DI49" s="428">
        <v>215</v>
      </c>
      <c r="DJ49" s="428">
        <v>206</v>
      </c>
      <c r="DK49" s="428">
        <v>163</v>
      </c>
      <c r="DL49" s="428">
        <v>184</v>
      </c>
      <c r="DM49" s="428">
        <v>139</v>
      </c>
      <c r="DN49" s="428">
        <v>111</v>
      </c>
      <c r="DO49" s="428">
        <v>118</v>
      </c>
      <c r="DP49" s="428">
        <v>20</v>
      </c>
      <c r="DQ49" s="891" t="s">
        <v>1012</v>
      </c>
      <c r="DR49" s="891"/>
      <c r="DT49" s="439" t="s">
        <v>686</v>
      </c>
      <c r="DU49" s="428">
        <v>673</v>
      </c>
      <c r="DV49" s="428">
        <v>44</v>
      </c>
      <c r="DW49" s="428">
        <v>47</v>
      </c>
      <c r="DX49" s="428">
        <v>42</v>
      </c>
      <c r="DY49" s="428">
        <v>42</v>
      </c>
      <c r="DZ49" s="428">
        <v>46</v>
      </c>
      <c r="EA49" s="428">
        <v>58</v>
      </c>
      <c r="EB49" s="428">
        <v>67</v>
      </c>
      <c r="ED49" s="428">
        <v>72</v>
      </c>
      <c r="EE49" s="428">
        <v>63</v>
      </c>
      <c r="EF49" s="428">
        <v>50</v>
      </c>
      <c r="EG49" s="428">
        <v>44</v>
      </c>
      <c r="EH49" s="428">
        <v>34</v>
      </c>
      <c r="EI49" s="428">
        <v>19</v>
      </c>
      <c r="EJ49" s="428">
        <v>21</v>
      </c>
      <c r="EK49" s="428">
        <v>11</v>
      </c>
      <c r="EL49" s="428">
        <v>4</v>
      </c>
      <c r="EM49" s="428">
        <v>4</v>
      </c>
      <c r="EN49" s="428">
        <v>5</v>
      </c>
      <c r="EO49" s="437" t="s">
        <v>963</v>
      </c>
      <c r="EP49" s="437" t="s">
        <v>505</v>
      </c>
      <c r="ER49" s="439" t="s">
        <v>686</v>
      </c>
      <c r="ES49" s="428">
        <v>55</v>
      </c>
      <c r="ET49" s="428">
        <v>0</v>
      </c>
      <c r="EU49" s="428">
        <v>0</v>
      </c>
      <c r="EV49" s="428">
        <v>3</v>
      </c>
      <c r="EW49" s="428">
        <v>4</v>
      </c>
      <c r="EX49" s="428">
        <v>0</v>
      </c>
      <c r="EY49" s="428">
        <v>1</v>
      </c>
      <c r="EZ49" s="428">
        <v>5</v>
      </c>
      <c r="FB49" s="428">
        <v>4</v>
      </c>
      <c r="FC49" s="428">
        <v>5</v>
      </c>
      <c r="FD49" s="428">
        <v>7</v>
      </c>
      <c r="FE49" s="428">
        <v>3</v>
      </c>
      <c r="FF49" s="428">
        <v>8</v>
      </c>
      <c r="FG49" s="428">
        <v>2</v>
      </c>
      <c r="FH49" s="428">
        <v>7</v>
      </c>
      <c r="FI49" s="428">
        <v>2</v>
      </c>
      <c r="FJ49" s="428">
        <v>1</v>
      </c>
      <c r="FK49" s="428">
        <v>2</v>
      </c>
      <c r="FL49" s="428">
        <v>1</v>
      </c>
      <c r="FM49" s="437" t="s">
        <v>391</v>
      </c>
      <c r="FN49" s="437" t="s">
        <v>506</v>
      </c>
      <c r="FP49" s="439" t="s">
        <v>686</v>
      </c>
      <c r="FQ49" s="428">
        <v>1596</v>
      </c>
      <c r="FR49" s="428">
        <v>77</v>
      </c>
      <c r="FS49" s="428">
        <v>83</v>
      </c>
      <c r="FT49" s="428">
        <v>71</v>
      </c>
      <c r="FU49" s="428">
        <v>98</v>
      </c>
      <c r="FV49" s="428">
        <v>128</v>
      </c>
      <c r="FW49" s="428">
        <v>127</v>
      </c>
      <c r="FX49" s="428">
        <v>130</v>
      </c>
      <c r="FZ49" s="428">
        <v>118</v>
      </c>
      <c r="GA49" s="428">
        <v>91</v>
      </c>
      <c r="GB49" s="428">
        <v>123</v>
      </c>
      <c r="GC49" s="428">
        <v>104</v>
      </c>
      <c r="GD49" s="428">
        <v>75</v>
      </c>
      <c r="GE49" s="428">
        <v>68</v>
      </c>
      <c r="GF49" s="428">
        <v>69</v>
      </c>
      <c r="GG49" s="428">
        <v>64</v>
      </c>
      <c r="GH49" s="428">
        <v>63</v>
      </c>
      <c r="GI49" s="428">
        <v>107</v>
      </c>
      <c r="GJ49" s="428">
        <v>0</v>
      </c>
    </row>
    <row r="50" spans="1:192" s="428" customFormat="1" ht="13.5" customHeight="1">
      <c r="A50" s="907" t="s">
        <v>1013</v>
      </c>
      <c r="B50" s="907"/>
      <c r="C50" s="441"/>
      <c r="D50" s="439" t="s">
        <v>686</v>
      </c>
      <c r="E50" s="428">
        <v>3414</v>
      </c>
      <c r="F50" s="428">
        <v>155</v>
      </c>
      <c r="G50" s="428">
        <v>95</v>
      </c>
      <c r="H50" s="428">
        <v>97</v>
      </c>
      <c r="I50" s="428">
        <v>207</v>
      </c>
      <c r="J50" s="428">
        <v>301</v>
      </c>
      <c r="K50" s="428">
        <v>318</v>
      </c>
      <c r="L50" s="428">
        <v>271</v>
      </c>
      <c r="N50" s="428">
        <v>224</v>
      </c>
      <c r="O50" s="428">
        <v>221</v>
      </c>
      <c r="P50" s="428">
        <v>228</v>
      </c>
      <c r="Q50" s="428">
        <v>285</v>
      </c>
      <c r="R50" s="428">
        <v>222</v>
      </c>
      <c r="S50" s="428">
        <v>217</v>
      </c>
      <c r="T50" s="428">
        <v>157</v>
      </c>
      <c r="U50" s="428">
        <v>158</v>
      </c>
      <c r="V50" s="428">
        <v>116</v>
      </c>
      <c r="W50" s="428">
        <v>135</v>
      </c>
      <c r="X50" s="428">
        <v>7</v>
      </c>
      <c r="Y50" s="437"/>
      <c r="Z50" s="437"/>
      <c r="AB50" s="439" t="s">
        <v>964</v>
      </c>
      <c r="AC50" s="428">
        <v>1324</v>
      </c>
      <c r="AD50" s="428">
        <v>43</v>
      </c>
      <c r="AE50" s="428">
        <v>50</v>
      </c>
      <c r="AF50" s="428">
        <v>38</v>
      </c>
      <c r="AG50" s="428">
        <v>49</v>
      </c>
      <c r="AH50" s="428">
        <v>166</v>
      </c>
      <c r="AI50" s="428">
        <v>168</v>
      </c>
      <c r="AJ50" s="428">
        <v>117</v>
      </c>
      <c r="AL50" s="428">
        <v>111</v>
      </c>
      <c r="AM50" s="428">
        <v>84</v>
      </c>
      <c r="AN50" s="428">
        <v>73</v>
      </c>
      <c r="AO50" s="428">
        <v>103</v>
      </c>
      <c r="AP50" s="428">
        <v>95</v>
      </c>
      <c r="AQ50" s="428">
        <v>55</v>
      </c>
      <c r="AR50" s="428">
        <v>50</v>
      </c>
      <c r="AS50" s="428">
        <v>40</v>
      </c>
      <c r="AT50" s="428">
        <v>30</v>
      </c>
      <c r="AU50" s="428">
        <v>45</v>
      </c>
      <c r="AV50" s="428">
        <v>7</v>
      </c>
      <c r="AW50" s="437"/>
      <c r="AX50" s="437"/>
      <c r="AZ50" s="439" t="s">
        <v>964</v>
      </c>
      <c r="BA50" s="428">
        <v>1052</v>
      </c>
      <c r="BB50" s="428">
        <v>28</v>
      </c>
      <c r="BC50" s="428">
        <v>26</v>
      </c>
      <c r="BD50" s="428">
        <v>32</v>
      </c>
      <c r="BE50" s="428">
        <v>60</v>
      </c>
      <c r="BF50" s="428">
        <v>95</v>
      </c>
      <c r="BG50" s="428">
        <v>96</v>
      </c>
      <c r="BH50" s="428">
        <v>98</v>
      </c>
      <c r="BJ50" s="428">
        <v>69</v>
      </c>
      <c r="BK50" s="428">
        <v>52</v>
      </c>
      <c r="BL50" s="428">
        <v>67</v>
      </c>
      <c r="BM50" s="428">
        <v>108</v>
      </c>
      <c r="BN50" s="428">
        <v>80</v>
      </c>
      <c r="BO50" s="428">
        <v>64</v>
      </c>
      <c r="BP50" s="428">
        <v>57</v>
      </c>
      <c r="BQ50" s="428">
        <v>35</v>
      </c>
      <c r="BR50" s="428">
        <v>31</v>
      </c>
      <c r="BS50" s="428">
        <v>42</v>
      </c>
      <c r="BT50" s="428">
        <v>12</v>
      </c>
      <c r="BU50" s="437"/>
      <c r="BV50" s="437"/>
      <c r="BX50" s="439" t="s">
        <v>964</v>
      </c>
      <c r="BY50" s="428">
        <v>1351</v>
      </c>
      <c r="BZ50" s="428">
        <v>40</v>
      </c>
      <c r="CA50" s="428">
        <v>43</v>
      </c>
      <c r="CB50" s="428">
        <v>60</v>
      </c>
      <c r="CC50" s="428">
        <v>86</v>
      </c>
      <c r="CD50" s="428">
        <v>82</v>
      </c>
      <c r="CE50" s="428">
        <v>112</v>
      </c>
      <c r="CF50" s="428">
        <v>97</v>
      </c>
      <c r="CH50" s="428">
        <v>95</v>
      </c>
      <c r="CI50" s="428">
        <v>88</v>
      </c>
      <c r="CJ50" s="428">
        <v>119</v>
      </c>
      <c r="CK50" s="428">
        <v>135</v>
      </c>
      <c r="CL50" s="428">
        <v>115</v>
      </c>
      <c r="CM50" s="428">
        <v>88</v>
      </c>
      <c r="CN50" s="428">
        <v>63</v>
      </c>
      <c r="CO50" s="428">
        <v>44</v>
      </c>
      <c r="CP50" s="428">
        <v>39</v>
      </c>
      <c r="CQ50" s="428">
        <v>45</v>
      </c>
      <c r="CR50" s="428">
        <v>0</v>
      </c>
      <c r="CS50" s="437"/>
      <c r="CT50" s="437"/>
      <c r="CV50" s="439" t="s">
        <v>964</v>
      </c>
      <c r="CW50" s="428">
        <v>1663</v>
      </c>
      <c r="CX50" s="428">
        <v>95</v>
      </c>
      <c r="CY50" s="428">
        <v>77</v>
      </c>
      <c r="CZ50" s="428">
        <v>81</v>
      </c>
      <c r="DA50" s="428">
        <v>87</v>
      </c>
      <c r="DB50" s="428">
        <v>134</v>
      </c>
      <c r="DC50" s="428">
        <v>144</v>
      </c>
      <c r="DD50" s="428">
        <v>141</v>
      </c>
      <c r="DF50" s="428">
        <v>139</v>
      </c>
      <c r="DG50" s="428">
        <v>94</v>
      </c>
      <c r="DH50" s="428">
        <v>115</v>
      </c>
      <c r="DI50" s="428">
        <v>115</v>
      </c>
      <c r="DJ50" s="428">
        <v>105</v>
      </c>
      <c r="DK50" s="428">
        <v>73</v>
      </c>
      <c r="DL50" s="428">
        <v>98</v>
      </c>
      <c r="DM50" s="428">
        <v>57</v>
      </c>
      <c r="DN50" s="428">
        <v>50</v>
      </c>
      <c r="DO50" s="428">
        <v>44</v>
      </c>
      <c r="DP50" s="428">
        <v>14</v>
      </c>
      <c r="DQ50" s="437"/>
      <c r="DR50" s="437"/>
      <c r="DT50" s="439" t="s">
        <v>964</v>
      </c>
      <c r="DU50" s="428">
        <v>364</v>
      </c>
      <c r="DV50" s="428">
        <v>16</v>
      </c>
      <c r="DW50" s="428">
        <v>25</v>
      </c>
      <c r="DX50" s="428">
        <v>27</v>
      </c>
      <c r="DY50" s="428">
        <v>27</v>
      </c>
      <c r="DZ50" s="428">
        <v>24</v>
      </c>
      <c r="EA50" s="428">
        <v>35</v>
      </c>
      <c r="EB50" s="428">
        <v>35</v>
      </c>
      <c r="ED50" s="428">
        <v>41</v>
      </c>
      <c r="EE50" s="428">
        <v>36</v>
      </c>
      <c r="EF50" s="428">
        <v>25</v>
      </c>
      <c r="EG50" s="428">
        <v>20</v>
      </c>
      <c r="EH50" s="428">
        <v>16</v>
      </c>
      <c r="EI50" s="428">
        <v>12</v>
      </c>
      <c r="EJ50" s="428">
        <v>12</v>
      </c>
      <c r="EK50" s="428">
        <v>5</v>
      </c>
      <c r="EL50" s="428">
        <v>2</v>
      </c>
      <c r="EM50" s="428">
        <v>2</v>
      </c>
      <c r="EN50" s="428">
        <v>4</v>
      </c>
      <c r="EO50" s="437"/>
      <c r="EP50" s="437"/>
      <c r="ER50" s="439" t="s">
        <v>964</v>
      </c>
      <c r="ES50" s="428">
        <v>40</v>
      </c>
      <c r="ET50" s="428">
        <v>0</v>
      </c>
      <c r="EU50" s="428">
        <v>0</v>
      </c>
      <c r="EV50" s="428">
        <v>0</v>
      </c>
      <c r="EW50" s="428">
        <v>3</v>
      </c>
      <c r="EX50" s="428">
        <v>0</v>
      </c>
      <c r="EY50" s="428">
        <v>1</v>
      </c>
      <c r="EZ50" s="428">
        <v>5</v>
      </c>
      <c r="FB50" s="428">
        <v>4</v>
      </c>
      <c r="FC50" s="428">
        <v>3</v>
      </c>
      <c r="FD50" s="428">
        <v>6</v>
      </c>
      <c r="FE50" s="428">
        <v>3</v>
      </c>
      <c r="FF50" s="428">
        <v>7</v>
      </c>
      <c r="FG50" s="428">
        <v>1</v>
      </c>
      <c r="FH50" s="428">
        <v>3</v>
      </c>
      <c r="FI50" s="428">
        <v>2</v>
      </c>
      <c r="FJ50" s="428">
        <v>1</v>
      </c>
      <c r="FK50" s="428">
        <v>0</v>
      </c>
      <c r="FL50" s="428">
        <v>1</v>
      </c>
      <c r="FM50" s="437"/>
      <c r="FN50" s="437"/>
      <c r="FP50" s="439" t="s">
        <v>964</v>
      </c>
      <c r="FQ50" s="428">
        <v>842</v>
      </c>
      <c r="FR50" s="428">
        <v>43</v>
      </c>
      <c r="FS50" s="428">
        <v>37</v>
      </c>
      <c r="FT50" s="428">
        <v>36</v>
      </c>
      <c r="FU50" s="428">
        <v>49</v>
      </c>
      <c r="FV50" s="428">
        <v>85</v>
      </c>
      <c r="FW50" s="428">
        <v>76</v>
      </c>
      <c r="FX50" s="428">
        <v>82</v>
      </c>
      <c r="FZ50" s="428">
        <v>64</v>
      </c>
      <c r="GA50" s="428">
        <v>44</v>
      </c>
      <c r="GB50" s="428">
        <v>81</v>
      </c>
      <c r="GC50" s="428">
        <v>62</v>
      </c>
      <c r="GD50" s="428">
        <v>41</v>
      </c>
      <c r="GE50" s="428">
        <v>30</v>
      </c>
      <c r="GF50" s="428">
        <v>34</v>
      </c>
      <c r="GG50" s="428">
        <v>31</v>
      </c>
      <c r="GH50" s="428">
        <v>21</v>
      </c>
      <c r="GI50" s="428">
        <v>26</v>
      </c>
      <c r="GJ50" s="428">
        <v>0</v>
      </c>
    </row>
    <row r="51" spans="1:192" s="428" customFormat="1" ht="13.5" customHeight="1">
      <c r="A51" s="907"/>
      <c r="B51" s="907"/>
      <c r="C51" s="441"/>
      <c r="D51" s="439" t="s">
        <v>964</v>
      </c>
      <c r="E51" s="428">
        <v>1715</v>
      </c>
      <c r="F51" s="428">
        <v>83</v>
      </c>
      <c r="G51" s="428">
        <v>47</v>
      </c>
      <c r="H51" s="428">
        <v>48</v>
      </c>
      <c r="I51" s="428">
        <v>117</v>
      </c>
      <c r="J51" s="428">
        <v>145</v>
      </c>
      <c r="K51" s="428">
        <v>158</v>
      </c>
      <c r="L51" s="428">
        <v>148</v>
      </c>
      <c r="N51" s="428">
        <v>120</v>
      </c>
      <c r="O51" s="428">
        <v>123</v>
      </c>
      <c r="P51" s="428">
        <v>125</v>
      </c>
      <c r="Q51" s="428">
        <v>155</v>
      </c>
      <c r="R51" s="428">
        <v>112</v>
      </c>
      <c r="S51" s="428">
        <v>98</v>
      </c>
      <c r="T51" s="428">
        <v>78</v>
      </c>
      <c r="U51" s="428">
        <v>60</v>
      </c>
      <c r="V51" s="428">
        <v>46</v>
      </c>
      <c r="W51" s="428">
        <v>49</v>
      </c>
      <c r="X51" s="428">
        <v>3</v>
      </c>
      <c r="Y51" s="437"/>
      <c r="Z51" s="437"/>
      <c r="AB51" s="439" t="s">
        <v>965</v>
      </c>
      <c r="AC51" s="428">
        <v>1239</v>
      </c>
      <c r="AD51" s="428">
        <v>62</v>
      </c>
      <c r="AE51" s="428">
        <v>32</v>
      </c>
      <c r="AF51" s="428">
        <v>26</v>
      </c>
      <c r="AG51" s="428">
        <v>58</v>
      </c>
      <c r="AH51" s="428">
        <v>145</v>
      </c>
      <c r="AI51" s="428">
        <v>177</v>
      </c>
      <c r="AJ51" s="428">
        <v>110</v>
      </c>
      <c r="AL51" s="428">
        <v>113</v>
      </c>
      <c r="AM51" s="428">
        <v>54</v>
      </c>
      <c r="AN51" s="428">
        <v>66</v>
      </c>
      <c r="AO51" s="428">
        <v>84</v>
      </c>
      <c r="AP51" s="428">
        <v>82</v>
      </c>
      <c r="AQ51" s="428">
        <v>55</v>
      </c>
      <c r="AR51" s="428">
        <v>48</v>
      </c>
      <c r="AS51" s="428">
        <v>47</v>
      </c>
      <c r="AT51" s="428">
        <v>39</v>
      </c>
      <c r="AU51" s="428">
        <v>41</v>
      </c>
      <c r="AV51" s="428">
        <v>0</v>
      </c>
      <c r="AW51" s="437"/>
      <c r="AX51" s="437"/>
      <c r="AZ51" s="439" t="s">
        <v>965</v>
      </c>
      <c r="BA51" s="428">
        <v>1132</v>
      </c>
      <c r="BB51" s="428">
        <v>36</v>
      </c>
      <c r="BC51" s="428">
        <v>28</v>
      </c>
      <c r="BD51" s="428">
        <v>29</v>
      </c>
      <c r="BE51" s="428">
        <v>42</v>
      </c>
      <c r="BF51" s="428">
        <v>101</v>
      </c>
      <c r="BG51" s="428">
        <v>113</v>
      </c>
      <c r="BH51" s="428">
        <v>84</v>
      </c>
      <c r="BJ51" s="428">
        <v>65</v>
      </c>
      <c r="BK51" s="428">
        <v>67</v>
      </c>
      <c r="BL51" s="428">
        <v>72</v>
      </c>
      <c r="BM51" s="428">
        <v>85</v>
      </c>
      <c r="BN51" s="428">
        <v>97</v>
      </c>
      <c r="BO51" s="428">
        <v>75</v>
      </c>
      <c r="BP51" s="428">
        <v>68</v>
      </c>
      <c r="BQ51" s="428">
        <v>60</v>
      </c>
      <c r="BR51" s="428">
        <v>42</v>
      </c>
      <c r="BS51" s="428">
        <v>61</v>
      </c>
      <c r="BT51" s="428">
        <v>7</v>
      </c>
      <c r="BU51" s="437"/>
      <c r="BV51" s="437"/>
      <c r="BX51" s="439" t="s">
        <v>965</v>
      </c>
      <c r="BY51" s="428">
        <v>1302</v>
      </c>
      <c r="BZ51" s="428">
        <v>27</v>
      </c>
      <c r="CA51" s="428">
        <v>41</v>
      </c>
      <c r="CB51" s="428">
        <v>53</v>
      </c>
      <c r="CC51" s="428">
        <v>73</v>
      </c>
      <c r="CD51" s="428">
        <v>103</v>
      </c>
      <c r="CE51" s="428">
        <v>125</v>
      </c>
      <c r="CF51" s="428">
        <v>95</v>
      </c>
      <c r="CH51" s="428">
        <v>71</v>
      </c>
      <c r="CI51" s="428">
        <v>73</v>
      </c>
      <c r="CJ51" s="428">
        <v>103</v>
      </c>
      <c r="CK51" s="428">
        <v>104</v>
      </c>
      <c r="CL51" s="428">
        <v>106</v>
      </c>
      <c r="CM51" s="428">
        <v>77</v>
      </c>
      <c r="CN51" s="428">
        <v>54</v>
      </c>
      <c r="CO51" s="428">
        <v>73</v>
      </c>
      <c r="CP51" s="428">
        <v>50</v>
      </c>
      <c r="CQ51" s="428">
        <v>72</v>
      </c>
      <c r="CR51" s="428">
        <v>2</v>
      </c>
      <c r="CS51" s="437"/>
      <c r="CT51" s="437"/>
      <c r="CV51" s="439" t="s">
        <v>965</v>
      </c>
      <c r="CW51" s="428">
        <v>1598</v>
      </c>
      <c r="CX51" s="428">
        <v>72</v>
      </c>
      <c r="CY51" s="428">
        <v>78</v>
      </c>
      <c r="CZ51" s="428">
        <v>71</v>
      </c>
      <c r="DA51" s="428">
        <v>92</v>
      </c>
      <c r="DB51" s="428">
        <v>104</v>
      </c>
      <c r="DC51" s="428">
        <v>139</v>
      </c>
      <c r="DD51" s="428">
        <v>120</v>
      </c>
      <c r="DF51" s="428">
        <v>137</v>
      </c>
      <c r="DG51" s="428">
        <v>93</v>
      </c>
      <c r="DH51" s="428">
        <v>92</v>
      </c>
      <c r="DI51" s="428">
        <v>100</v>
      </c>
      <c r="DJ51" s="428">
        <v>101</v>
      </c>
      <c r="DK51" s="428">
        <v>90</v>
      </c>
      <c r="DL51" s="428">
        <v>86</v>
      </c>
      <c r="DM51" s="428">
        <v>82</v>
      </c>
      <c r="DN51" s="428">
        <v>61</v>
      </c>
      <c r="DO51" s="428">
        <v>74</v>
      </c>
      <c r="DP51" s="428">
        <v>6</v>
      </c>
      <c r="DQ51" s="437"/>
      <c r="DR51" s="437"/>
      <c r="DT51" s="439" t="s">
        <v>965</v>
      </c>
      <c r="DU51" s="428">
        <v>309</v>
      </c>
      <c r="DV51" s="428">
        <v>28</v>
      </c>
      <c r="DW51" s="428">
        <v>22</v>
      </c>
      <c r="DX51" s="428">
        <v>15</v>
      </c>
      <c r="DY51" s="428">
        <v>15</v>
      </c>
      <c r="DZ51" s="428">
        <v>22</v>
      </c>
      <c r="EA51" s="428">
        <v>23</v>
      </c>
      <c r="EB51" s="428">
        <v>32</v>
      </c>
      <c r="ED51" s="428">
        <v>31</v>
      </c>
      <c r="EE51" s="428">
        <v>27</v>
      </c>
      <c r="EF51" s="428">
        <v>25</v>
      </c>
      <c r="EG51" s="428">
        <v>24</v>
      </c>
      <c r="EH51" s="428">
        <v>18</v>
      </c>
      <c r="EI51" s="428">
        <v>7</v>
      </c>
      <c r="EJ51" s="428">
        <v>9</v>
      </c>
      <c r="EK51" s="428">
        <v>6</v>
      </c>
      <c r="EL51" s="428">
        <v>2</v>
      </c>
      <c r="EM51" s="428">
        <v>2</v>
      </c>
      <c r="EN51" s="428">
        <v>1</v>
      </c>
      <c r="EO51" s="437"/>
      <c r="EP51" s="437"/>
      <c r="ER51" s="439" t="s">
        <v>965</v>
      </c>
      <c r="ES51" s="428">
        <v>15</v>
      </c>
      <c r="ET51" s="428">
        <v>0</v>
      </c>
      <c r="EU51" s="428">
        <v>0</v>
      </c>
      <c r="EV51" s="428">
        <v>3</v>
      </c>
      <c r="EW51" s="428">
        <v>1</v>
      </c>
      <c r="EX51" s="428">
        <v>0</v>
      </c>
      <c r="EY51" s="428">
        <v>0</v>
      </c>
      <c r="EZ51" s="428">
        <v>0</v>
      </c>
      <c r="FB51" s="428">
        <v>0</v>
      </c>
      <c r="FC51" s="428">
        <v>2</v>
      </c>
      <c r="FD51" s="428">
        <v>1</v>
      </c>
      <c r="FE51" s="428">
        <v>0</v>
      </c>
      <c r="FF51" s="428">
        <v>1</v>
      </c>
      <c r="FG51" s="428">
        <v>1</v>
      </c>
      <c r="FH51" s="428">
        <v>4</v>
      </c>
      <c r="FI51" s="428">
        <v>0</v>
      </c>
      <c r="FJ51" s="428">
        <v>0</v>
      </c>
      <c r="FK51" s="428">
        <v>2</v>
      </c>
      <c r="FL51" s="428">
        <v>0</v>
      </c>
      <c r="FM51" s="437"/>
      <c r="FN51" s="437"/>
      <c r="FP51" s="439" t="s">
        <v>965</v>
      </c>
      <c r="FQ51" s="428">
        <v>754</v>
      </c>
      <c r="FR51" s="428">
        <v>34</v>
      </c>
      <c r="FS51" s="428">
        <v>46</v>
      </c>
      <c r="FT51" s="428">
        <v>35</v>
      </c>
      <c r="FU51" s="428">
        <v>49</v>
      </c>
      <c r="FV51" s="428">
        <v>43</v>
      </c>
      <c r="FW51" s="428">
        <v>51</v>
      </c>
      <c r="FX51" s="428">
        <v>48</v>
      </c>
      <c r="FZ51" s="428">
        <v>54</v>
      </c>
      <c r="GA51" s="428">
        <v>47</v>
      </c>
      <c r="GB51" s="428">
        <v>42</v>
      </c>
      <c r="GC51" s="428">
        <v>42</v>
      </c>
      <c r="GD51" s="428">
        <v>34</v>
      </c>
      <c r="GE51" s="428">
        <v>38</v>
      </c>
      <c r="GF51" s="428">
        <v>35</v>
      </c>
      <c r="GG51" s="428">
        <v>33</v>
      </c>
      <c r="GH51" s="428">
        <v>42</v>
      </c>
      <c r="GI51" s="428">
        <v>81</v>
      </c>
      <c r="GJ51" s="428">
        <v>0</v>
      </c>
    </row>
    <row r="52" spans="1:192" s="428" customFormat="1" ht="13.5" customHeight="1">
      <c r="A52" s="907"/>
      <c r="B52" s="907"/>
      <c r="C52" s="441"/>
      <c r="D52" s="439" t="s">
        <v>965</v>
      </c>
      <c r="E52" s="428">
        <v>1699</v>
      </c>
      <c r="F52" s="428">
        <v>72</v>
      </c>
      <c r="G52" s="428">
        <v>48</v>
      </c>
      <c r="H52" s="428">
        <v>49</v>
      </c>
      <c r="I52" s="428">
        <v>90</v>
      </c>
      <c r="J52" s="428">
        <v>156</v>
      </c>
      <c r="K52" s="428">
        <v>160</v>
      </c>
      <c r="L52" s="428">
        <v>123</v>
      </c>
      <c r="N52" s="428">
        <v>104</v>
      </c>
      <c r="O52" s="428">
        <v>98</v>
      </c>
      <c r="P52" s="428">
        <v>103</v>
      </c>
      <c r="Q52" s="428">
        <v>130</v>
      </c>
      <c r="R52" s="428">
        <v>110</v>
      </c>
      <c r="S52" s="428">
        <v>119</v>
      </c>
      <c r="T52" s="428">
        <v>79</v>
      </c>
      <c r="U52" s="428">
        <v>98</v>
      </c>
      <c r="V52" s="428">
        <v>70</v>
      </c>
      <c r="W52" s="428">
        <v>86</v>
      </c>
      <c r="X52" s="428">
        <v>4</v>
      </c>
      <c r="Y52" s="437" t="s">
        <v>391</v>
      </c>
      <c r="Z52" s="437" t="s">
        <v>506</v>
      </c>
      <c r="AB52" s="439" t="s">
        <v>686</v>
      </c>
      <c r="AC52" s="428">
        <v>2827</v>
      </c>
      <c r="AD52" s="428">
        <v>67</v>
      </c>
      <c r="AE52" s="428">
        <v>69</v>
      </c>
      <c r="AF52" s="428">
        <v>46</v>
      </c>
      <c r="AG52" s="428">
        <v>71</v>
      </c>
      <c r="AH52" s="428">
        <v>163</v>
      </c>
      <c r="AI52" s="428">
        <v>269</v>
      </c>
      <c r="AJ52" s="428">
        <v>256</v>
      </c>
      <c r="AL52" s="428">
        <v>192</v>
      </c>
      <c r="AM52" s="428">
        <v>110</v>
      </c>
      <c r="AN52" s="428">
        <v>141</v>
      </c>
      <c r="AO52" s="428">
        <v>216</v>
      </c>
      <c r="AP52" s="428">
        <v>279</v>
      </c>
      <c r="AQ52" s="428">
        <v>294</v>
      </c>
      <c r="AR52" s="428">
        <v>250</v>
      </c>
      <c r="AS52" s="428">
        <v>190</v>
      </c>
      <c r="AT52" s="428">
        <v>123</v>
      </c>
      <c r="AU52" s="428">
        <v>85</v>
      </c>
      <c r="AV52" s="428">
        <v>6</v>
      </c>
      <c r="AW52" s="891" t="s">
        <v>1014</v>
      </c>
      <c r="AX52" s="891"/>
      <c r="AZ52" s="439" t="s">
        <v>686</v>
      </c>
      <c r="BA52" s="428">
        <v>5919</v>
      </c>
      <c r="BB52" s="428">
        <v>237</v>
      </c>
      <c r="BC52" s="428">
        <v>211</v>
      </c>
      <c r="BD52" s="428">
        <v>211</v>
      </c>
      <c r="BE52" s="428">
        <v>286</v>
      </c>
      <c r="BF52" s="428">
        <v>513</v>
      </c>
      <c r="BG52" s="428">
        <v>613</v>
      </c>
      <c r="BH52" s="428">
        <v>530</v>
      </c>
      <c r="BJ52" s="428">
        <v>379</v>
      </c>
      <c r="BK52" s="428">
        <v>339</v>
      </c>
      <c r="BL52" s="428">
        <v>384</v>
      </c>
      <c r="BM52" s="428">
        <v>448</v>
      </c>
      <c r="BN52" s="428">
        <v>352</v>
      </c>
      <c r="BO52" s="428">
        <v>340</v>
      </c>
      <c r="BP52" s="428">
        <v>336</v>
      </c>
      <c r="BQ52" s="428">
        <v>279</v>
      </c>
      <c r="BR52" s="428">
        <v>223</v>
      </c>
      <c r="BS52" s="428">
        <v>238</v>
      </c>
      <c r="BT52" s="428">
        <v>0</v>
      </c>
      <c r="BU52" s="437" t="s">
        <v>960</v>
      </c>
      <c r="BV52" s="437" t="s">
        <v>505</v>
      </c>
      <c r="BX52" s="439" t="s">
        <v>686</v>
      </c>
      <c r="BY52" s="428">
        <v>2481</v>
      </c>
      <c r="BZ52" s="428">
        <v>100</v>
      </c>
      <c r="CA52" s="428">
        <v>97</v>
      </c>
      <c r="CB52" s="428">
        <v>113</v>
      </c>
      <c r="CC52" s="428">
        <v>153</v>
      </c>
      <c r="CD52" s="428">
        <v>201</v>
      </c>
      <c r="CE52" s="428">
        <v>231</v>
      </c>
      <c r="CF52" s="428">
        <v>139</v>
      </c>
      <c r="CH52" s="428">
        <v>157</v>
      </c>
      <c r="CI52" s="428">
        <v>155</v>
      </c>
      <c r="CJ52" s="428">
        <v>160</v>
      </c>
      <c r="CK52" s="428">
        <v>203</v>
      </c>
      <c r="CL52" s="428">
        <v>173</v>
      </c>
      <c r="CM52" s="428">
        <v>150</v>
      </c>
      <c r="CN52" s="428">
        <v>167</v>
      </c>
      <c r="CO52" s="428">
        <v>132</v>
      </c>
      <c r="CP52" s="428">
        <v>79</v>
      </c>
      <c r="CQ52" s="428">
        <v>68</v>
      </c>
      <c r="CR52" s="428">
        <v>3</v>
      </c>
      <c r="CS52" s="437" t="s">
        <v>391</v>
      </c>
      <c r="CT52" s="437" t="s">
        <v>507</v>
      </c>
      <c r="CV52" s="439" t="s">
        <v>686</v>
      </c>
      <c r="CW52" s="428">
        <v>3970</v>
      </c>
      <c r="CX52" s="428">
        <v>158</v>
      </c>
      <c r="CY52" s="428">
        <v>146</v>
      </c>
      <c r="CZ52" s="428">
        <v>141</v>
      </c>
      <c r="DA52" s="428">
        <v>226</v>
      </c>
      <c r="DB52" s="428">
        <v>287</v>
      </c>
      <c r="DC52" s="428">
        <v>299</v>
      </c>
      <c r="DD52" s="428">
        <v>309</v>
      </c>
      <c r="DF52" s="428">
        <v>273</v>
      </c>
      <c r="DG52" s="428">
        <v>242</v>
      </c>
      <c r="DH52" s="428">
        <v>233</v>
      </c>
      <c r="DI52" s="428">
        <v>346</v>
      </c>
      <c r="DJ52" s="428">
        <v>296</v>
      </c>
      <c r="DK52" s="428">
        <v>268</v>
      </c>
      <c r="DL52" s="428">
        <v>258</v>
      </c>
      <c r="DM52" s="428">
        <v>182</v>
      </c>
      <c r="DN52" s="428">
        <v>158</v>
      </c>
      <c r="DO52" s="428">
        <v>146</v>
      </c>
      <c r="DP52" s="428">
        <v>2</v>
      </c>
      <c r="DQ52" s="437" t="s">
        <v>962</v>
      </c>
      <c r="DR52" s="437" t="s">
        <v>505</v>
      </c>
      <c r="DT52" s="439" t="s">
        <v>686</v>
      </c>
      <c r="DU52" s="428">
        <v>5121</v>
      </c>
      <c r="DV52" s="428">
        <v>261</v>
      </c>
      <c r="DW52" s="428">
        <v>219</v>
      </c>
      <c r="DX52" s="428">
        <v>191</v>
      </c>
      <c r="DY52" s="428">
        <v>205</v>
      </c>
      <c r="DZ52" s="428">
        <v>448</v>
      </c>
      <c r="EA52" s="428">
        <v>577</v>
      </c>
      <c r="EB52" s="428">
        <v>518</v>
      </c>
      <c r="ED52" s="428">
        <v>428</v>
      </c>
      <c r="EE52" s="428">
        <v>291</v>
      </c>
      <c r="EF52" s="428">
        <v>283</v>
      </c>
      <c r="EG52" s="428">
        <v>392</v>
      </c>
      <c r="EH52" s="428">
        <v>366</v>
      </c>
      <c r="EI52" s="428">
        <v>312</v>
      </c>
      <c r="EJ52" s="428">
        <v>241</v>
      </c>
      <c r="EK52" s="428">
        <v>160</v>
      </c>
      <c r="EL52" s="428">
        <v>99</v>
      </c>
      <c r="EM52" s="428">
        <v>130</v>
      </c>
      <c r="EN52" s="428">
        <v>0</v>
      </c>
      <c r="EO52" s="437" t="s">
        <v>391</v>
      </c>
      <c r="EP52" s="437" t="s">
        <v>504</v>
      </c>
      <c r="ER52" s="439" t="s">
        <v>686</v>
      </c>
      <c r="ES52" s="428">
        <v>2329</v>
      </c>
      <c r="ET52" s="428">
        <v>135</v>
      </c>
      <c r="EU52" s="428">
        <v>100</v>
      </c>
      <c r="EV52" s="428">
        <v>99</v>
      </c>
      <c r="EW52" s="428">
        <v>102</v>
      </c>
      <c r="EX52" s="428">
        <v>146</v>
      </c>
      <c r="EY52" s="428">
        <v>209</v>
      </c>
      <c r="EZ52" s="428">
        <v>231</v>
      </c>
      <c r="FB52" s="428">
        <v>200</v>
      </c>
      <c r="FC52" s="428">
        <v>176</v>
      </c>
      <c r="FD52" s="428">
        <v>125</v>
      </c>
      <c r="FE52" s="428">
        <v>154</v>
      </c>
      <c r="FF52" s="428">
        <v>147</v>
      </c>
      <c r="FG52" s="428">
        <v>109</v>
      </c>
      <c r="FH52" s="428">
        <v>119</v>
      </c>
      <c r="FI52" s="428">
        <v>106</v>
      </c>
      <c r="FJ52" s="428">
        <v>69</v>
      </c>
      <c r="FK52" s="428">
        <v>99</v>
      </c>
      <c r="FL52" s="428">
        <v>3</v>
      </c>
      <c r="FM52" s="437" t="s">
        <v>391</v>
      </c>
      <c r="FN52" s="437" t="s">
        <v>507</v>
      </c>
      <c r="FP52" s="439" t="s">
        <v>686</v>
      </c>
      <c r="FQ52" s="428">
        <v>744</v>
      </c>
      <c r="FR52" s="428">
        <v>67</v>
      </c>
      <c r="FS52" s="428">
        <v>32</v>
      </c>
      <c r="FT52" s="428">
        <v>27</v>
      </c>
      <c r="FU52" s="428">
        <v>48</v>
      </c>
      <c r="FV52" s="428">
        <v>92</v>
      </c>
      <c r="FW52" s="428">
        <v>117</v>
      </c>
      <c r="FX52" s="428">
        <v>74</v>
      </c>
      <c r="FZ52" s="428">
        <v>56</v>
      </c>
      <c r="GA52" s="428">
        <v>52</v>
      </c>
      <c r="GB52" s="428">
        <v>56</v>
      </c>
      <c r="GC52" s="428">
        <v>55</v>
      </c>
      <c r="GD52" s="428">
        <v>35</v>
      </c>
      <c r="GE52" s="428">
        <v>18</v>
      </c>
      <c r="GF52" s="428">
        <v>3</v>
      </c>
      <c r="GG52" s="428">
        <v>4</v>
      </c>
      <c r="GH52" s="428">
        <v>3</v>
      </c>
      <c r="GI52" s="428">
        <v>5</v>
      </c>
      <c r="GJ52" s="428">
        <v>0</v>
      </c>
    </row>
    <row r="53" spans="1:192" s="428" customFormat="1" ht="13.5" customHeight="1">
      <c r="A53" s="907" t="s">
        <v>1015</v>
      </c>
      <c r="B53" s="907"/>
      <c r="C53" s="441"/>
      <c r="D53" s="439" t="s">
        <v>686</v>
      </c>
      <c r="E53" s="428">
        <v>5198</v>
      </c>
      <c r="F53" s="428">
        <v>133</v>
      </c>
      <c r="G53" s="428">
        <v>143</v>
      </c>
      <c r="H53" s="428">
        <v>174</v>
      </c>
      <c r="I53" s="428">
        <v>254</v>
      </c>
      <c r="J53" s="428">
        <v>470</v>
      </c>
      <c r="K53" s="428">
        <v>411</v>
      </c>
      <c r="L53" s="428">
        <v>310</v>
      </c>
      <c r="N53" s="428">
        <v>263</v>
      </c>
      <c r="O53" s="428">
        <v>245</v>
      </c>
      <c r="P53" s="428">
        <v>281</v>
      </c>
      <c r="Q53" s="428">
        <v>354</v>
      </c>
      <c r="R53" s="428">
        <v>310</v>
      </c>
      <c r="S53" s="428">
        <v>299</v>
      </c>
      <c r="T53" s="428">
        <v>334</v>
      </c>
      <c r="U53" s="428">
        <v>324</v>
      </c>
      <c r="V53" s="428">
        <v>301</v>
      </c>
      <c r="W53" s="428">
        <v>591</v>
      </c>
      <c r="X53" s="428">
        <v>1</v>
      </c>
      <c r="AB53" s="439" t="s">
        <v>964</v>
      </c>
      <c r="AC53" s="428">
        <v>1347</v>
      </c>
      <c r="AD53" s="428">
        <v>36</v>
      </c>
      <c r="AE53" s="428">
        <v>31</v>
      </c>
      <c r="AF53" s="428">
        <v>20</v>
      </c>
      <c r="AG53" s="428">
        <v>46</v>
      </c>
      <c r="AH53" s="428">
        <v>78</v>
      </c>
      <c r="AI53" s="428">
        <v>128</v>
      </c>
      <c r="AJ53" s="428">
        <v>124</v>
      </c>
      <c r="AL53" s="428">
        <v>101</v>
      </c>
      <c r="AM53" s="428">
        <v>55</v>
      </c>
      <c r="AN53" s="428">
        <v>77</v>
      </c>
      <c r="AO53" s="428">
        <v>106</v>
      </c>
      <c r="AP53" s="428">
        <v>129</v>
      </c>
      <c r="AQ53" s="428">
        <v>124</v>
      </c>
      <c r="AR53" s="428">
        <v>117</v>
      </c>
      <c r="AS53" s="428">
        <v>87</v>
      </c>
      <c r="AT53" s="428">
        <v>51</v>
      </c>
      <c r="AU53" s="428">
        <v>33</v>
      </c>
      <c r="AV53" s="428">
        <v>4</v>
      </c>
      <c r="AW53" s="437"/>
      <c r="AX53" s="437"/>
      <c r="AZ53" s="439" t="s">
        <v>964</v>
      </c>
      <c r="BA53" s="428">
        <v>3048</v>
      </c>
      <c r="BB53" s="428">
        <v>125</v>
      </c>
      <c r="BC53" s="428">
        <v>119</v>
      </c>
      <c r="BD53" s="428">
        <v>122</v>
      </c>
      <c r="BE53" s="428">
        <v>142</v>
      </c>
      <c r="BF53" s="428">
        <v>282</v>
      </c>
      <c r="BG53" s="428">
        <v>329</v>
      </c>
      <c r="BH53" s="428">
        <v>289</v>
      </c>
      <c r="BJ53" s="428">
        <v>205</v>
      </c>
      <c r="BK53" s="428">
        <v>178</v>
      </c>
      <c r="BL53" s="428">
        <v>210</v>
      </c>
      <c r="BM53" s="428">
        <v>257</v>
      </c>
      <c r="BN53" s="428">
        <v>185</v>
      </c>
      <c r="BO53" s="428">
        <v>159</v>
      </c>
      <c r="BP53" s="428">
        <v>161</v>
      </c>
      <c r="BQ53" s="428">
        <v>112</v>
      </c>
      <c r="BR53" s="428">
        <v>85</v>
      </c>
      <c r="BS53" s="428">
        <v>88</v>
      </c>
      <c r="BT53" s="428">
        <v>0</v>
      </c>
      <c r="BU53" s="437"/>
      <c r="BV53" s="437"/>
      <c r="BX53" s="439" t="s">
        <v>964</v>
      </c>
      <c r="BY53" s="428">
        <v>1244</v>
      </c>
      <c r="BZ53" s="428">
        <v>48</v>
      </c>
      <c r="CA53" s="428">
        <v>42</v>
      </c>
      <c r="CB53" s="428">
        <v>56</v>
      </c>
      <c r="CC53" s="428">
        <v>83</v>
      </c>
      <c r="CD53" s="428">
        <v>104</v>
      </c>
      <c r="CE53" s="428">
        <v>127</v>
      </c>
      <c r="CF53" s="428">
        <v>72</v>
      </c>
      <c r="CH53" s="428">
        <v>84</v>
      </c>
      <c r="CI53" s="428">
        <v>80</v>
      </c>
      <c r="CJ53" s="428">
        <v>70</v>
      </c>
      <c r="CK53" s="428">
        <v>117</v>
      </c>
      <c r="CL53" s="428">
        <v>86</v>
      </c>
      <c r="CM53" s="428">
        <v>63</v>
      </c>
      <c r="CN53" s="428">
        <v>87</v>
      </c>
      <c r="CO53" s="428">
        <v>60</v>
      </c>
      <c r="CP53" s="428">
        <v>34</v>
      </c>
      <c r="CQ53" s="428">
        <v>28</v>
      </c>
      <c r="CR53" s="428">
        <v>3</v>
      </c>
      <c r="CV53" s="439" t="s">
        <v>964</v>
      </c>
      <c r="CW53" s="428">
        <v>2012</v>
      </c>
      <c r="CX53" s="428">
        <v>88</v>
      </c>
      <c r="CY53" s="428">
        <v>79</v>
      </c>
      <c r="CZ53" s="428">
        <v>85</v>
      </c>
      <c r="DA53" s="428">
        <v>106</v>
      </c>
      <c r="DB53" s="428">
        <v>136</v>
      </c>
      <c r="DC53" s="428">
        <v>159</v>
      </c>
      <c r="DD53" s="428">
        <v>164</v>
      </c>
      <c r="DF53" s="428">
        <v>155</v>
      </c>
      <c r="DG53" s="428">
        <v>134</v>
      </c>
      <c r="DH53" s="428">
        <v>121</v>
      </c>
      <c r="DI53" s="428">
        <v>183</v>
      </c>
      <c r="DJ53" s="428">
        <v>146</v>
      </c>
      <c r="DK53" s="428">
        <v>122</v>
      </c>
      <c r="DL53" s="428">
        <v>126</v>
      </c>
      <c r="DM53" s="428">
        <v>84</v>
      </c>
      <c r="DN53" s="428">
        <v>72</v>
      </c>
      <c r="DO53" s="428">
        <v>50</v>
      </c>
      <c r="DP53" s="428">
        <v>2</v>
      </c>
      <c r="DT53" s="439" t="s">
        <v>964</v>
      </c>
      <c r="DU53" s="428">
        <v>2835</v>
      </c>
      <c r="DV53" s="428">
        <v>135</v>
      </c>
      <c r="DW53" s="428">
        <v>116</v>
      </c>
      <c r="DX53" s="428">
        <v>110</v>
      </c>
      <c r="DY53" s="428">
        <v>113</v>
      </c>
      <c r="DZ53" s="428">
        <v>282</v>
      </c>
      <c r="EA53" s="428">
        <v>327</v>
      </c>
      <c r="EB53" s="428">
        <v>305</v>
      </c>
      <c r="ED53" s="428">
        <v>248</v>
      </c>
      <c r="EE53" s="428">
        <v>164</v>
      </c>
      <c r="EF53" s="428">
        <v>168</v>
      </c>
      <c r="EG53" s="428">
        <v>212</v>
      </c>
      <c r="EH53" s="428">
        <v>194</v>
      </c>
      <c r="EI53" s="428">
        <v>170</v>
      </c>
      <c r="EJ53" s="428">
        <v>137</v>
      </c>
      <c r="EK53" s="428">
        <v>71</v>
      </c>
      <c r="EL53" s="428">
        <v>40</v>
      </c>
      <c r="EM53" s="428">
        <v>43</v>
      </c>
      <c r="EN53" s="428">
        <v>0</v>
      </c>
      <c r="ER53" s="439" t="s">
        <v>964</v>
      </c>
      <c r="ES53" s="428">
        <v>1181</v>
      </c>
      <c r="ET53" s="428">
        <v>62</v>
      </c>
      <c r="EU53" s="428">
        <v>47</v>
      </c>
      <c r="EV53" s="428">
        <v>47</v>
      </c>
      <c r="EW53" s="428">
        <v>55</v>
      </c>
      <c r="EX53" s="428">
        <v>67</v>
      </c>
      <c r="EY53" s="428">
        <v>104</v>
      </c>
      <c r="EZ53" s="428">
        <v>134</v>
      </c>
      <c r="FB53" s="428">
        <v>109</v>
      </c>
      <c r="FC53" s="428">
        <v>95</v>
      </c>
      <c r="FD53" s="428">
        <v>67</v>
      </c>
      <c r="FE53" s="428">
        <v>77</v>
      </c>
      <c r="FF53" s="428">
        <v>80</v>
      </c>
      <c r="FG53" s="428">
        <v>57</v>
      </c>
      <c r="FH53" s="428">
        <v>47</v>
      </c>
      <c r="FI53" s="428">
        <v>55</v>
      </c>
      <c r="FJ53" s="428">
        <v>27</v>
      </c>
      <c r="FK53" s="428">
        <v>50</v>
      </c>
      <c r="FL53" s="428">
        <v>1</v>
      </c>
      <c r="FP53" s="439" t="s">
        <v>964</v>
      </c>
      <c r="FQ53" s="428">
        <v>428</v>
      </c>
      <c r="FR53" s="428">
        <v>31</v>
      </c>
      <c r="FS53" s="428">
        <v>17</v>
      </c>
      <c r="FT53" s="428">
        <v>16</v>
      </c>
      <c r="FU53" s="428">
        <v>25</v>
      </c>
      <c r="FV53" s="428">
        <v>58</v>
      </c>
      <c r="FW53" s="428">
        <v>70</v>
      </c>
      <c r="FX53" s="428">
        <v>44</v>
      </c>
      <c r="FZ53" s="428">
        <v>32</v>
      </c>
      <c r="GA53" s="428">
        <v>30</v>
      </c>
      <c r="GB53" s="428">
        <v>32</v>
      </c>
      <c r="GC53" s="428">
        <v>35</v>
      </c>
      <c r="GD53" s="428">
        <v>23</v>
      </c>
      <c r="GE53" s="428">
        <v>10</v>
      </c>
      <c r="GF53" s="428">
        <v>0</v>
      </c>
      <c r="GG53" s="428">
        <v>3</v>
      </c>
      <c r="GH53" s="428">
        <v>1</v>
      </c>
      <c r="GI53" s="428">
        <v>1</v>
      </c>
      <c r="GJ53" s="428">
        <v>0</v>
      </c>
    </row>
    <row r="54" spans="1:192" s="428" customFormat="1" ht="13.5" customHeight="1">
      <c r="A54" s="441"/>
      <c r="B54" s="441"/>
      <c r="C54" s="441"/>
      <c r="D54" s="439" t="s">
        <v>964</v>
      </c>
      <c r="E54" s="442">
        <v>2455</v>
      </c>
      <c r="F54" s="441">
        <v>78</v>
      </c>
      <c r="G54" s="441">
        <v>66</v>
      </c>
      <c r="H54" s="441">
        <v>85</v>
      </c>
      <c r="I54" s="441">
        <v>124</v>
      </c>
      <c r="J54" s="441">
        <v>223</v>
      </c>
      <c r="K54" s="441">
        <v>219</v>
      </c>
      <c r="L54" s="441">
        <v>149</v>
      </c>
      <c r="N54" s="428">
        <v>138</v>
      </c>
      <c r="O54" s="428">
        <v>125</v>
      </c>
      <c r="P54" s="428">
        <v>142</v>
      </c>
      <c r="Q54" s="428">
        <v>188</v>
      </c>
      <c r="R54" s="428">
        <v>146</v>
      </c>
      <c r="S54" s="428">
        <v>153</v>
      </c>
      <c r="T54" s="428">
        <v>170</v>
      </c>
      <c r="U54" s="428">
        <v>156</v>
      </c>
      <c r="V54" s="428">
        <v>135</v>
      </c>
      <c r="W54" s="428">
        <v>157</v>
      </c>
      <c r="X54" s="428">
        <v>1</v>
      </c>
      <c r="Y54" s="443"/>
      <c r="Z54" s="443"/>
      <c r="AA54" s="443"/>
      <c r="AB54" s="409" t="s">
        <v>965</v>
      </c>
      <c r="AC54" s="443">
        <v>1480</v>
      </c>
      <c r="AD54" s="443">
        <v>31</v>
      </c>
      <c r="AE54" s="443">
        <v>38</v>
      </c>
      <c r="AF54" s="443">
        <v>26</v>
      </c>
      <c r="AG54" s="443">
        <v>25</v>
      </c>
      <c r="AH54" s="443">
        <v>85</v>
      </c>
      <c r="AI54" s="443">
        <v>141</v>
      </c>
      <c r="AJ54" s="443">
        <v>132</v>
      </c>
      <c r="AL54" s="443">
        <v>91</v>
      </c>
      <c r="AM54" s="443">
        <v>55</v>
      </c>
      <c r="AN54" s="443">
        <v>64</v>
      </c>
      <c r="AO54" s="443">
        <v>110</v>
      </c>
      <c r="AP54" s="443">
        <v>150</v>
      </c>
      <c r="AQ54" s="443">
        <v>170</v>
      </c>
      <c r="AR54" s="443">
        <v>133</v>
      </c>
      <c r="AS54" s="443">
        <v>103</v>
      </c>
      <c r="AT54" s="443">
        <v>72</v>
      </c>
      <c r="AU54" s="443">
        <v>52</v>
      </c>
      <c r="AV54" s="443">
        <v>2</v>
      </c>
      <c r="AW54" s="444"/>
      <c r="AX54" s="444"/>
      <c r="AY54" s="443"/>
      <c r="AZ54" s="409" t="s">
        <v>965</v>
      </c>
      <c r="BA54" s="443">
        <v>2871</v>
      </c>
      <c r="BB54" s="443">
        <v>112</v>
      </c>
      <c r="BC54" s="443">
        <v>92</v>
      </c>
      <c r="BD54" s="443">
        <v>89</v>
      </c>
      <c r="BE54" s="443">
        <v>144</v>
      </c>
      <c r="BF54" s="443">
        <v>231</v>
      </c>
      <c r="BG54" s="443">
        <v>284</v>
      </c>
      <c r="BH54" s="443">
        <v>241</v>
      </c>
      <c r="BJ54" s="443">
        <v>174</v>
      </c>
      <c r="BK54" s="443">
        <v>161</v>
      </c>
      <c r="BL54" s="443">
        <v>174</v>
      </c>
      <c r="BM54" s="443">
        <v>191</v>
      </c>
      <c r="BN54" s="443">
        <v>167</v>
      </c>
      <c r="BO54" s="443">
        <v>181</v>
      </c>
      <c r="BP54" s="443">
        <v>175</v>
      </c>
      <c r="BQ54" s="443">
        <v>167</v>
      </c>
      <c r="BR54" s="443">
        <v>138</v>
      </c>
      <c r="BS54" s="443">
        <v>150</v>
      </c>
      <c r="BT54" s="443">
        <v>0</v>
      </c>
      <c r="BU54" s="444"/>
      <c r="BV54" s="444"/>
      <c r="BW54" s="443"/>
      <c r="BX54" s="409" t="s">
        <v>965</v>
      </c>
      <c r="BY54" s="443">
        <v>1237</v>
      </c>
      <c r="BZ54" s="443">
        <v>52</v>
      </c>
      <c r="CA54" s="443">
        <v>55</v>
      </c>
      <c r="CB54" s="443">
        <v>57</v>
      </c>
      <c r="CC54" s="443">
        <v>70</v>
      </c>
      <c r="CD54" s="443">
        <v>97</v>
      </c>
      <c r="CE54" s="443">
        <v>104</v>
      </c>
      <c r="CF54" s="443">
        <v>67</v>
      </c>
      <c r="CH54" s="443">
        <v>73</v>
      </c>
      <c r="CI54" s="443">
        <v>75</v>
      </c>
      <c r="CJ54" s="443">
        <v>90</v>
      </c>
      <c r="CK54" s="443">
        <v>86</v>
      </c>
      <c r="CL54" s="443">
        <v>87</v>
      </c>
      <c r="CM54" s="443">
        <v>87</v>
      </c>
      <c r="CN54" s="443">
        <v>80</v>
      </c>
      <c r="CO54" s="443">
        <v>72</v>
      </c>
      <c r="CP54" s="443">
        <v>45</v>
      </c>
      <c r="CQ54" s="443">
        <v>40</v>
      </c>
      <c r="CR54" s="443">
        <v>0</v>
      </c>
      <c r="CS54" s="443"/>
      <c r="CT54" s="443"/>
      <c r="CU54" s="443"/>
      <c r="CV54" s="409" t="s">
        <v>965</v>
      </c>
      <c r="CW54" s="443">
        <v>1958</v>
      </c>
      <c r="CX54" s="443">
        <v>70</v>
      </c>
      <c r="CY54" s="443">
        <v>67</v>
      </c>
      <c r="CZ54" s="443">
        <v>56</v>
      </c>
      <c r="DA54" s="443">
        <v>120</v>
      </c>
      <c r="DB54" s="443">
        <v>151</v>
      </c>
      <c r="DC54" s="443">
        <v>140</v>
      </c>
      <c r="DD54" s="443">
        <v>145</v>
      </c>
      <c r="DF54" s="443">
        <v>118</v>
      </c>
      <c r="DG54" s="443">
        <v>108</v>
      </c>
      <c r="DH54" s="443">
        <v>112</v>
      </c>
      <c r="DI54" s="443">
        <v>163</v>
      </c>
      <c r="DJ54" s="443">
        <v>150</v>
      </c>
      <c r="DK54" s="443">
        <v>146</v>
      </c>
      <c r="DL54" s="443">
        <v>132</v>
      </c>
      <c r="DM54" s="443">
        <v>98</v>
      </c>
      <c r="DN54" s="443">
        <v>86</v>
      </c>
      <c r="DO54" s="443">
        <v>96</v>
      </c>
      <c r="DP54" s="443">
        <v>0</v>
      </c>
      <c r="DQ54" s="443"/>
      <c r="DR54" s="443"/>
      <c r="DS54" s="443"/>
      <c r="DT54" s="409" t="s">
        <v>965</v>
      </c>
      <c r="DU54" s="443">
        <v>2286</v>
      </c>
      <c r="DV54" s="443">
        <v>126</v>
      </c>
      <c r="DW54" s="443">
        <v>103</v>
      </c>
      <c r="DX54" s="443">
        <v>81</v>
      </c>
      <c r="DY54" s="443">
        <v>92</v>
      </c>
      <c r="DZ54" s="443">
        <v>166</v>
      </c>
      <c r="EA54" s="443">
        <v>250</v>
      </c>
      <c r="EB54" s="443">
        <v>213</v>
      </c>
      <c r="ED54" s="443">
        <v>180</v>
      </c>
      <c r="EE54" s="443">
        <v>127</v>
      </c>
      <c r="EF54" s="443">
        <v>115</v>
      </c>
      <c r="EG54" s="443">
        <v>180</v>
      </c>
      <c r="EH54" s="443">
        <v>172</v>
      </c>
      <c r="EI54" s="443">
        <v>142</v>
      </c>
      <c r="EJ54" s="443">
        <v>104</v>
      </c>
      <c r="EK54" s="443">
        <v>89</v>
      </c>
      <c r="EL54" s="443">
        <v>59</v>
      </c>
      <c r="EM54" s="443">
        <v>87</v>
      </c>
      <c r="EN54" s="443">
        <v>0</v>
      </c>
      <c r="EO54" s="443"/>
      <c r="EP54" s="443"/>
      <c r="EQ54" s="443"/>
      <c r="ER54" s="409" t="s">
        <v>965</v>
      </c>
      <c r="ES54" s="443">
        <v>1148</v>
      </c>
      <c r="ET54" s="443">
        <v>73</v>
      </c>
      <c r="EU54" s="443">
        <v>53</v>
      </c>
      <c r="EV54" s="443">
        <v>52</v>
      </c>
      <c r="EW54" s="443">
        <v>47</v>
      </c>
      <c r="EX54" s="443">
        <v>79</v>
      </c>
      <c r="EY54" s="443">
        <v>105</v>
      </c>
      <c r="EZ54" s="443">
        <v>97</v>
      </c>
      <c r="FB54" s="443">
        <v>91</v>
      </c>
      <c r="FC54" s="443">
        <v>81</v>
      </c>
      <c r="FD54" s="443">
        <v>58</v>
      </c>
      <c r="FE54" s="443">
        <v>77</v>
      </c>
      <c r="FF54" s="443">
        <v>67</v>
      </c>
      <c r="FG54" s="443">
        <v>52</v>
      </c>
      <c r="FH54" s="443">
        <v>72</v>
      </c>
      <c r="FI54" s="443">
        <v>51</v>
      </c>
      <c r="FJ54" s="443">
        <v>42</v>
      </c>
      <c r="FK54" s="443">
        <v>49</v>
      </c>
      <c r="FL54" s="443">
        <v>2</v>
      </c>
      <c r="FM54" s="443"/>
      <c r="FN54" s="443"/>
      <c r="FO54" s="443"/>
      <c r="FP54" s="409" t="s">
        <v>965</v>
      </c>
      <c r="FQ54" s="443">
        <v>316</v>
      </c>
      <c r="FR54" s="443">
        <v>36</v>
      </c>
      <c r="FS54" s="443">
        <v>15</v>
      </c>
      <c r="FT54" s="443">
        <v>11</v>
      </c>
      <c r="FU54" s="443">
        <v>23</v>
      </c>
      <c r="FV54" s="443">
        <v>34</v>
      </c>
      <c r="FW54" s="443">
        <v>47</v>
      </c>
      <c r="FX54" s="443">
        <v>30</v>
      </c>
      <c r="FZ54" s="443">
        <v>24</v>
      </c>
      <c r="GA54" s="443">
        <v>22</v>
      </c>
      <c r="GB54" s="443">
        <v>24</v>
      </c>
      <c r="GC54" s="443">
        <v>20</v>
      </c>
      <c r="GD54" s="443">
        <v>12</v>
      </c>
      <c r="GE54" s="443">
        <v>8</v>
      </c>
      <c r="GF54" s="443">
        <v>3</v>
      </c>
      <c r="GG54" s="443">
        <v>1</v>
      </c>
      <c r="GH54" s="443">
        <v>2</v>
      </c>
      <c r="GI54" s="443">
        <v>4</v>
      </c>
      <c r="GJ54" s="443">
        <v>0</v>
      </c>
    </row>
    <row r="55" spans="1:172" s="428" customFormat="1" ht="13.5" customHeight="1">
      <c r="A55" s="443"/>
      <c r="B55" s="443"/>
      <c r="C55" s="443"/>
      <c r="D55" s="429" t="s">
        <v>1017</v>
      </c>
      <c r="E55" s="443">
        <v>2743</v>
      </c>
      <c r="F55" s="443">
        <v>55</v>
      </c>
      <c r="G55" s="443">
        <v>77</v>
      </c>
      <c r="H55" s="443">
        <v>89</v>
      </c>
      <c r="I55" s="443">
        <v>130</v>
      </c>
      <c r="J55" s="443">
        <v>247</v>
      </c>
      <c r="K55" s="443">
        <v>192</v>
      </c>
      <c r="L55" s="443">
        <v>161</v>
      </c>
      <c r="N55" s="443">
        <v>125</v>
      </c>
      <c r="O55" s="443">
        <v>120</v>
      </c>
      <c r="P55" s="443">
        <v>139</v>
      </c>
      <c r="Q55" s="443">
        <v>166</v>
      </c>
      <c r="R55" s="443">
        <v>164</v>
      </c>
      <c r="S55" s="443">
        <v>146</v>
      </c>
      <c r="T55" s="443">
        <v>164</v>
      </c>
      <c r="U55" s="443">
        <v>168</v>
      </c>
      <c r="V55" s="443">
        <v>166</v>
      </c>
      <c r="W55" s="443">
        <v>434</v>
      </c>
      <c r="X55" s="443">
        <v>0</v>
      </c>
      <c r="AB55" s="445"/>
      <c r="AZ55" s="445"/>
      <c r="BX55" s="445"/>
      <c r="CV55" s="445"/>
      <c r="DT55" s="445"/>
      <c r="ER55" s="445"/>
      <c r="FP55" s="445"/>
    </row>
  </sheetData>
  <mergeCells count="117">
    <mergeCell ref="FZ1:GJ1"/>
    <mergeCell ref="FZ2:GJ2"/>
    <mergeCell ref="FB1:FL1"/>
    <mergeCell ref="FB2:FL2"/>
    <mergeCell ref="FM1:FX1"/>
    <mergeCell ref="FM2:FP3"/>
    <mergeCell ref="FQ2:FQ3"/>
    <mergeCell ref="FR2:FX2"/>
    <mergeCell ref="DQ49:DR49"/>
    <mergeCell ref="ED1:EN1"/>
    <mergeCell ref="ED2:EN2"/>
    <mergeCell ref="EO1:EZ1"/>
    <mergeCell ref="EO2:ER3"/>
    <mergeCell ref="ES2:ES3"/>
    <mergeCell ref="ET2:EZ2"/>
    <mergeCell ref="EO46:EP46"/>
    <mergeCell ref="DQ1:EB1"/>
    <mergeCell ref="DQ2:DT3"/>
    <mergeCell ref="DU2:DU3"/>
    <mergeCell ref="DV2:EB2"/>
    <mergeCell ref="CS40:CT40"/>
    <mergeCell ref="DF1:DP1"/>
    <mergeCell ref="DF2:DP2"/>
    <mergeCell ref="BU13:BV13"/>
    <mergeCell ref="CH1:CR1"/>
    <mergeCell ref="CH2:CR2"/>
    <mergeCell ref="CS1:DD1"/>
    <mergeCell ref="CS2:CV3"/>
    <mergeCell ref="CW2:CW3"/>
    <mergeCell ref="CX2:DD2"/>
    <mergeCell ref="BU9:BV9"/>
    <mergeCell ref="BU10:BV10"/>
    <mergeCell ref="BU11:BV11"/>
    <mergeCell ref="BU12:BV12"/>
    <mergeCell ref="AW52:AX52"/>
    <mergeCell ref="BJ1:BT1"/>
    <mergeCell ref="BJ2:BT2"/>
    <mergeCell ref="BU1:CF1"/>
    <mergeCell ref="BU2:BX3"/>
    <mergeCell ref="BY2:BY3"/>
    <mergeCell ref="BZ2:CF2"/>
    <mergeCell ref="BU4:BV4"/>
    <mergeCell ref="BU7:BV7"/>
    <mergeCell ref="BU8:BV8"/>
    <mergeCell ref="AL1:AV1"/>
    <mergeCell ref="AL2:AV2"/>
    <mergeCell ref="AW1:BH1"/>
    <mergeCell ref="AW2:AZ3"/>
    <mergeCell ref="BA2:BA3"/>
    <mergeCell ref="BB2:BH2"/>
    <mergeCell ref="Y34:Z34"/>
    <mergeCell ref="Y35:Z35"/>
    <mergeCell ref="Y36:Z36"/>
    <mergeCell ref="Y37:Z37"/>
    <mergeCell ref="Y30:Z30"/>
    <mergeCell ref="Y31:Z31"/>
    <mergeCell ref="Y32:Z32"/>
    <mergeCell ref="Y33:Z33"/>
    <mergeCell ref="Y26:Z26"/>
    <mergeCell ref="Y27:Z27"/>
    <mergeCell ref="Y28:Z28"/>
    <mergeCell ref="Y29:Z29"/>
    <mergeCell ref="Y22:Z22"/>
    <mergeCell ref="Y23:Z23"/>
    <mergeCell ref="Y24:Z24"/>
    <mergeCell ref="Y25:Z25"/>
    <mergeCell ref="Y18:Z18"/>
    <mergeCell ref="Y19:Z19"/>
    <mergeCell ref="Y20:Z20"/>
    <mergeCell ref="Y21:Z21"/>
    <mergeCell ref="Y14:Z14"/>
    <mergeCell ref="Y15:Z15"/>
    <mergeCell ref="Y16:Z16"/>
    <mergeCell ref="Y17:Z17"/>
    <mergeCell ref="Y10:Z10"/>
    <mergeCell ref="Y11:Z11"/>
    <mergeCell ref="Y12:Z12"/>
    <mergeCell ref="Y13:Z13"/>
    <mergeCell ref="Y4:Z4"/>
    <mergeCell ref="Y7:Z7"/>
    <mergeCell ref="Y8:Z8"/>
    <mergeCell ref="Y9:Z9"/>
    <mergeCell ref="N2:X2"/>
    <mergeCell ref="N1:X1"/>
    <mergeCell ref="Y1:AJ1"/>
    <mergeCell ref="Y2:AB3"/>
    <mergeCell ref="AC2:AC3"/>
    <mergeCell ref="AD2:AJ2"/>
    <mergeCell ref="A51:B51"/>
    <mergeCell ref="A52:B52"/>
    <mergeCell ref="A53:B53"/>
    <mergeCell ref="A2:D3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29:B29"/>
    <mergeCell ref="A32:B32"/>
    <mergeCell ref="A33:B33"/>
    <mergeCell ref="A34:B34"/>
    <mergeCell ref="A4:B4"/>
    <mergeCell ref="A8:B8"/>
    <mergeCell ref="A1:L1"/>
    <mergeCell ref="E2:E3"/>
    <mergeCell ref="F2:L2"/>
  </mergeCells>
  <printOptions/>
  <pageMargins left="0.7874015748031497" right="0.5905511811023623" top="0.5905511811023623" bottom="0.787401574803149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P224"/>
  <sheetViews>
    <sheetView workbookViewId="0" topLeftCell="A1">
      <selection activeCell="A1" sqref="A1:S1"/>
    </sheetView>
  </sheetViews>
  <sheetFormatPr defaultColWidth="9.00390625" defaultRowHeight="13.5"/>
  <cols>
    <col min="1" max="1" width="0.74609375" style="479" customWidth="1"/>
    <col min="2" max="2" width="6.625" style="479" customWidth="1"/>
    <col min="3" max="3" width="6.75390625" style="463" customWidth="1"/>
    <col min="4" max="7" width="6.00390625" style="463" customWidth="1"/>
    <col min="8" max="8" width="5.25390625" style="463" customWidth="1"/>
    <col min="9" max="9" width="6.00390625" style="463" customWidth="1"/>
    <col min="10" max="10" width="5.25390625" style="463" customWidth="1"/>
    <col min="11" max="11" width="6.00390625" style="463" customWidth="1"/>
    <col min="12" max="13" width="5.25390625" style="463" customWidth="1"/>
    <col min="14" max="14" width="6.00390625" style="463" customWidth="1"/>
    <col min="15" max="15" width="6.75390625" style="463" customWidth="1"/>
    <col min="16" max="18" width="6.00390625" style="463" customWidth="1"/>
    <col min="19" max="19" width="5.25390625" style="463" customWidth="1"/>
    <col min="20" max="20" width="0.875" style="480" customWidth="1"/>
    <col min="21" max="21" width="4.875" style="463" customWidth="1"/>
    <col min="22" max="25" width="5.25390625" style="463" customWidth="1"/>
    <col min="26" max="26" width="4.875" style="463" customWidth="1"/>
    <col min="27" max="27" width="6.00390625" style="463" customWidth="1"/>
    <col min="28" max="28" width="6.75390625" style="463" customWidth="1"/>
    <col min="29" max="32" width="6.00390625" style="463" customWidth="1"/>
    <col min="33" max="34" width="5.50390625" style="463" customWidth="1"/>
    <col min="35" max="37" width="5.25390625" style="463" customWidth="1"/>
    <col min="38" max="38" width="4.75390625" style="463" customWidth="1"/>
    <col min="39" max="39" width="5.25390625" style="463" customWidth="1"/>
    <col min="40" max="16384" width="9.00390625" style="463" customWidth="1"/>
  </cols>
  <sheetData>
    <row r="1" spans="1:39" s="448" customFormat="1" ht="21" customHeight="1" thickBot="1">
      <c r="A1" s="970" t="s">
        <v>1021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0"/>
      <c r="T1" s="447"/>
      <c r="U1" s="966" t="s">
        <v>1022</v>
      </c>
      <c r="V1" s="967"/>
      <c r="W1" s="967"/>
      <c r="X1" s="967"/>
      <c r="Y1" s="967"/>
      <c r="Z1" s="967"/>
      <c r="AA1" s="967"/>
      <c r="AB1" s="967"/>
      <c r="AC1" s="967"/>
      <c r="AD1" s="967"/>
      <c r="AE1" s="967"/>
      <c r="AF1" s="967"/>
      <c r="AG1" s="967"/>
      <c r="AH1" s="967"/>
      <c r="AI1" s="967"/>
      <c r="AJ1" s="967"/>
      <c r="AK1" s="967"/>
      <c r="AL1" s="967"/>
      <c r="AM1" s="967"/>
    </row>
    <row r="2" spans="1:39" s="451" customFormat="1" ht="13.5" customHeight="1" thickTop="1">
      <c r="A2" s="875" t="s">
        <v>1023</v>
      </c>
      <c r="B2" s="876"/>
      <c r="C2" s="968" t="s">
        <v>1024</v>
      </c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449"/>
      <c r="O2" s="880"/>
      <c r="P2" s="881"/>
      <c r="Q2" s="881"/>
      <c r="R2" s="881"/>
      <c r="S2" s="881"/>
      <c r="T2" s="450"/>
      <c r="U2" s="869" t="s">
        <v>1025</v>
      </c>
      <c r="V2" s="869"/>
      <c r="W2" s="869"/>
      <c r="X2" s="869"/>
      <c r="Y2" s="869"/>
      <c r="Z2" s="869"/>
      <c r="AA2" s="870"/>
      <c r="AB2" s="968" t="s">
        <v>1016</v>
      </c>
      <c r="AC2" s="969"/>
      <c r="AD2" s="969"/>
      <c r="AE2" s="969"/>
      <c r="AF2" s="969"/>
      <c r="AG2" s="969"/>
      <c r="AH2" s="969"/>
      <c r="AI2" s="969"/>
      <c r="AJ2" s="969"/>
      <c r="AK2" s="969"/>
      <c r="AL2" s="969"/>
      <c r="AM2" s="969"/>
    </row>
    <row r="3" spans="1:39" s="451" customFormat="1" ht="12.75" customHeight="1">
      <c r="A3" s="877"/>
      <c r="B3" s="878"/>
      <c r="C3" s="885" t="s">
        <v>1026</v>
      </c>
      <c r="D3" s="890" t="s">
        <v>1027</v>
      </c>
      <c r="E3" s="885" t="s">
        <v>1028</v>
      </c>
      <c r="F3" s="885" t="s">
        <v>1029</v>
      </c>
      <c r="G3" s="885"/>
      <c r="H3" s="885"/>
      <c r="I3" s="885"/>
      <c r="J3" s="885" t="s">
        <v>1030</v>
      </c>
      <c r="K3" s="885" t="s">
        <v>1018</v>
      </c>
      <c r="L3" s="885" t="s">
        <v>1019</v>
      </c>
      <c r="M3" s="885" t="s">
        <v>1020</v>
      </c>
      <c r="N3" s="871" t="s">
        <v>1031</v>
      </c>
      <c r="O3" s="885" t="s">
        <v>1026</v>
      </c>
      <c r="P3" s="890" t="s">
        <v>1027</v>
      </c>
      <c r="Q3" s="885" t="s">
        <v>1028</v>
      </c>
      <c r="R3" s="882" t="s">
        <v>1032</v>
      </c>
      <c r="S3" s="883"/>
      <c r="T3" s="452"/>
      <c r="U3" s="884" t="s">
        <v>1033</v>
      </c>
      <c r="V3" s="879"/>
      <c r="W3" s="885" t="s">
        <v>1034</v>
      </c>
      <c r="X3" s="885" t="s">
        <v>1035</v>
      </c>
      <c r="Y3" s="885" t="s">
        <v>1036</v>
      </c>
      <c r="Z3" s="885" t="s">
        <v>1037</v>
      </c>
      <c r="AA3" s="885" t="s">
        <v>1031</v>
      </c>
      <c r="AB3" s="885" t="s">
        <v>1026</v>
      </c>
      <c r="AC3" s="890" t="s">
        <v>1027</v>
      </c>
      <c r="AD3" s="885" t="s">
        <v>1028</v>
      </c>
      <c r="AE3" s="885" t="s">
        <v>1029</v>
      </c>
      <c r="AF3" s="885"/>
      <c r="AG3" s="885"/>
      <c r="AH3" s="885"/>
      <c r="AI3" s="885" t="s">
        <v>1030</v>
      </c>
      <c r="AJ3" s="885" t="s">
        <v>1018</v>
      </c>
      <c r="AK3" s="885" t="s">
        <v>1019</v>
      </c>
      <c r="AL3" s="885" t="s">
        <v>1020</v>
      </c>
      <c r="AM3" s="965" t="s">
        <v>1031</v>
      </c>
    </row>
    <row r="4" spans="1:39" s="451" customFormat="1" ht="34.5" customHeight="1">
      <c r="A4" s="872"/>
      <c r="B4" s="964"/>
      <c r="C4" s="885"/>
      <c r="D4" s="890"/>
      <c r="E4" s="885"/>
      <c r="F4" s="120" t="s">
        <v>1026</v>
      </c>
      <c r="G4" s="120" t="s">
        <v>1038</v>
      </c>
      <c r="H4" s="120" t="s">
        <v>1039</v>
      </c>
      <c r="I4" s="120" t="s">
        <v>1031</v>
      </c>
      <c r="J4" s="885"/>
      <c r="K4" s="885"/>
      <c r="L4" s="885"/>
      <c r="M4" s="885"/>
      <c r="N4" s="872"/>
      <c r="O4" s="885"/>
      <c r="P4" s="890"/>
      <c r="Q4" s="885"/>
      <c r="R4" s="120" t="s">
        <v>1026</v>
      </c>
      <c r="S4" s="120" t="s">
        <v>1038</v>
      </c>
      <c r="T4" s="453"/>
      <c r="U4" s="454" t="s">
        <v>1039</v>
      </c>
      <c r="V4" s="120" t="s">
        <v>1031</v>
      </c>
      <c r="W4" s="885"/>
      <c r="X4" s="885"/>
      <c r="Y4" s="885"/>
      <c r="Z4" s="885"/>
      <c r="AA4" s="885"/>
      <c r="AB4" s="885"/>
      <c r="AC4" s="885"/>
      <c r="AD4" s="885"/>
      <c r="AE4" s="120" t="s">
        <v>1026</v>
      </c>
      <c r="AF4" s="120" t="s">
        <v>1038</v>
      </c>
      <c r="AG4" s="120" t="s">
        <v>1039</v>
      </c>
      <c r="AH4" s="120" t="s">
        <v>1031</v>
      </c>
      <c r="AI4" s="885"/>
      <c r="AJ4" s="885"/>
      <c r="AK4" s="885"/>
      <c r="AL4" s="885"/>
      <c r="AM4" s="965"/>
    </row>
    <row r="5" spans="1:68" s="457" customFormat="1" ht="15" customHeight="1">
      <c r="A5" s="886" t="s">
        <v>1026</v>
      </c>
      <c r="B5" s="887"/>
      <c r="C5" s="455">
        <f aca="true" t="shared" si="0" ref="C5:S5">SUM(C7,C36,C38,C40)</f>
        <v>212975</v>
      </c>
      <c r="D5" s="455">
        <f t="shared" si="0"/>
        <v>76383</v>
      </c>
      <c r="E5" s="455">
        <f t="shared" si="0"/>
        <v>63315</v>
      </c>
      <c r="F5" s="455">
        <f t="shared" si="0"/>
        <v>31729</v>
      </c>
      <c r="G5" s="455">
        <f t="shared" si="0"/>
        <v>15323</v>
      </c>
      <c r="H5" s="455">
        <f t="shared" si="0"/>
        <v>3446</v>
      </c>
      <c r="I5" s="455">
        <f t="shared" si="0"/>
        <v>12960</v>
      </c>
      <c r="J5" s="455">
        <f t="shared" si="0"/>
        <v>3511</v>
      </c>
      <c r="K5" s="455">
        <f t="shared" si="0"/>
        <v>11873</v>
      </c>
      <c r="L5" s="455">
        <f t="shared" si="0"/>
        <v>3010</v>
      </c>
      <c r="M5" s="455">
        <f t="shared" si="0"/>
        <v>1264</v>
      </c>
      <c r="N5" s="455">
        <f t="shared" si="0"/>
        <v>16328</v>
      </c>
      <c r="O5" s="455">
        <f t="shared" si="0"/>
        <v>102603</v>
      </c>
      <c r="P5" s="455">
        <f t="shared" si="0"/>
        <v>35742</v>
      </c>
      <c r="Q5" s="455">
        <f t="shared" si="0"/>
        <v>29440</v>
      </c>
      <c r="R5" s="455">
        <f t="shared" si="0"/>
        <v>12145</v>
      </c>
      <c r="S5" s="455">
        <f t="shared" si="0"/>
        <v>2624</v>
      </c>
      <c r="T5" s="455"/>
      <c r="U5" s="455">
        <f aca="true" t="shared" si="1" ref="U5:AM5">SUM(U7,U36,U38,U40)</f>
        <v>973</v>
      </c>
      <c r="V5" s="455">
        <f t="shared" si="1"/>
        <v>8548</v>
      </c>
      <c r="W5" s="455">
        <f t="shared" si="1"/>
        <v>2354</v>
      </c>
      <c r="X5" s="455">
        <f t="shared" si="1"/>
        <v>7394</v>
      </c>
      <c r="Y5" s="455">
        <f t="shared" si="1"/>
        <v>1486</v>
      </c>
      <c r="Z5" s="455">
        <f t="shared" si="1"/>
        <v>689</v>
      </c>
      <c r="AA5" s="455">
        <f t="shared" si="1"/>
        <v>10216</v>
      </c>
      <c r="AB5" s="455">
        <f t="shared" si="1"/>
        <v>110372</v>
      </c>
      <c r="AC5" s="455">
        <f t="shared" si="1"/>
        <v>40641</v>
      </c>
      <c r="AD5" s="455">
        <f t="shared" si="1"/>
        <v>33875</v>
      </c>
      <c r="AE5" s="455">
        <f t="shared" si="1"/>
        <v>19584</v>
      </c>
      <c r="AF5" s="455">
        <f t="shared" si="1"/>
        <v>12699</v>
      </c>
      <c r="AG5" s="455">
        <f t="shared" si="1"/>
        <v>2473</v>
      </c>
      <c r="AH5" s="455">
        <f t="shared" si="1"/>
        <v>4412</v>
      </c>
      <c r="AI5" s="455">
        <f t="shared" si="1"/>
        <v>1157</v>
      </c>
      <c r="AJ5" s="455">
        <f t="shared" si="1"/>
        <v>4479</v>
      </c>
      <c r="AK5" s="455">
        <f t="shared" si="1"/>
        <v>1524</v>
      </c>
      <c r="AL5" s="455">
        <f t="shared" si="1"/>
        <v>575</v>
      </c>
      <c r="AM5" s="455">
        <f t="shared" si="1"/>
        <v>6112</v>
      </c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6"/>
      <c r="BL5" s="456"/>
      <c r="BM5" s="456"/>
      <c r="BN5" s="456"/>
      <c r="BO5" s="456"/>
      <c r="BP5" s="456"/>
    </row>
    <row r="6" spans="1:68" ht="15" customHeight="1">
      <c r="A6" s="458"/>
      <c r="B6" s="459"/>
      <c r="C6" s="460" t="s">
        <v>1040</v>
      </c>
      <c r="D6" s="460" t="s">
        <v>1040</v>
      </c>
      <c r="E6" s="460"/>
      <c r="F6" s="460"/>
      <c r="G6" s="460"/>
      <c r="H6" s="460"/>
      <c r="I6" s="460"/>
      <c r="J6" s="460" t="s">
        <v>1040</v>
      </c>
      <c r="K6" s="460" t="s">
        <v>1040</v>
      </c>
      <c r="L6" s="460"/>
      <c r="M6" s="460"/>
      <c r="N6" s="460"/>
      <c r="O6" s="460"/>
      <c r="P6" s="460"/>
      <c r="Q6" s="460"/>
      <c r="R6" s="460"/>
      <c r="S6" s="460"/>
      <c r="T6" s="461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2"/>
      <c r="BP6" s="462"/>
    </row>
    <row r="7" spans="1:68" s="457" customFormat="1" ht="15" customHeight="1">
      <c r="A7" s="888" t="s">
        <v>1041</v>
      </c>
      <c r="B7" s="889"/>
      <c r="C7" s="455">
        <f aca="true" t="shared" si="2" ref="C7:S7">SUM(C8:C34)</f>
        <v>173615</v>
      </c>
      <c r="D7" s="455">
        <f t="shared" si="2"/>
        <v>63049</v>
      </c>
      <c r="E7" s="455">
        <f t="shared" si="2"/>
        <v>52648</v>
      </c>
      <c r="F7" s="455">
        <f t="shared" si="2"/>
        <v>25162</v>
      </c>
      <c r="G7" s="455">
        <f t="shared" si="2"/>
        <v>11608</v>
      </c>
      <c r="H7" s="455">
        <f t="shared" si="2"/>
        <v>2689</v>
      </c>
      <c r="I7" s="455">
        <f t="shared" si="2"/>
        <v>10865</v>
      </c>
      <c r="J7" s="455">
        <f t="shared" si="2"/>
        <v>3120</v>
      </c>
      <c r="K7" s="455">
        <f t="shared" si="2"/>
        <v>9237</v>
      </c>
      <c r="L7" s="455">
        <f t="shared" si="2"/>
        <v>1702</v>
      </c>
      <c r="M7" s="455">
        <f t="shared" si="2"/>
        <v>333</v>
      </c>
      <c r="N7" s="455">
        <f t="shared" si="2"/>
        <v>13442</v>
      </c>
      <c r="O7" s="455">
        <f t="shared" si="2"/>
        <v>83605</v>
      </c>
      <c r="P7" s="455">
        <f t="shared" si="2"/>
        <v>29110</v>
      </c>
      <c r="Q7" s="455">
        <f t="shared" si="2"/>
        <v>24488</v>
      </c>
      <c r="R7" s="455">
        <f t="shared" si="2"/>
        <v>9909</v>
      </c>
      <c r="S7" s="455">
        <f t="shared" si="2"/>
        <v>1992</v>
      </c>
      <c r="T7" s="455"/>
      <c r="U7" s="455">
        <f aca="true" t="shared" si="3" ref="U7:AM7">SUM(U8:U34)</f>
        <v>731</v>
      </c>
      <c r="V7" s="455">
        <f t="shared" si="3"/>
        <v>7186</v>
      </c>
      <c r="W7" s="455">
        <f t="shared" si="3"/>
        <v>2086</v>
      </c>
      <c r="X7" s="455">
        <f t="shared" si="3"/>
        <v>5810</v>
      </c>
      <c r="Y7" s="455">
        <f t="shared" si="3"/>
        <v>809</v>
      </c>
      <c r="Z7" s="455">
        <f t="shared" si="3"/>
        <v>183</v>
      </c>
      <c r="AA7" s="455">
        <f t="shared" si="3"/>
        <v>8392</v>
      </c>
      <c r="AB7" s="455">
        <f t="shared" si="3"/>
        <v>90010</v>
      </c>
      <c r="AC7" s="455">
        <f t="shared" si="3"/>
        <v>33939</v>
      </c>
      <c r="AD7" s="455">
        <f t="shared" si="3"/>
        <v>28160</v>
      </c>
      <c r="AE7" s="455">
        <f t="shared" si="3"/>
        <v>15253</v>
      </c>
      <c r="AF7" s="455">
        <f t="shared" si="3"/>
        <v>9616</v>
      </c>
      <c r="AG7" s="455">
        <f t="shared" si="3"/>
        <v>1958</v>
      </c>
      <c r="AH7" s="455">
        <f t="shared" si="3"/>
        <v>3679</v>
      </c>
      <c r="AI7" s="455">
        <f t="shared" si="3"/>
        <v>1034</v>
      </c>
      <c r="AJ7" s="455">
        <f t="shared" si="3"/>
        <v>3427</v>
      </c>
      <c r="AK7" s="455">
        <f t="shared" si="3"/>
        <v>893</v>
      </c>
      <c r="AL7" s="455">
        <f t="shared" si="3"/>
        <v>150</v>
      </c>
      <c r="AM7" s="455">
        <f t="shared" si="3"/>
        <v>5050</v>
      </c>
      <c r="AN7" s="456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/>
      <c r="BN7" s="456"/>
      <c r="BO7" s="456"/>
      <c r="BP7" s="456"/>
    </row>
    <row r="8" spans="1:68" s="448" customFormat="1" ht="15" customHeight="1">
      <c r="A8" s="464"/>
      <c r="B8" s="465" t="s">
        <v>1042</v>
      </c>
      <c r="C8" s="460">
        <v>830</v>
      </c>
      <c r="D8" s="460">
        <v>193</v>
      </c>
      <c r="E8" s="460">
        <v>149</v>
      </c>
      <c r="F8" s="460">
        <v>85</v>
      </c>
      <c r="G8" s="460">
        <v>35</v>
      </c>
      <c r="H8" s="460">
        <v>3</v>
      </c>
      <c r="I8" s="460">
        <v>47</v>
      </c>
      <c r="J8" s="460">
        <v>43</v>
      </c>
      <c r="K8" s="460">
        <v>110</v>
      </c>
      <c r="L8" s="460">
        <v>4</v>
      </c>
      <c r="M8" s="460">
        <v>2</v>
      </c>
      <c r="N8" s="460">
        <v>212</v>
      </c>
      <c r="O8" s="460">
        <v>491</v>
      </c>
      <c r="P8" s="460">
        <v>95</v>
      </c>
      <c r="Q8" s="460">
        <v>65</v>
      </c>
      <c r="R8" s="460">
        <v>38</v>
      </c>
      <c r="S8" s="460">
        <v>7</v>
      </c>
      <c r="T8" s="461"/>
      <c r="U8" s="460">
        <v>0</v>
      </c>
      <c r="V8" s="460">
        <v>31</v>
      </c>
      <c r="W8" s="460">
        <v>29</v>
      </c>
      <c r="X8" s="460">
        <v>79</v>
      </c>
      <c r="Y8" s="460">
        <v>3</v>
      </c>
      <c r="Z8" s="460">
        <v>2</v>
      </c>
      <c r="AA8" s="460">
        <v>154</v>
      </c>
      <c r="AB8" s="460">
        <v>339</v>
      </c>
      <c r="AC8" s="460">
        <v>98</v>
      </c>
      <c r="AD8" s="460">
        <v>84</v>
      </c>
      <c r="AE8" s="460">
        <v>47</v>
      </c>
      <c r="AF8" s="460">
        <v>28</v>
      </c>
      <c r="AG8" s="460">
        <v>3</v>
      </c>
      <c r="AH8" s="460">
        <v>16</v>
      </c>
      <c r="AI8" s="460">
        <v>14</v>
      </c>
      <c r="AJ8" s="460">
        <v>31</v>
      </c>
      <c r="AK8" s="460">
        <v>1</v>
      </c>
      <c r="AL8" s="460">
        <v>0</v>
      </c>
      <c r="AM8" s="466">
        <v>58</v>
      </c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</row>
    <row r="9" spans="1:68" s="448" customFormat="1" ht="15" customHeight="1">
      <c r="A9" s="464"/>
      <c r="B9" s="465" t="s">
        <v>1043</v>
      </c>
      <c r="C9" s="460">
        <v>1103</v>
      </c>
      <c r="D9" s="460">
        <v>343</v>
      </c>
      <c r="E9" s="460">
        <v>341</v>
      </c>
      <c r="F9" s="460">
        <v>114</v>
      </c>
      <c r="G9" s="460">
        <v>34</v>
      </c>
      <c r="H9" s="460">
        <v>14</v>
      </c>
      <c r="I9" s="460">
        <v>66</v>
      </c>
      <c r="J9" s="460">
        <v>50</v>
      </c>
      <c r="K9" s="460">
        <v>84</v>
      </c>
      <c r="L9" s="460">
        <v>5</v>
      </c>
      <c r="M9" s="460">
        <v>2</v>
      </c>
      <c r="N9" s="460">
        <v>151</v>
      </c>
      <c r="O9" s="460">
        <v>589</v>
      </c>
      <c r="P9" s="460">
        <v>167</v>
      </c>
      <c r="Q9" s="460">
        <v>160</v>
      </c>
      <c r="R9" s="460">
        <v>60</v>
      </c>
      <c r="S9" s="460">
        <v>8</v>
      </c>
      <c r="T9" s="461"/>
      <c r="U9" s="460">
        <v>4</v>
      </c>
      <c r="V9" s="460">
        <v>48</v>
      </c>
      <c r="W9" s="460">
        <v>36</v>
      </c>
      <c r="X9" s="460">
        <v>62</v>
      </c>
      <c r="Y9" s="460">
        <v>1</v>
      </c>
      <c r="Z9" s="460">
        <v>1</v>
      </c>
      <c r="AA9" s="460">
        <v>96</v>
      </c>
      <c r="AB9" s="460">
        <v>514</v>
      </c>
      <c r="AC9" s="460">
        <v>176</v>
      </c>
      <c r="AD9" s="460">
        <v>181</v>
      </c>
      <c r="AE9" s="460">
        <v>54</v>
      </c>
      <c r="AF9" s="460">
        <v>26</v>
      </c>
      <c r="AG9" s="460">
        <v>10</v>
      </c>
      <c r="AH9" s="460">
        <v>18</v>
      </c>
      <c r="AI9" s="460">
        <v>14</v>
      </c>
      <c r="AJ9" s="460">
        <v>22</v>
      </c>
      <c r="AK9" s="460">
        <v>4</v>
      </c>
      <c r="AL9" s="460">
        <v>1</v>
      </c>
      <c r="AM9" s="466">
        <v>55</v>
      </c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</row>
    <row r="10" spans="1:68" s="448" customFormat="1" ht="15" customHeight="1">
      <c r="A10" s="464"/>
      <c r="B10" s="465" t="s">
        <v>1044</v>
      </c>
      <c r="C10" s="460">
        <v>8695</v>
      </c>
      <c r="D10" s="460">
        <v>1479</v>
      </c>
      <c r="E10" s="460">
        <v>963</v>
      </c>
      <c r="F10" s="460">
        <v>788</v>
      </c>
      <c r="G10" s="460">
        <v>373</v>
      </c>
      <c r="H10" s="460">
        <v>59</v>
      </c>
      <c r="I10" s="460">
        <v>356</v>
      </c>
      <c r="J10" s="460">
        <v>572</v>
      </c>
      <c r="K10" s="460">
        <v>2209</v>
      </c>
      <c r="L10" s="460">
        <v>81</v>
      </c>
      <c r="M10" s="460">
        <v>9</v>
      </c>
      <c r="N10" s="460">
        <v>1666</v>
      </c>
      <c r="O10" s="460">
        <v>4641</v>
      </c>
      <c r="P10" s="460">
        <v>607</v>
      </c>
      <c r="Q10" s="460">
        <v>456</v>
      </c>
      <c r="R10" s="460">
        <v>316</v>
      </c>
      <c r="S10" s="460">
        <v>91</v>
      </c>
      <c r="T10" s="461"/>
      <c r="U10" s="460">
        <v>24</v>
      </c>
      <c r="V10" s="460">
        <v>201</v>
      </c>
      <c r="W10" s="460">
        <v>358</v>
      </c>
      <c r="X10" s="460">
        <v>1275</v>
      </c>
      <c r="Y10" s="460">
        <v>34</v>
      </c>
      <c r="Z10" s="460">
        <v>5</v>
      </c>
      <c r="AA10" s="460">
        <v>982</v>
      </c>
      <c r="AB10" s="460">
        <v>4054</v>
      </c>
      <c r="AC10" s="460">
        <v>872</v>
      </c>
      <c r="AD10" s="460">
        <v>507</v>
      </c>
      <c r="AE10" s="460">
        <v>472</v>
      </c>
      <c r="AF10" s="460">
        <v>282</v>
      </c>
      <c r="AG10" s="460">
        <v>35</v>
      </c>
      <c r="AH10" s="460">
        <v>155</v>
      </c>
      <c r="AI10" s="460">
        <v>214</v>
      </c>
      <c r="AJ10" s="460">
        <v>934</v>
      </c>
      <c r="AK10" s="460">
        <v>47</v>
      </c>
      <c r="AL10" s="460">
        <v>4</v>
      </c>
      <c r="AM10" s="466">
        <v>684</v>
      </c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</row>
    <row r="11" spans="1:68" s="448" customFormat="1" ht="15" customHeight="1">
      <c r="A11" s="464"/>
      <c r="B11" s="465" t="s">
        <v>1045</v>
      </c>
      <c r="C11" s="460">
        <v>16474</v>
      </c>
      <c r="D11" s="460">
        <v>6856</v>
      </c>
      <c r="E11" s="460">
        <v>4981</v>
      </c>
      <c r="F11" s="460">
        <v>1933</v>
      </c>
      <c r="G11" s="460">
        <v>336</v>
      </c>
      <c r="H11" s="460">
        <v>404</v>
      </c>
      <c r="I11" s="460">
        <v>1193</v>
      </c>
      <c r="J11" s="460">
        <v>179</v>
      </c>
      <c r="K11" s="460">
        <v>445</v>
      </c>
      <c r="L11" s="460">
        <v>93</v>
      </c>
      <c r="M11" s="460">
        <v>18</v>
      </c>
      <c r="N11" s="460">
        <v>1273</v>
      </c>
      <c r="O11" s="460">
        <v>7736</v>
      </c>
      <c r="P11" s="460">
        <v>2942</v>
      </c>
      <c r="Q11" s="460">
        <v>2184</v>
      </c>
      <c r="R11" s="460">
        <v>1017</v>
      </c>
      <c r="S11" s="460">
        <v>48</v>
      </c>
      <c r="T11" s="461"/>
      <c r="U11" s="460">
        <v>130</v>
      </c>
      <c r="V11" s="460">
        <v>839</v>
      </c>
      <c r="W11" s="460">
        <v>132</v>
      </c>
      <c r="X11" s="460">
        <v>295</v>
      </c>
      <c r="Y11" s="460">
        <v>38</v>
      </c>
      <c r="Z11" s="460">
        <v>9</v>
      </c>
      <c r="AA11" s="460">
        <v>746</v>
      </c>
      <c r="AB11" s="460">
        <v>8738</v>
      </c>
      <c r="AC11" s="460">
        <v>3914</v>
      </c>
      <c r="AD11" s="460">
        <v>2797</v>
      </c>
      <c r="AE11" s="460">
        <v>916</v>
      </c>
      <c r="AF11" s="460">
        <v>288</v>
      </c>
      <c r="AG11" s="460">
        <v>274</v>
      </c>
      <c r="AH11" s="460">
        <v>354</v>
      </c>
      <c r="AI11" s="460">
        <v>47</v>
      </c>
      <c r="AJ11" s="460">
        <v>150</v>
      </c>
      <c r="AK11" s="460">
        <v>55</v>
      </c>
      <c r="AL11" s="460">
        <v>9</v>
      </c>
      <c r="AM11" s="466">
        <v>527</v>
      </c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</row>
    <row r="12" spans="1:68" s="448" customFormat="1" ht="15" customHeight="1">
      <c r="A12" s="464"/>
      <c r="B12" s="465" t="s">
        <v>1046</v>
      </c>
      <c r="C12" s="460">
        <v>4214</v>
      </c>
      <c r="D12" s="460">
        <v>1740</v>
      </c>
      <c r="E12" s="460">
        <v>1315</v>
      </c>
      <c r="F12" s="460">
        <v>474</v>
      </c>
      <c r="G12" s="460">
        <v>117</v>
      </c>
      <c r="H12" s="460">
        <v>73</v>
      </c>
      <c r="I12" s="460">
        <v>284</v>
      </c>
      <c r="J12" s="460">
        <v>47</v>
      </c>
      <c r="K12" s="460">
        <v>193</v>
      </c>
      <c r="L12" s="460">
        <v>22</v>
      </c>
      <c r="M12" s="460">
        <v>4</v>
      </c>
      <c r="N12" s="460">
        <v>385</v>
      </c>
      <c r="O12" s="460">
        <v>2200</v>
      </c>
      <c r="P12" s="460">
        <v>841</v>
      </c>
      <c r="Q12" s="460">
        <v>678</v>
      </c>
      <c r="R12" s="460">
        <v>246</v>
      </c>
      <c r="S12" s="460">
        <v>15</v>
      </c>
      <c r="T12" s="461"/>
      <c r="U12" s="460">
        <v>40</v>
      </c>
      <c r="V12" s="460">
        <v>191</v>
      </c>
      <c r="W12" s="460">
        <v>33</v>
      </c>
      <c r="X12" s="460">
        <v>131</v>
      </c>
      <c r="Y12" s="460">
        <v>11</v>
      </c>
      <c r="Z12" s="460">
        <v>1</v>
      </c>
      <c r="AA12" s="460">
        <v>240</v>
      </c>
      <c r="AB12" s="460">
        <v>2014</v>
      </c>
      <c r="AC12" s="460">
        <v>899</v>
      </c>
      <c r="AD12" s="460">
        <v>637</v>
      </c>
      <c r="AE12" s="460">
        <v>228</v>
      </c>
      <c r="AF12" s="460">
        <v>102</v>
      </c>
      <c r="AG12" s="460">
        <v>33</v>
      </c>
      <c r="AH12" s="460">
        <v>93</v>
      </c>
      <c r="AI12" s="460">
        <v>14</v>
      </c>
      <c r="AJ12" s="460">
        <v>62</v>
      </c>
      <c r="AK12" s="460">
        <v>11</v>
      </c>
      <c r="AL12" s="460">
        <v>3</v>
      </c>
      <c r="AM12" s="466">
        <v>145</v>
      </c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</row>
    <row r="13" spans="1:68" s="448" customFormat="1" ht="15" customHeight="1">
      <c r="A13" s="464"/>
      <c r="B13" s="465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1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6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8"/>
      <c r="AY13" s="468"/>
      <c r="AZ13" s="468"/>
      <c r="BA13" s="468"/>
      <c r="BB13" s="468"/>
      <c r="BC13" s="468"/>
      <c r="BD13" s="468"/>
      <c r="BE13" s="468"/>
      <c r="BF13" s="468"/>
      <c r="BG13" s="468"/>
      <c r="BH13" s="468"/>
      <c r="BI13" s="468"/>
      <c r="BJ13" s="468"/>
      <c r="BK13" s="468"/>
      <c r="BL13" s="468"/>
      <c r="BM13" s="468"/>
      <c r="BN13" s="468"/>
      <c r="BO13" s="468"/>
      <c r="BP13" s="468"/>
    </row>
    <row r="14" spans="1:68" s="448" customFormat="1" ht="15" customHeight="1">
      <c r="A14" s="464"/>
      <c r="B14" s="465" t="s">
        <v>1047</v>
      </c>
      <c r="C14" s="460">
        <v>4356</v>
      </c>
      <c r="D14" s="460">
        <v>2745</v>
      </c>
      <c r="E14" s="460">
        <v>829</v>
      </c>
      <c r="F14" s="460">
        <v>471</v>
      </c>
      <c r="G14" s="460">
        <v>237</v>
      </c>
      <c r="H14" s="460">
        <v>68</v>
      </c>
      <c r="I14" s="460">
        <v>166</v>
      </c>
      <c r="J14" s="460">
        <v>18</v>
      </c>
      <c r="K14" s="460">
        <v>71</v>
      </c>
      <c r="L14" s="460">
        <v>25</v>
      </c>
      <c r="M14" s="460">
        <v>2</v>
      </c>
      <c r="N14" s="460">
        <v>114</v>
      </c>
      <c r="O14" s="460">
        <v>2006</v>
      </c>
      <c r="P14" s="460">
        <v>1270</v>
      </c>
      <c r="Q14" s="460">
        <v>399</v>
      </c>
      <c r="R14" s="460">
        <v>156</v>
      </c>
      <c r="S14" s="460">
        <v>30</v>
      </c>
      <c r="T14" s="461"/>
      <c r="U14" s="460">
        <v>16</v>
      </c>
      <c r="V14" s="460">
        <v>110</v>
      </c>
      <c r="W14" s="460">
        <v>13</v>
      </c>
      <c r="X14" s="460">
        <v>42</v>
      </c>
      <c r="Y14" s="460">
        <v>19</v>
      </c>
      <c r="Z14" s="460">
        <v>1</v>
      </c>
      <c r="AA14" s="460">
        <v>61</v>
      </c>
      <c r="AB14" s="460">
        <v>2350</v>
      </c>
      <c r="AC14" s="460">
        <v>1475</v>
      </c>
      <c r="AD14" s="460">
        <v>430</v>
      </c>
      <c r="AE14" s="460">
        <v>315</v>
      </c>
      <c r="AF14" s="460">
        <v>207</v>
      </c>
      <c r="AG14" s="460">
        <v>52</v>
      </c>
      <c r="AH14" s="460">
        <v>56</v>
      </c>
      <c r="AI14" s="460">
        <v>5</v>
      </c>
      <c r="AJ14" s="460">
        <v>29</v>
      </c>
      <c r="AK14" s="460">
        <v>6</v>
      </c>
      <c r="AL14" s="460">
        <v>1</v>
      </c>
      <c r="AM14" s="466">
        <v>53</v>
      </c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8"/>
      <c r="AY14" s="468"/>
      <c r="AZ14" s="468"/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</row>
    <row r="15" spans="1:68" s="448" customFormat="1" ht="15" customHeight="1">
      <c r="A15" s="464"/>
      <c r="B15" s="465" t="s">
        <v>1048</v>
      </c>
      <c r="C15" s="460">
        <v>4388</v>
      </c>
      <c r="D15" s="460">
        <v>1747</v>
      </c>
      <c r="E15" s="460">
        <v>1345</v>
      </c>
      <c r="F15" s="460">
        <v>974</v>
      </c>
      <c r="G15" s="460">
        <v>603</v>
      </c>
      <c r="H15" s="460">
        <v>206</v>
      </c>
      <c r="I15" s="460">
        <v>165</v>
      </c>
      <c r="J15" s="460">
        <v>13</v>
      </c>
      <c r="K15" s="460">
        <v>46</v>
      </c>
      <c r="L15" s="460">
        <v>18</v>
      </c>
      <c r="M15" s="460">
        <v>7</v>
      </c>
      <c r="N15" s="460">
        <v>171</v>
      </c>
      <c r="O15" s="460">
        <v>1766</v>
      </c>
      <c r="P15" s="460">
        <v>763</v>
      </c>
      <c r="Q15" s="460">
        <v>574</v>
      </c>
      <c r="R15" s="460">
        <v>247</v>
      </c>
      <c r="S15" s="460">
        <v>65</v>
      </c>
      <c r="T15" s="461"/>
      <c r="U15" s="460">
        <v>52</v>
      </c>
      <c r="V15" s="460">
        <v>130</v>
      </c>
      <c r="W15" s="460">
        <v>8</v>
      </c>
      <c r="X15" s="460">
        <v>31</v>
      </c>
      <c r="Y15" s="460">
        <v>7</v>
      </c>
      <c r="Z15" s="460">
        <v>2</v>
      </c>
      <c r="AA15" s="460">
        <v>109</v>
      </c>
      <c r="AB15" s="460">
        <v>2622</v>
      </c>
      <c r="AC15" s="460">
        <v>984</v>
      </c>
      <c r="AD15" s="460">
        <v>771</v>
      </c>
      <c r="AE15" s="460">
        <v>727</v>
      </c>
      <c r="AF15" s="460">
        <v>538</v>
      </c>
      <c r="AG15" s="460">
        <v>154</v>
      </c>
      <c r="AH15" s="460">
        <v>35</v>
      </c>
      <c r="AI15" s="460">
        <v>5</v>
      </c>
      <c r="AJ15" s="460">
        <v>15</v>
      </c>
      <c r="AK15" s="460">
        <v>11</v>
      </c>
      <c r="AL15" s="460">
        <v>5</v>
      </c>
      <c r="AM15" s="466">
        <v>62</v>
      </c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</row>
    <row r="16" spans="1:68" s="448" customFormat="1" ht="15" customHeight="1">
      <c r="A16" s="464"/>
      <c r="B16" s="465" t="s">
        <v>1049</v>
      </c>
      <c r="C16" s="460">
        <v>7377</v>
      </c>
      <c r="D16" s="460">
        <v>3004</v>
      </c>
      <c r="E16" s="460">
        <v>2820</v>
      </c>
      <c r="F16" s="460">
        <v>1042</v>
      </c>
      <c r="G16" s="460">
        <v>630</v>
      </c>
      <c r="H16" s="460">
        <v>157</v>
      </c>
      <c r="I16" s="460">
        <v>255</v>
      </c>
      <c r="J16" s="460">
        <v>21</v>
      </c>
      <c r="K16" s="460">
        <v>106</v>
      </c>
      <c r="L16" s="460">
        <v>75</v>
      </c>
      <c r="M16" s="460">
        <v>23</v>
      </c>
      <c r="N16" s="460">
        <v>225</v>
      </c>
      <c r="O16" s="460">
        <v>3199</v>
      </c>
      <c r="P16" s="460">
        <v>1393</v>
      </c>
      <c r="Q16" s="460">
        <v>1288</v>
      </c>
      <c r="R16" s="460">
        <v>233</v>
      </c>
      <c r="S16" s="460">
        <v>56</v>
      </c>
      <c r="T16" s="461"/>
      <c r="U16" s="460">
        <v>21</v>
      </c>
      <c r="V16" s="460">
        <v>156</v>
      </c>
      <c r="W16" s="460">
        <v>14</v>
      </c>
      <c r="X16" s="460">
        <v>68</v>
      </c>
      <c r="Y16" s="460">
        <v>41</v>
      </c>
      <c r="Z16" s="460">
        <v>13</v>
      </c>
      <c r="AA16" s="460">
        <v>120</v>
      </c>
      <c r="AB16" s="460">
        <v>4178</v>
      </c>
      <c r="AC16" s="460">
        <v>1611</v>
      </c>
      <c r="AD16" s="460">
        <v>1532</v>
      </c>
      <c r="AE16" s="460">
        <v>809</v>
      </c>
      <c r="AF16" s="460">
        <v>574</v>
      </c>
      <c r="AG16" s="460">
        <v>136</v>
      </c>
      <c r="AH16" s="460">
        <v>99</v>
      </c>
      <c r="AI16" s="460">
        <v>7</v>
      </c>
      <c r="AJ16" s="460">
        <v>38</v>
      </c>
      <c r="AK16" s="460">
        <v>34</v>
      </c>
      <c r="AL16" s="460">
        <v>10</v>
      </c>
      <c r="AM16" s="466">
        <v>105</v>
      </c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8"/>
      <c r="AY16" s="468"/>
      <c r="AZ16" s="468"/>
      <c r="BA16" s="468"/>
      <c r="BB16" s="468"/>
      <c r="BC16" s="468"/>
      <c r="BD16" s="468"/>
      <c r="BE16" s="468"/>
      <c r="BF16" s="468"/>
      <c r="BG16" s="468"/>
      <c r="BH16" s="468"/>
      <c r="BI16" s="468"/>
      <c r="BJ16" s="468"/>
      <c r="BK16" s="468"/>
      <c r="BL16" s="468"/>
      <c r="BM16" s="468"/>
      <c r="BN16" s="468"/>
      <c r="BO16" s="468"/>
      <c r="BP16" s="468"/>
    </row>
    <row r="17" spans="1:68" s="448" customFormat="1" ht="15" customHeight="1">
      <c r="A17" s="464"/>
      <c r="B17" s="465" t="s">
        <v>1050</v>
      </c>
      <c r="C17" s="460">
        <v>6333</v>
      </c>
      <c r="D17" s="460">
        <v>1741</v>
      </c>
      <c r="E17" s="460">
        <v>1885</v>
      </c>
      <c r="F17" s="460">
        <v>1364</v>
      </c>
      <c r="G17" s="460">
        <v>381</v>
      </c>
      <c r="H17" s="460">
        <v>83</v>
      </c>
      <c r="I17" s="460">
        <v>900</v>
      </c>
      <c r="J17" s="460">
        <v>142</v>
      </c>
      <c r="K17" s="460">
        <v>430</v>
      </c>
      <c r="L17" s="460">
        <v>60</v>
      </c>
      <c r="M17" s="460">
        <v>18</v>
      </c>
      <c r="N17" s="460">
        <v>533</v>
      </c>
      <c r="O17" s="460">
        <v>3147</v>
      </c>
      <c r="P17" s="460">
        <v>813</v>
      </c>
      <c r="Q17" s="460">
        <v>892</v>
      </c>
      <c r="R17" s="460">
        <v>643</v>
      </c>
      <c r="S17" s="460">
        <v>68</v>
      </c>
      <c r="T17" s="461"/>
      <c r="U17" s="460">
        <v>24</v>
      </c>
      <c r="V17" s="460">
        <v>551</v>
      </c>
      <c r="W17" s="460">
        <v>91</v>
      </c>
      <c r="X17" s="460">
        <v>265</v>
      </c>
      <c r="Y17" s="460">
        <v>22</v>
      </c>
      <c r="Z17" s="460">
        <v>11</v>
      </c>
      <c r="AA17" s="460">
        <v>319</v>
      </c>
      <c r="AB17" s="460">
        <v>3186</v>
      </c>
      <c r="AC17" s="460">
        <v>928</v>
      </c>
      <c r="AD17" s="460">
        <v>993</v>
      </c>
      <c r="AE17" s="460">
        <v>721</v>
      </c>
      <c r="AF17" s="460">
        <v>313</v>
      </c>
      <c r="AG17" s="460">
        <v>59</v>
      </c>
      <c r="AH17" s="460">
        <v>349</v>
      </c>
      <c r="AI17" s="460">
        <v>51</v>
      </c>
      <c r="AJ17" s="460">
        <v>165</v>
      </c>
      <c r="AK17" s="460">
        <v>38</v>
      </c>
      <c r="AL17" s="460">
        <v>7</v>
      </c>
      <c r="AM17" s="466">
        <v>214</v>
      </c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</row>
    <row r="18" spans="1:68" s="448" customFormat="1" ht="15" customHeight="1">
      <c r="A18" s="464"/>
      <c r="B18" s="465" t="s">
        <v>1051</v>
      </c>
      <c r="C18" s="460">
        <v>5113</v>
      </c>
      <c r="D18" s="460">
        <v>1060</v>
      </c>
      <c r="E18" s="460">
        <v>976</v>
      </c>
      <c r="F18" s="460">
        <v>1091</v>
      </c>
      <c r="G18" s="460">
        <v>446</v>
      </c>
      <c r="H18" s="460">
        <v>59</v>
      </c>
      <c r="I18" s="460">
        <v>586</v>
      </c>
      <c r="J18" s="460">
        <v>230</v>
      </c>
      <c r="K18" s="460">
        <v>668</v>
      </c>
      <c r="L18" s="460">
        <v>41</v>
      </c>
      <c r="M18" s="460">
        <v>10</v>
      </c>
      <c r="N18" s="460">
        <v>979</v>
      </c>
      <c r="O18" s="460">
        <v>2666</v>
      </c>
      <c r="P18" s="460">
        <v>461</v>
      </c>
      <c r="Q18" s="460">
        <v>469</v>
      </c>
      <c r="R18" s="460">
        <v>479</v>
      </c>
      <c r="S18" s="460">
        <v>103</v>
      </c>
      <c r="T18" s="461"/>
      <c r="U18" s="460">
        <v>19</v>
      </c>
      <c r="V18" s="460">
        <v>357</v>
      </c>
      <c r="W18" s="460">
        <v>160</v>
      </c>
      <c r="X18" s="460">
        <v>428</v>
      </c>
      <c r="Y18" s="460">
        <v>17</v>
      </c>
      <c r="Z18" s="460">
        <v>3</v>
      </c>
      <c r="AA18" s="460">
        <v>621</v>
      </c>
      <c r="AB18" s="460">
        <v>2447</v>
      </c>
      <c r="AC18" s="460">
        <v>599</v>
      </c>
      <c r="AD18" s="460">
        <v>507</v>
      </c>
      <c r="AE18" s="460">
        <v>612</v>
      </c>
      <c r="AF18" s="460">
        <v>343</v>
      </c>
      <c r="AG18" s="460">
        <v>40</v>
      </c>
      <c r="AH18" s="460">
        <v>229</v>
      </c>
      <c r="AI18" s="460">
        <v>70</v>
      </c>
      <c r="AJ18" s="460">
        <v>240</v>
      </c>
      <c r="AK18" s="460">
        <v>24</v>
      </c>
      <c r="AL18" s="460">
        <v>7</v>
      </c>
      <c r="AM18" s="466">
        <v>358</v>
      </c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</row>
    <row r="19" spans="1:68" s="448" customFormat="1" ht="15" customHeight="1">
      <c r="A19" s="464"/>
      <c r="B19" s="465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1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6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  <c r="BI19" s="468"/>
      <c r="BJ19" s="468"/>
      <c r="BK19" s="468"/>
      <c r="BL19" s="468"/>
      <c r="BM19" s="468"/>
      <c r="BN19" s="468"/>
      <c r="BO19" s="468"/>
      <c r="BP19" s="468"/>
    </row>
    <row r="20" spans="1:68" s="448" customFormat="1" ht="15" customHeight="1">
      <c r="A20" s="464"/>
      <c r="B20" s="465" t="s">
        <v>1052</v>
      </c>
      <c r="C20" s="460">
        <v>10633</v>
      </c>
      <c r="D20" s="460">
        <v>3341</v>
      </c>
      <c r="E20" s="460">
        <v>3064</v>
      </c>
      <c r="F20" s="460">
        <v>2301</v>
      </c>
      <c r="G20" s="460">
        <v>1201</v>
      </c>
      <c r="H20" s="460">
        <v>237</v>
      </c>
      <c r="I20" s="460">
        <v>863</v>
      </c>
      <c r="J20" s="460">
        <v>135</v>
      </c>
      <c r="K20" s="460">
        <v>416</v>
      </c>
      <c r="L20" s="460">
        <v>240</v>
      </c>
      <c r="M20" s="460">
        <v>52</v>
      </c>
      <c r="N20" s="460">
        <v>835</v>
      </c>
      <c r="O20" s="460">
        <v>4971</v>
      </c>
      <c r="P20" s="460">
        <v>1562</v>
      </c>
      <c r="Q20" s="460">
        <v>1387</v>
      </c>
      <c r="R20" s="460">
        <v>849</v>
      </c>
      <c r="S20" s="460">
        <v>232</v>
      </c>
      <c r="T20" s="461"/>
      <c r="U20" s="460">
        <v>70</v>
      </c>
      <c r="V20" s="460">
        <v>547</v>
      </c>
      <c r="W20" s="460">
        <v>96</v>
      </c>
      <c r="X20" s="460">
        <v>268</v>
      </c>
      <c r="Y20" s="460">
        <v>117</v>
      </c>
      <c r="Z20" s="460">
        <v>32</v>
      </c>
      <c r="AA20" s="460">
        <v>534</v>
      </c>
      <c r="AB20" s="460">
        <v>5662</v>
      </c>
      <c r="AC20" s="460">
        <v>1779</v>
      </c>
      <c r="AD20" s="460">
        <v>1677</v>
      </c>
      <c r="AE20" s="460">
        <v>1452</v>
      </c>
      <c r="AF20" s="460">
        <v>969</v>
      </c>
      <c r="AG20" s="460">
        <v>167</v>
      </c>
      <c r="AH20" s="460">
        <v>316</v>
      </c>
      <c r="AI20" s="460">
        <v>39</v>
      </c>
      <c r="AJ20" s="460">
        <v>148</v>
      </c>
      <c r="AK20" s="460">
        <v>123</v>
      </c>
      <c r="AL20" s="460">
        <v>20</v>
      </c>
      <c r="AM20" s="466">
        <v>301</v>
      </c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</row>
    <row r="21" spans="1:68" s="448" customFormat="1" ht="15" customHeight="1">
      <c r="A21" s="464"/>
      <c r="B21" s="465" t="s">
        <v>1053</v>
      </c>
      <c r="C21" s="460">
        <v>9646</v>
      </c>
      <c r="D21" s="460">
        <v>2819</v>
      </c>
      <c r="E21" s="460">
        <v>1849</v>
      </c>
      <c r="F21" s="460">
        <v>1253</v>
      </c>
      <c r="G21" s="460">
        <v>530</v>
      </c>
      <c r="H21" s="460">
        <v>123</v>
      </c>
      <c r="I21" s="460">
        <v>600</v>
      </c>
      <c r="J21" s="460">
        <v>400</v>
      </c>
      <c r="K21" s="460">
        <v>1210</v>
      </c>
      <c r="L21" s="460">
        <v>99</v>
      </c>
      <c r="M21" s="460">
        <v>41</v>
      </c>
      <c r="N21" s="460">
        <v>1762</v>
      </c>
      <c r="O21" s="460">
        <v>5065</v>
      </c>
      <c r="P21" s="460">
        <v>1367</v>
      </c>
      <c r="Q21" s="460">
        <v>850</v>
      </c>
      <c r="R21" s="460">
        <v>519</v>
      </c>
      <c r="S21" s="460">
        <v>101</v>
      </c>
      <c r="T21" s="461"/>
      <c r="U21" s="460">
        <v>39</v>
      </c>
      <c r="V21" s="460">
        <v>379</v>
      </c>
      <c r="W21" s="460">
        <v>281</v>
      </c>
      <c r="X21" s="460">
        <v>794</v>
      </c>
      <c r="Y21" s="460">
        <v>39</v>
      </c>
      <c r="Z21" s="460">
        <v>18</v>
      </c>
      <c r="AA21" s="460">
        <v>1069</v>
      </c>
      <c r="AB21" s="460">
        <v>4581</v>
      </c>
      <c r="AC21" s="460">
        <v>1452</v>
      </c>
      <c r="AD21" s="460">
        <v>999</v>
      </c>
      <c r="AE21" s="460">
        <v>734</v>
      </c>
      <c r="AF21" s="460">
        <v>429</v>
      </c>
      <c r="AG21" s="460">
        <v>84</v>
      </c>
      <c r="AH21" s="460">
        <v>221</v>
      </c>
      <c r="AI21" s="460">
        <v>119</v>
      </c>
      <c r="AJ21" s="460">
        <v>416</v>
      </c>
      <c r="AK21" s="460">
        <v>60</v>
      </c>
      <c r="AL21" s="460">
        <v>23</v>
      </c>
      <c r="AM21" s="466">
        <v>693</v>
      </c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</row>
    <row r="22" spans="1:68" s="448" customFormat="1" ht="15" customHeight="1">
      <c r="A22" s="464"/>
      <c r="B22" s="465" t="s">
        <v>1054</v>
      </c>
      <c r="C22" s="460">
        <v>6203</v>
      </c>
      <c r="D22" s="460">
        <v>1129</v>
      </c>
      <c r="E22" s="460">
        <v>948</v>
      </c>
      <c r="F22" s="460">
        <v>507</v>
      </c>
      <c r="G22" s="460">
        <v>162</v>
      </c>
      <c r="H22" s="460">
        <v>54</v>
      </c>
      <c r="I22" s="460">
        <v>291</v>
      </c>
      <c r="J22" s="460">
        <v>563</v>
      </c>
      <c r="K22" s="460">
        <v>1334</v>
      </c>
      <c r="L22" s="460">
        <v>55</v>
      </c>
      <c r="M22" s="460">
        <v>6</v>
      </c>
      <c r="N22" s="460">
        <v>1163</v>
      </c>
      <c r="O22" s="460">
        <v>3375</v>
      </c>
      <c r="P22" s="460">
        <v>508</v>
      </c>
      <c r="Q22" s="460">
        <v>417</v>
      </c>
      <c r="R22" s="460">
        <v>216</v>
      </c>
      <c r="S22" s="460">
        <v>28</v>
      </c>
      <c r="T22" s="461"/>
      <c r="U22" s="460">
        <v>17</v>
      </c>
      <c r="V22" s="460">
        <v>171</v>
      </c>
      <c r="W22" s="460">
        <v>340</v>
      </c>
      <c r="X22" s="460">
        <v>798</v>
      </c>
      <c r="Y22" s="460">
        <v>26</v>
      </c>
      <c r="Z22" s="460">
        <v>4</v>
      </c>
      <c r="AA22" s="460">
        <v>742</v>
      </c>
      <c r="AB22" s="460">
        <v>2828</v>
      </c>
      <c r="AC22" s="460">
        <v>621</v>
      </c>
      <c r="AD22" s="460">
        <v>531</v>
      </c>
      <c r="AE22" s="460">
        <v>291</v>
      </c>
      <c r="AF22" s="460">
        <v>134</v>
      </c>
      <c r="AG22" s="460">
        <v>37</v>
      </c>
      <c r="AH22" s="460">
        <v>120</v>
      </c>
      <c r="AI22" s="460">
        <v>223</v>
      </c>
      <c r="AJ22" s="460">
        <v>536</v>
      </c>
      <c r="AK22" s="460">
        <v>29</v>
      </c>
      <c r="AL22" s="460">
        <v>2</v>
      </c>
      <c r="AM22" s="466">
        <v>421</v>
      </c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</row>
    <row r="23" spans="1:68" s="448" customFormat="1" ht="15" customHeight="1">
      <c r="A23" s="464"/>
      <c r="B23" s="465" t="s">
        <v>1055</v>
      </c>
      <c r="C23" s="460">
        <v>6868</v>
      </c>
      <c r="D23" s="460">
        <v>2054</v>
      </c>
      <c r="E23" s="460">
        <v>2724</v>
      </c>
      <c r="F23" s="460">
        <v>864</v>
      </c>
      <c r="G23" s="460">
        <v>249</v>
      </c>
      <c r="H23" s="460">
        <v>104</v>
      </c>
      <c r="I23" s="460">
        <v>511</v>
      </c>
      <c r="J23" s="460">
        <v>144</v>
      </c>
      <c r="K23" s="460">
        <v>260</v>
      </c>
      <c r="L23" s="460">
        <v>39</v>
      </c>
      <c r="M23" s="460">
        <v>6</v>
      </c>
      <c r="N23" s="460">
        <v>519</v>
      </c>
      <c r="O23" s="460">
        <v>3524</v>
      </c>
      <c r="P23" s="460">
        <v>895</v>
      </c>
      <c r="Q23" s="460">
        <v>1380</v>
      </c>
      <c r="R23" s="460">
        <v>422</v>
      </c>
      <c r="S23" s="460">
        <v>49</v>
      </c>
      <c r="T23" s="461"/>
      <c r="U23" s="460">
        <v>26</v>
      </c>
      <c r="V23" s="460">
        <v>347</v>
      </c>
      <c r="W23" s="460">
        <v>104</v>
      </c>
      <c r="X23" s="460">
        <v>180</v>
      </c>
      <c r="Y23" s="460">
        <v>19</v>
      </c>
      <c r="Z23" s="460">
        <v>5</v>
      </c>
      <c r="AA23" s="460">
        <v>367</v>
      </c>
      <c r="AB23" s="460">
        <v>3344</v>
      </c>
      <c r="AC23" s="460">
        <v>1159</v>
      </c>
      <c r="AD23" s="460">
        <v>1344</v>
      </c>
      <c r="AE23" s="460">
        <v>442</v>
      </c>
      <c r="AF23" s="460">
        <v>200</v>
      </c>
      <c r="AG23" s="460">
        <v>78</v>
      </c>
      <c r="AH23" s="460">
        <v>164</v>
      </c>
      <c r="AI23" s="460">
        <v>40</v>
      </c>
      <c r="AJ23" s="460">
        <v>80</v>
      </c>
      <c r="AK23" s="460">
        <v>20</v>
      </c>
      <c r="AL23" s="460">
        <v>1</v>
      </c>
      <c r="AM23" s="466">
        <v>152</v>
      </c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</row>
    <row r="24" spans="1:68" s="448" customFormat="1" ht="15" customHeight="1">
      <c r="A24" s="464"/>
      <c r="B24" s="465" t="s">
        <v>1056</v>
      </c>
      <c r="C24" s="460">
        <v>7467</v>
      </c>
      <c r="D24" s="460">
        <v>2294</v>
      </c>
      <c r="E24" s="460">
        <v>2556</v>
      </c>
      <c r="F24" s="460">
        <v>1042</v>
      </c>
      <c r="G24" s="460">
        <v>368</v>
      </c>
      <c r="H24" s="460">
        <v>70</v>
      </c>
      <c r="I24" s="460">
        <v>604</v>
      </c>
      <c r="J24" s="460">
        <v>166</v>
      </c>
      <c r="K24" s="460">
        <v>495</v>
      </c>
      <c r="L24" s="460">
        <v>60</v>
      </c>
      <c r="M24" s="460">
        <v>18</v>
      </c>
      <c r="N24" s="460">
        <v>701</v>
      </c>
      <c r="O24" s="460">
        <v>3771</v>
      </c>
      <c r="P24" s="460">
        <v>1093</v>
      </c>
      <c r="Q24" s="460">
        <v>1186</v>
      </c>
      <c r="R24" s="460">
        <v>491</v>
      </c>
      <c r="S24" s="460">
        <v>67</v>
      </c>
      <c r="T24" s="461"/>
      <c r="U24" s="460">
        <v>33</v>
      </c>
      <c r="V24" s="460">
        <v>391</v>
      </c>
      <c r="W24" s="460">
        <v>108</v>
      </c>
      <c r="X24" s="460">
        <v>329</v>
      </c>
      <c r="Y24" s="460">
        <v>33</v>
      </c>
      <c r="Z24" s="460">
        <v>9</v>
      </c>
      <c r="AA24" s="460">
        <v>440</v>
      </c>
      <c r="AB24" s="460">
        <v>3696</v>
      </c>
      <c r="AC24" s="460">
        <v>1201</v>
      </c>
      <c r="AD24" s="460">
        <v>1370</v>
      </c>
      <c r="AE24" s="460">
        <v>551</v>
      </c>
      <c r="AF24" s="460">
        <v>301</v>
      </c>
      <c r="AG24" s="460">
        <v>37</v>
      </c>
      <c r="AH24" s="460">
        <v>213</v>
      </c>
      <c r="AI24" s="460">
        <v>58</v>
      </c>
      <c r="AJ24" s="460">
        <v>166</v>
      </c>
      <c r="AK24" s="460">
        <v>27</v>
      </c>
      <c r="AL24" s="460">
        <v>9</v>
      </c>
      <c r="AM24" s="466">
        <v>261</v>
      </c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</row>
    <row r="25" spans="1:68" s="448" customFormat="1" ht="15" customHeight="1">
      <c r="A25" s="464"/>
      <c r="B25" s="465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1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0"/>
      <c r="AH25" s="460"/>
      <c r="AI25" s="460"/>
      <c r="AJ25" s="460"/>
      <c r="AK25" s="460"/>
      <c r="AL25" s="460"/>
      <c r="AM25" s="466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</row>
    <row r="26" spans="1:68" s="448" customFormat="1" ht="15" customHeight="1">
      <c r="A26" s="464"/>
      <c r="B26" s="465" t="s">
        <v>1057</v>
      </c>
      <c r="C26" s="460">
        <v>8660</v>
      </c>
      <c r="D26" s="460">
        <v>2170</v>
      </c>
      <c r="E26" s="460">
        <v>4299</v>
      </c>
      <c r="F26" s="460">
        <v>1179</v>
      </c>
      <c r="G26" s="460">
        <v>237</v>
      </c>
      <c r="H26" s="460">
        <v>110</v>
      </c>
      <c r="I26" s="460">
        <v>832</v>
      </c>
      <c r="J26" s="460">
        <v>83</v>
      </c>
      <c r="K26" s="460">
        <v>207</v>
      </c>
      <c r="L26" s="460">
        <v>76</v>
      </c>
      <c r="M26" s="460">
        <v>11</v>
      </c>
      <c r="N26" s="460">
        <v>371</v>
      </c>
      <c r="O26" s="460">
        <v>4255</v>
      </c>
      <c r="P26" s="460">
        <v>1006</v>
      </c>
      <c r="Q26" s="460">
        <v>1993</v>
      </c>
      <c r="R26" s="460">
        <v>649</v>
      </c>
      <c r="S26" s="460">
        <v>44</v>
      </c>
      <c r="T26" s="461"/>
      <c r="U26" s="460">
        <v>41</v>
      </c>
      <c r="V26" s="460">
        <v>564</v>
      </c>
      <c r="W26" s="460">
        <v>56</v>
      </c>
      <c r="X26" s="460">
        <v>119</v>
      </c>
      <c r="Y26" s="460">
        <v>36</v>
      </c>
      <c r="Z26" s="460">
        <v>7</v>
      </c>
      <c r="AA26" s="460">
        <v>221</v>
      </c>
      <c r="AB26" s="460">
        <v>4405</v>
      </c>
      <c r="AC26" s="460">
        <v>1164</v>
      </c>
      <c r="AD26" s="460">
        <v>2306</v>
      </c>
      <c r="AE26" s="460">
        <v>530</v>
      </c>
      <c r="AF26" s="460">
        <v>193</v>
      </c>
      <c r="AG26" s="460">
        <v>69</v>
      </c>
      <c r="AH26" s="460">
        <v>268</v>
      </c>
      <c r="AI26" s="460">
        <v>27</v>
      </c>
      <c r="AJ26" s="460">
        <v>88</v>
      </c>
      <c r="AK26" s="460">
        <v>40</v>
      </c>
      <c r="AL26" s="460">
        <v>4</v>
      </c>
      <c r="AM26" s="466">
        <v>150</v>
      </c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</row>
    <row r="27" spans="1:68" s="448" customFormat="1" ht="15" customHeight="1">
      <c r="A27" s="464"/>
      <c r="B27" s="465" t="s">
        <v>1058</v>
      </c>
      <c r="C27" s="460">
        <v>7873</v>
      </c>
      <c r="D27" s="460">
        <v>2469</v>
      </c>
      <c r="E27" s="460">
        <v>3682</v>
      </c>
      <c r="F27" s="460">
        <v>1055</v>
      </c>
      <c r="G27" s="460">
        <v>464</v>
      </c>
      <c r="H27" s="460">
        <v>73</v>
      </c>
      <c r="I27" s="460">
        <v>518</v>
      </c>
      <c r="J27" s="460">
        <v>32</v>
      </c>
      <c r="K27" s="460">
        <v>103</v>
      </c>
      <c r="L27" s="460">
        <v>123</v>
      </c>
      <c r="M27" s="460">
        <v>6</v>
      </c>
      <c r="N27" s="460">
        <v>219</v>
      </c>
      <c r="O27" s="460">
        <v>3826</v>
      </c>
      <c r="P27" s="460">
        <v>1151</v>
      </c>
      <c r="Q27" s="460">
        <v>1830</v>
      </c>
      <c r="R27" s="460">
        <v>440</v>
      </c>
      <c r="S27" s="460">
        <v>74</v>
      </c>
      <c r="T27" s="461"/>
      <c r="U27" s="460">
        <v>18</v>
      </c>
      <c r="V27" s="460">
        <v>348</v>
      </c>
      <c r="W27" s="460">
        <v>20</v>
      </c>
      <c r="X27" s="460">
        <v>76</v>
      </c>
      <c r="Y27" s="460">
        <v>66</v>
      </c>
      <c r="Z27" s="460">
        <v>5</v>
      </c>
      <c r="AA27" s="460">
        <v>128</v>
      </c>
      <c r="AB27" s="460">
        <v>4047</v>
      </c>
      <c r="AC27" s="460">
        <v>1318</v>
      </c>
      <c r="AD27" s="460">
        <v>1852</v>
      </c>
      <c r="AE27" s="460">
        <v>615</v>
      </c>
      <c r="AF27" s="460">
        <v>390</v>
      </c>
      <c r="AG27" s="460">
        <v>55</v>
      </c>
      <c r="AH27" s="460">
        <v>170</v>
      </c>
      <c r="AI27" s="460">
        <v>12</v>
      </c>
      <c r="AJ27" s="460">
        <v>27</v>
      </c>
      <c r="AK27" s="460">
        <v>57</v>
      </c>
      <c r="AL27" s="460">
        <v>1</v>
      </c>
      <c r="AM27" s="466">
        <v>91</v>
      </c>
      <c r="AN27" s="467"/>
      <c r="AO27" s="467"/>
      <c r="AP27" s="467"/>
      <c r="AQ27" s="467"/>
      <c r="AR27" s="467"/>
      <c r="AS27" s="467"/>
      <c r="AT27" s="467"/>
      <c r="AU27" s="467"/>
      <c r="AV27" s="467"/>
      <c r="AW27" s="467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</row>
    <row r="28" spans="1:68" s="448" customFormat="1" ht="15" customHeight="1">
      <c r="A28" s="464"/>
      <c r="B28" s="465" t="s">
        <v>1059</v>
      </c>
      <c r="C28" s="460">
        <v>8368</v>
      </c>
      <c r="D28" s="460">
        <v>5883</v>
      </c>
      <c r="E28" s="460">
        <v>1611</v>
      </c>
      <c r="F28" s="460">
        <v>503</v>
      </c>
      <c r="G28" s="460">
        <v>278</v>
      </c>
      <c r="H28" s="460">
        <v>60</v>
      </c>
      <c r="I28" s="460">
        <v>165</v>
      </c>
      <c r="J28" s="460">
        <v>10</v>
      </c>
      <c r="K28" s="460">
        <v>51</v>
      </c>
      <c r="L28" s="460">
        <v>14</v>
      </c>
      <c r="M28" s="460">
        <v>5</v>
      </c>
      <c r="N28" s="460">
        <v>144</v>
      </c>
      <c r="O28" s="460">
        <v>3792</v>
      </c>
      <c r="P28" s="460">
        <v>2687</v>
      </c>
      <c r="Q28" s="460">
        <v>741</v>
      </c>
      <c r="R28" s="460">
        <v>166</v>
      </c>
      <c r="S28" s="460">
        <v>42</v>
      </c>
      <c r="T28" s="461"/>
      <c r="U28" s="460">
        <v>19</v>
      </c>
      <c r="V28" s="460">
        <v>105</v>
      </c>
      <c r="W28" s="460">
        <v>8</v>
      </c>
      <c r="X28" s="460">
        <v>39</v>
      </c>
      <c r="Y28" s="460">
        <v>4</v>
      </c>
      <c r="Z28" s="460">
        <v>3</v>
      </c>
      <c r="AA28" s="460">
        <v>76</v>
      </c>
      <c r="AB28" s="460">
        <v>4576</v>
      </c>
      <c r="AC28" s="460">
        <v>3196</v>
      </c>
      <c r="AD28" s="460">
        <v>870</v>
      </c>
      <c r="AE28" s="460">
        <v>337</v>
      </c>
      <c r="AF28" s="460">
        <v>236</v>
      </c>
      <c r="AG28" s="460">
        <v>41</v>
      </c>
      <c r="AH28" s="460">
        <v>60</v>
      </c>
      <c r="AI28" s="460">
        <v>2</v>
      </c>
      <c r="AJ28" s="460">
        <v>12</v>
      </c>
      <c r="AK28" s="460">
        <v>10</v>
      </c>
      <c r="AL28" s="460">
        <v>2</v>
      </c>
      <c r="AM28" s="466">
        <v>68</v>
      </c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</row>
    <row r="29" spans="1:68" s="448" customFormat="1" ht="15" customHeight="1">
      <c r="A29" s="196"/>
      <c r="B29" s="119" t="s">
        <v>1060</v>
      </c>
      <c r="C29" s="455">
        <v>8921</v>
      </c>
      <c r="D29" s="455">
        <v>2526</v>
      </c>
      <c r="E29" s="455">
        <v>3978</v>
      </c>
      <c r="F29" s="455">
        <v>1446</v>
      </c>
      <c r="G29" s="455">
        <v>784</v>
      </c>
      <c r="H29" s="455">
        <v>119</v>
      </c>
      <c r="I29" s="455">
        <v>543</v>
      </c>
      <c r="J29" s="455">
        <v>58</v>
      </c>
      <c r="K29" s="455">
        <v>158</v>
      </c>
      <c r="L29" s="455">
        <v>129</v>
      </c>
      <c r="M29" s="455">
        <v>16</v>
      </c>
      <c r="N29" s="455">
        <v>411</v>
      </c>
      <c r="O29" s="455">
        <v>4117</v>
      </c>
      <c r="P29" s="455">
        <v>1165</v>
      </c>
      <c r="Q29" s="455">
        <v>1800</v>
      </c>
      <c r="R29" s="455">
        <v>554</v>
      </c>
      <c r="S29" s="455">
        <v>154</v>
      </c>
      <c r="T29" s="455"/>
      <c r="U29" s="455">
        <v>17</v>
      </c>
      <c r="V29" s="455">
        <v>383</v>
      </c>
      <c r="W29" s="455">
        <v>38</v>
      </c>
      <c r="X29" s="455">
        <v>104</v>
      </c>
      <c r="Y29" s="455">
        <v>64</v>
      </c>
      <c r="Z29" s="455">
        <v>11</v>
      </c>
      <c r="AA29" s="455">
        <v>274</v>
      </c>
      <c r="AB29" s="455">
        <v>4804</v>
      </c>
      <c r="AC29" s="455">
        <v>1361</v>
      </c>
      <c r="AD29" s="455">
        <v>2178</v>
      </c>
      <c r="AE29" s="455">
        <v>892</v>
      </c>
      <c r="AF29" s="455">
        <v>630</v>
      </c>
      <c r="AG29" s="455">
        <v>102</v>
      </c>
      <c r="AH29" s="455">
        <v>160</v>
      </c>
      <c r="AI29" s="455">
        <v>20</v>
      </c>
      <c r="AJ29" s="455">
        <v>54</v>
      </c>
      <c r="AK29" s="455">
        <v>65</v>
      </c>
      <c r="AL29" s="455">
        <v>5</v>
      </c>
      <c r="AM29" s="469">
        <v>137</v>
      </c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</row>
    <row r="30" spans="1:68" s="448" customFormat="1" ht="15" customHeight="1">
      <c r="A30" s="464"/>
      <c r="B30" s="465" t="s">
        <v>1061</v>
      </c>
      <c r="C30" s="460">
        <v>7764</v>
      </c>
      <c r="D30" s="460">
        <v>2616</v>
      </c>
      <c r="E30" s="460">
        <v>2592</v>
      </c>
      <c r="F30" s="460">
        <v>1211</v>
      </c>
      <c r="G30" s="460">
        <v>560</v>
      </c>
      <c r="H30" s="460">
        <v>109</v>
      </c>
      <c r="I30" s="460">
        <v>542</v>
      </c>
      <c r="J30" s="460">
        <v>70</v>
      </c>
      <c r="K30" s="460">
        <v>321</v>
      </c>
      <c r="L30" s="460">
        <v>110</v>
      </c>
      <c r="M30" s="460">
        <v>5</v>
      </c>
      <c r="N30" s="460">
        <v>645</v>
      </c>
      <c r="O30" s="460">
        <v>3622</v>
      </c>
      <c r="P30" s="460">
        <v>1170</v>
      </c>
      <c r="Q30" s="460">
        <v>1146</v>
      </c>
      <c r="R30" s="460">
        <v>434</v>
      </c>
      <c r="S30" s="460">
        <v>81</v>
      </c>
      <c r="T30" s="461"/>
      <c r="U30" s="460">
        <v>19</v>
      </c>
      <c r="V30" s="460">
        <v>334</v>
      </c>
      <c r="W30" s="460">
        <v>59</v>
      </c>
      <c r="X30" s="460">
        <v>207</v>
      </c>
      <c r="Y30" s="460">
        <v>53</v>
      </c>
      <c r="Z30" s="460">
        <v>5</v>
      </c>
      <c r="AA30" s="460">
        <v>446</v>
      </c>
      <c r="AB30" s="460">
        <v>4142</v>
      </c>
      <c r="AC30" s="460">
        <v>1446</v>
      </c>
      <c r="AD30" s="460">
        <v>1446</v>
      </c>
      <c r="AE30" s="460">
        <v>777</v>
      </c>
      <c r="AF30" s="460">
        <v>479</v>
      </c>
      <c r="AG30" s="460">
        <v>90</v>
      </c>
      <c r="AH30" s="460">
        <v>208</v>
      </c>
      <c r="AI30" s="460">
        <v>11</v>
      </c>
      <c r="AJ30" s="460">
        <v>114</v>
      </c>
      <c r="AK30" s="460">
        <v>57</v>
      </c>
      <c r="AL30" s="460">
        <v>0</v>
      </c>
      <c r="AM30" s="466">
        <v>199</v>
      </c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</row>
    <row r="31" spans="1:68" s="448" customFormat="1" ht="15" customHeight="1">
      <c r="A31" s="464"/>
      <c r="B31" s="465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1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6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</row>
    <row r="32" spans="1:68" s="448" customFormat="1" ht="15" customHeight="1">
      <c r="A32" s="464"/>
      <c r="B32" s="465" t="s">
        <v>1062</v>
      </c>
      <c r="C32" s="460">
        <v>14402</v>
      </c>
      <c r="D32" s="460">
        <v>7663</v>
      </c>
      <c r="E32" s="460">
        <v>3499</v>
      </c>
      <c r="F32" s="460">
        <v>2421</v>
      </c>
      <c r="G32" s="460">
        <v>1649</v>
      </c>
      <c r="H32" s="460">
        <v>251</v>
      </c>
      <c r="I32" s="460">
        <v>521</v>
      </c>
      <c r="J32" s="460">
        <v>47</v>
      </c>
      <c r="K32" s="460">
        <v>89</v>
      </c>
      <c r="L32" s="460">
        <v>166</v>
      </c>
      <c r="M32" s="460">
        <v>16</v>
      </c>
      <c r="N32" s="460">
        <v>313</v>
      </c>
      <c r="O32" s="460">
        <v>6710</v>
      </c>
      <c r="P32" s="460">
        <v>3796</v>
      </c>
      <c r="Q32" s="460">
        <v>1640</v>
      </c>
      <c r="R32" s="460">
        <v>787</v>
      </c>
      <c r="S32" s="460">
        <v>330</v>
      </c>
      <c r="T32" s="461"/>
      <c r="U32" s="460">
        <v>75</v>
      </c>
      <c r="V32" s="460">
        <v>382</v>
      </c>
      <c r="W32" s="460">
        <v>32</v>
      </c>
      <c r="X32" s="460">
        <v>57</v>
      </c>
      <c r="Y32" s="460">
        <v>87</v>
      </c>
      <c r="Z32" s="460">
        <v>6</v>
      </c>
      <c r="AA32" s="460">
        <v>217</v>
      </c>
      <c r="AB32" s="460">
        <v>7692</v>
      </c>
      <c r="AC32" s="460">
        <v>3867</v>
      </c>
      <c r="AD32" s="460">
        <v>1859</v>
      </c>
      <c r="AE32" s="460">
        <v>1634</v>
      </c>
      <c r="AF32" s="460">
        <v>1319</v>
      </c>
      <c r="AG32" s="460">
        <v>176</v>
      </c>
      <c r="AH32" s="460">
        <v>139</v>
      </c>
      <c r="AI32" s="460">
        <v>15</v>
      </c>
      <c r="AJ32" s="460">
        <v>32</v>
      </c>
      <c r="AK32" s="460">
        <v>79</v>
      </c>
      <c r="AL32" s="460">
        <v>10</v>
      </c>
      <c r="AM32" s="466">
        <v>96</v>
      </c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</row>
    <row r="33" spans="1:68" s="448" customFormat="1" ht="15" customHeight="1">
      <c r="A33" s="464"/>
      <c r="B33" s="465" t="s">
        <v>1063</v>
      </c>
      <c r="C33" s="460">
        <v>7358</v>
      </c>
      <c r="D33" s="460">
        <v>3349</v>
      </c>
      <c r="E33" s="460">
        <v>2265</v>
      </c>
      <c r="F33" s="460">
        <v>1165</v>
      </c>
      <c r="G33" s="460">
        <v>728</v>
      </c>
      <c r="H33" s="460">
        <v>103</v>
      </c>
      <c r="I33" s="460">
        <v>334</v>
      </c>
      <c r="J33" s="460">
        <v>39</v>
      </c>
      <c r="K33" s="460">
        <v>78</v>
      </c>
      <c r="L33" s="460">
        <v>61</v>
      </c>
      <c r="M33" s="460">
        <v>14</v>
      </c>
      <c r="N33" s="460">
        <v>298</v>
      </c>
      <c r="O33" s="460">
        <v>3459</v>
      </c>
      <c r="P33" s="460">
        <v>1613</v>
      </c>
      <c r="Q33" s="460">
        <v>1098</v>
      </c>
      <c r="R33" s="460">
        <v>370</v>
      </c>
      <c r="S33" s="460">
        <v>108</v>
      </c>
      <c r="T33" s="461"/>
      <c r="U33" s="460">
        <v>15</v>
      </c>
      <c r="V33" s="460">
        <v>247</v>
      </c>
      <c r="W33" s="460">
        <v>25</v>
      </c>
      <c r="X33" s="460">
        <v>63</v>
      </c>
      <c r="Y33" s="460">
        <v>28</v>
      </c>
      <c r="Z33" s="460">
        <v>5</v>
      </c>
      <c r="AA33" s="460">
        <v>221</v>
      </c>
      <c r="AB33" s="460">
        <v>3899</v>
      </c>
      <c r="AC33" s="460">
        <v>1736</v>
      </c>
      <c r="AD33" s="460">
        <v>1167</v>
      </c>
      <c r="AE33" s="460">
        <v>795</v>
      </c>
      <c r="AF33" s="460">
        <v>620</v>
      </c>
      <c r="AG33" s="460">
        <v>88</v>
      </c>
      <c r="AH33" s="460">
        <v>87</v>
      </c>
      <c r="AI33" s="460">
        <v>14</v>
      </c>
      <c r="AJ33" s="460">
        <v>15</v>
      </c>
      <c r="AK33" s="460">
        <v>33</v>
      </c>
      <c r="AL33" s="460">
        <v>9</v>
      </c>
      <c r="AM33" s="466">
        <v>77</v>
      </c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</row>
    <row r="34" spans="1:68" s="448" customFormat="1" ht="15" customHeight="1">
      <c r="A34" s="464"/>
      <c r="B34" s="465" t="s">
        <v>1064</v>
      </c>
      <c r="C34" s="460">
        <v>10569</v>
      </c>
      <c r="D34" s="460">
        <v>3828</v>
      </c>
      <c r="E34" s="460">
        <v>3977</v>
      </c>
      <c r="F34" s="460">
        <v>1879</v>
      </c>
      <c r="G34" s="460">
        <v>1206</v>
      </c>
      <c r="H34" s="460">
        <v>150</v>
      </c>
      <c r="I34" s="460">
        <v>523</v>
      </c>
      <c r="J34" s="460">
        <v>58</v>
      </c>
      <c r="K34" s="460">
        <v>153</v>
      </c>
      <c r="L34" s="460">
        <v>106</v>
      </c>
      <c r="M34" s="460">
        <v>42</v>
      </c>
      <c r="N34" s="460">
        <v>352</v>
      </c>
      <c r="O34" s="460">
        <v>4677</v>
      </c>
      <c r="P34" s="460">
        <v>1745</v>
      </c>
      <c r="Q34" s="460">
        <v>1855</v>
      </c>
      <c r="R34" s="460">
        <v>577</v>
      </c>
      <c r="S34" s="460">
        <v>191</v>
      </c>
      <c r="T34" s="461"/>
      <c r="U34" s="460">
        <v>12</v>
      </c>
      <c r="V34" s="460">
        <v>374</v>
      </c>
      <c r="W34" s="460">
        <v>45</v>
      </c>
      <c r="X34" s="460">
        <v>100</v>
      </c>
      <c r="Y34" s="460">
        <v>44</v>
      </c>
      <c r="Z34" s="460">
        <v>25</v>
      </c>
      <c r="AA34" s="460">
        <v>209</v>
      </c>
      <c r="AB34" s="460">
        <v>5892</v>
      </c>
      <c r="AC34" s="460">
        <v>2083</v>
      </c>
      <c r="AD34" s="460">
        <v>2122</v>
      </c>
      <c r="AE34" s="460">
        <v>1302</v>
      </c>
      <c r="AF34" s="460">
        <v>1015</v>
      </c>
      <c r="AG34" s="460">
        <v>138</v>
      </c>
      <c r="AH34" s="460">
        <v>149</v>
      </c>
      <c r="AI34" s="460">
        <v>13</v>
      </c>
      <c r="AJ34" s="460">
        <v>53</v>
      </c>
      <c r="AK34" s="460">
        <v>62</v>
      </c>
      <c r="AL34" s="460">
        <v>17</v>
      </c>
      <c r="AM34" s="466">
        <v>143</v>
      </c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</row>
    <row r="35" spans="1:68" s="448" customFormat="1" ht="15" customHeight="1">
      <c r="A35" s="464"/>
      <c r="B35" s="465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1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6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68"/>
      <c r="BP35" s="468"/>
    </row>
    <row r="36" spans="1:68" s="457" customFormat="1" ht="15" customHeight="1">
      <c r="A36" s="888" t="s">
        <v>1065</v>
      </c>
      <c r="B36" s="889"/>
      <c r="C36" s="455">
        <v>38847</v>
      </c>
      <c r="D36" s="455">
        <v>13209</v>
      </c>
      <c r="E36" s="455">
        <v>10617</v>
      </c>
      <c r="F36" s="455">
        <v>6383</v>
      </c>
      <c r="G36" s="455">
        <v>3583</v>
      </c>
      <c r="H36" s="455">
        <v>736</v>
      </c>
      <c r="I36" s="455">
        <v>2064</v>
      </c>
      <c r="J36" s="455">
        <v>386</v>
      </c>
      <c r="K36" s="455">
        <v>2584</v>
      </c>
      <c r="L36" s="455">
        <v>1259</v>
      </c>
      <c r="M36" s="455">
        <v>909</v>
      </c>
      <c r="N36" s="455">
        <v>2869</v>
      </c>
      <c r="O36" s="455">
        <v>18799</v>
      </c>
      <c r="P36" s="455">
        <v>6587</v>
      </c>
      <c r="Q36" s="455">
        <v>4935</v>
      </c>
      <c r="R36" s="455">
        <v>2187</v>
      </c>
      <c r="S36" s="455">
        <v>617</v>
      </c>
      <c r="T36" s="455"/>
      <c r="U36" s="455">
        <v>234</v>
      </c>
      <c r="V36" s="455">
        <v>1336</v>
      </c>
      <c r="W36" s="455">
        <v>266</v>
      </c>
      <c r="X36" s="455">
        <v>1547</v>
      </c>
      <c r="Y36" s="455">
        <v>651</v>
      </c>
      <c r="Z36" s="455">
        <v>495</v>
      </c>
      <c r="AA36" s="455">
        <v>1816</v>
      </c>
      <c r="AB36" s="455">
        <v>20048</v>
      </c>
      <c r="AC36" s="455">
        <v>6622</v>
      </c>
      <c r="AD36" s="455">
        <v>5682</v>
      </c>
      <c r="AE36" s="455">
        <v>4196</v>
      </c>
      <c r="AF36" s="455">
        <v>2966</v>
      </c>
      <c r="AG36" s="455">
        <v>502</v>
      </c>
      <c r="AH36" s="455">
        <v>728</v>
      </c>
      <c r="AI36" s="455">
        <v>120</v>
      </c>
      <c r="AJ36" s="455">
        <v>1037</v>
      </c>
      <c r="AK36" s="455">
        <v>608</v>
      </c>
      <c r="AL36" s="455">
        <v>414</v>
      </c>
      <c r="AM36" s="469">
        <v>1053</v>
      </c>
      <c r="AN36" s="456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56"/>
      <c r="BB36" s="456"/>
      <c r="BC36" s="456"/>
      <c r="BD36" s="456"/>
      <c r="BE36" s="456"/>
      <c r="BF36" s="456"/>
      <c r="BG36" s="456"/>
      <c r="BH36" s="456"/>
      <c r="BI36" s="456"/>
      <c r="BJ36" s="456"/>
      <c r="BK36" s="456"/>
      <c r="BL36" s="456"/>
      <c r="BM36" s="456"/>
      <c r="BN36" s="456"/>
      <c r="BO36" s="456"/>
      <c r="BP36" s="456"/>
    </row>
    <row r="37" spans="1:68" ht="15" customHeight="1">
      <c r="A37" s="458"/>
      <c r="B37" s="459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1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70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2"/>
      <c r="AY37" s="462"/>
      <c r="AZ37" s="462"/>
      <c r="BA37" s="462"/>
      <c r="BB37" s="462"/>
      <c r="BC37" s="462"/>
      <c r="BD37" s="462"/>
      <c r="BE37" s="462"/>
      <c r="BF37" s="462"/>
      <c r="BG37" s="462"/>
      <c r="BH37" s="462"/>
      <c r="BI37" s="462"/>
      <c r="BJ37" s="462"/>
      <c r="BK37" s="462"/>
      <c r="BL37" s="462"/>
      <c r="BM37" s="462"/>
      <c r="BN37" s="462"/>
      <c r="BO37" s="462"/>
      <c r="BP37" s="462"/>
    </row>
    <row r="38" spans="1:68" s="457" customFormat="1" ht="15" customHeight="1">
      <c r="A38" s="888" t="s">
        <v>1066</v>
      </c>
      <c r="B38" s="889"/>
      <c r="C38" s="455">
        <v>363</v>
      </c>
      <c r="D38" s="455">
        <v>74</v>
      </c>
      <c r="E38" s="455">
        <v>41</v>
      </c>
      <c r="F38" s="455">
        <v>118</v>
      </c>
      <c r="G38" s="455">
        <v>72</v>
      </c>
      <c r="H38" s="455">
        <v>16</v>
      </c>
      <c r="I38" s="455">
        <v>30</v>
      </c>
      <c r="J38" s="455">
        <v>1</v>
      </c>
      <c r="K38" s="455">
        <v>46</v>
      </c>
      <c r="L38" s="455">
        <v>48</v>
      </c>
      <c r="M38" s="455">
        <v>22</v>
      </c>
      <c r="N38" s="455">
        <v>6</v>
      </c>
      <c r="O38" s="455">
        <v>183</v>
      </c>
      <c r="P38" s="455">
        <v>41</v>
      </c>
      <c r="Q38" s="455">
        <v>17</v>
      </c>
      <c r="R38" s="455">
        <v>45</v>
      </c>
      <c r="S38" s="455">
        <v>13</v>
      </c>
      <c r="T38" s="455"/>
      <c r="U38" s="455">
        <v>6</v>
      </c>
      <c r="V38" s="455">
        <v>26</v>
      </c>
      <c r="W38" s="455">
        <v>0</v>
      </c>
      <c r="X38" s="455">
        <v>34</v>
      </c>
      <c r="Y38" s="455">
        <v>26</v>
      </c>
      <c r="Z38" s="455">
        <v>11</v>
      </c>
      <c r="AA38" s="455">
        <v>5</v>
      </c>
      <c r="AB38" s="455">
        <v>180</v>
      </c>
      <c r="AC38" s="455">
        <v>33</v>
      </c>
      <c r="AD38" s="455">
        <v>24</v>
      </c>
      <c r="AE38" s="455">
        <v>73</v>
      </c>
      <c r="AF38" s="455">
        <v>59</v>
      </c>
      <c r="AG38" s="455">
        <v>10</v>
      </c>
      <c r="AH38" s="455">
        <v>4</v>
      </c>
      <c r="AI38" s="455">
        <v>1</v>
      </c>
      <c r="AJ38" s="455">
        <v>12</v>
      </c>
      <c r="AK38" s="455">
        <v>22</v>
      </c>
      <c r="AL38" s="455">
        <v>11</v>
      </c>
      <c r="AM38" s="469">
        <v>1</v>
      </c>
      <c r="AN38" s="456"/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456"/>
      <c r="BE38" s="456"/>
      <c r="BF38" s="456"/>
      <c r="BG38" s="456"/>
      <c r="BH38" s="456"/>
      <c r="BI38" s="456"/>
      <c r="BJ38" s="456"/>
      <c r="BK38" s="456"/>
      <c r="BL38" s="456"/>
      <c r="BM38" s="456"/>
      <c r="BN38" s="456"/>
      <c r="BO38" s="456"/>
      <c r="BP38" s="456"/>
    </row>
    <row r="39" spans="1:68" ht="15" customHeight="1">
      <c r="A39" s="458"/>
      <c r="B39" s="459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70"/>
      <c r="AN39" s="462"/>
      <c r="AO39" s="462"/>
      <c r="AP39" s="462"/>
      <c r="AQ39" s="462"/>
      <c r="AR39" s="462"/>
      <c r="AS39" s="462"/>
      <c r="AT39" s="462"/>
      <c r="AU39" s="462"/>
      <c r="AV39" s="462"/>
      <c r="AW39" s="462"/>
      <c r="AX39" s="462"/>
      <c r="AY39" s="462"/>
      <c r="AZ39" s="462"/>
      <c r="BA39" s="462"/>
      <c r="BB39" s="462"/>
      <c r="BC39" s="462"/>
      <c r="BD39" s="462"/>
      <c r="BE39" s="462"/>
      <c r="BF39" s="462"/>
      <c r="BG39" s="462"/>
      <c r="BH39" s="462"/>
      <c r="BI39" s="462"/>
      <c r="BJ39" s="462"/>
      <c r="BK39" s="462"/>
      <c r="BL39" s="462"/>
      <c r="BM39" s="462"/>
      <c r="BN39" s="462"/>
      <c r="BO39" s="462"/>
      <c r="BP39" s="462"/>
    </row>
    <row r="40" spans="1:68" s="457" customFormat="1" ht="15" customHeight="1">
      <c r="A40" s="873" t="s">
        <v>1067</v>
      </c>
      <c r="B40" s="874"/>
      <c r="C40" s="471">
        <v>150</v>
      </c>
      <c r="D40" s="472">
        <v>51</v>
      </c>
      <c r="E40" s="472">
        <v>9</v>
      </c>
      <c r="F40" s="472">
        <v>66</v>
      </c>
      <c r="G40" s="472">
        <v>60</v>
      </c>
      <c r="H40" s="472">
        <v>5</v>
      </c>
      <c r="I40" s="472">
        <v>1</v>
      </c>
      <c r="J40" s="472">
        <v>4</v>
      </c>
      <c r="K40" s="472">
        <v>6</v>
      </c>
      <c r="L40" s="472">
        <v>1</v>
      </c>
      <c r="M40" s="472">
        <v>0</v>
      </c>
      <c r="N40" s="472">
        <v>11</v>
      </c>
      <c r="O40" s="472">
        <v>16</v>
      </c>
      <c r="P40" s="472">
        <v>4</v>
      </c>
      <c r="Q40" s="472">
        <v>0</v>
      </c>
      <c r="R40" s="472">
        <v>4</v>
      </c>
      <c r="S40" s="472">
        <v>2</v>
      </c>
      <c r="T40" s="455"/>
      <c r="U40" s="472">
        <v>2</v>
      </c>
      <c r="V40" s="472">
        <v>0</v>
      </c>
      <c r="W40" s="472">
        <v>2</v>
      </c>
      <c r="X40" s="472">
        <v>3</v>
      </c>
      <c r="Y40" s="472">
        <v>0</v>
      </c>
      <c r="Z40" s="472">
        <v>0</v>
      </c>
      <c r="AA40" s="472">
        <v>3</v>
      </c>
      <c r="AB40" s="472">
        <v>134</v>
      </c>
      <c r="AC40" s="472">
        <v>47</v>
      </c>
      <c r="AD40" s="472">
        <v>9</v>
      </c>
      <c r="AE40" s="472">
        <v>62</v>
      </c>
      <c r="AF40" s="472">
        <v>58</v>
      </c>
      <c r="AG40" s="472">
        <v>3</v>
      </c>
      <c r="AH40" s="472">
        <v>1</v>
      </c>
      <c r="AI40" s="472">
        <v>2</v>
      </c>
      <c r="AJ40" s="472">
        <v>3</v>
      </c>
      <c r="AK40" s="472">
        <v>1</v>
      </c>
      <c r="AL40" s="472">
        <v>0</v>
      </c>
      <c r="AM40" s="473">
        <v>8</v>
      </c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  <c r="AY40" s="456"/>
      <c r="AZ40" s="456"/>
      <c r="BA40" s="456"/>
      <c r="BB40" s="456"/>
      <c r="BC40" s="456"/>
      <c r="BD40" s="456"/>
      <c r="BE40" s="456"/>
      <c r="BF40" s="456"/>
      <c r="BG40" s="456"/>
      <c r="BH40" s="456"/>
      <c r="BI40" s="456"/>
      <c r="BJ40" s="456"/>
      <c r="BK40" s="456"/>
      <c r="BL40" s="456"/>
      <c r="BM40" s="456"/>
      <c r="BN40" s="456"/>
      <c r="BO40" s="456"/>
      <c r="BP40" s="456"/>
    </row>
    <row r="41" spans="1:68" s="448" customFormat="1" ht="15" customHeight="1">
      <c r="A41" s="474" t="s">
        <v>1068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6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68"/>
      <c r="BN41" s="468"/>
      <c r="BO41" s="468"/>
      <c r="BP41" s="468"/>
    </row>
    <row r="42" spans="1:68" ht="12.75" customHeight="1">
      <c r="A42" s="477"/>
      <c r="B42" s="477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78"/>
      <c r="U42" s="462"/>
      <c r="V42" s="462"/>
      <c r="W42" s="462"/>
      <c r="X42" s="462"/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462"/>
      <c r="BD42" s="462"/>
      <c r="BE42" s="462"/>
      <c r="BF42" s="462"/>
      <c r="BG42" s="462"/>
      <c r="BH42" s="462"/>
      <c r="BI42" s="462"/>
      <c r="BJ42" s="462"/>
      <c r="BK42" s="462"/>
      <c r="BL42" s="462"/>
      <c r="BM42" s="462"/>
      <c r="BN42" s="462"/>
      <c r="BO42" s="462"/>
      <c r="BP42" s="462"/>
    </row>
    <row r="43" spans="1:68" ht="12.75" customHeight="1">
      <c r="A43" s="477"/>
      <c r="B43" s="477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78"/>
      <c r="U43" s="462"/>
      <c r="V43" s="462"/>
      <c r="W43" s="462"/>
      <c r="X43" s="462"/>
      <c r="Y43" s="462"/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  <c r="AJ43" s="462"/>
      <c r="AK43" s="462"/>
      <c r="AL43" s="462"/>
      <c r="AM43" s="462"/>
      <c r="AN43" s="462"/>
      <c r="AO43" s="462"/>
      <c r="AP43" s="462"/>
      <c r="AQ43" s="462"/>
      <c r="AR43" s="462"/>
      <c r="AS43" s="462"/>
      <c r="AT43" s="462"/>
      <c r="AU43" s="462"/>
      <c r="AV43" s="462"/>
      <c r="AW43" s="462"/>
      <c r="AX43" s="462"/>
      <c r="AY43" s="462"/>
      <c r="AZ43" s="462"/>
      <c r="BA43" s="462"/>
      <c r="BB43" s="462"/>
      <c r="BC43" s="462"/>
      <c r="BD43" s="462"/>
      <c r="BE43" s="462"/>
      <c r="BF43" s="462"/>
      <c r="BG43" s="462"/>
      <c r="BH43" s="462"/>
      <c r="BI43" s="462"/>
      <c r="BJ43" s="462"/>
      <c r="BK43" s="462"/>
      <c r="BL43" s="462"/>
      <c r="BM43" s="462"/>
      <c r="BN43" s="462"/>
      <c r="BO43" s="462"/>
      <c r="BP43" s="462"/>
    </row>
    <row r="44" spans="1:68" ht="12.75" customHeight="1">
      <c r="A44" s="477"/>
      <c r="B44" s="477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78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2"/>
      <c r="AI44" s="462"/>
      <c r="AJ44" s="462"/>
      <c r="AK44" s="462"/>
      <c r="AL44" s="462"/>
      <c r="AM44" s="462"/>
      <c r="AN44" s="462"/>
      <c r="AO44" s="462"/>
      <c r="AP44" s="462"/>
      <c r="AQ44" s="462"/>
      <c r="AR44" s="462"/>
      <c r="AS44" s="462"/>
      <c r="AT44" s="462"/>
      <c r="AU44" s="462"/>
      <c r="AV44" s="462"/>
      <c r="AW44" s="462"/>
      <c r="AX44" s="462"/>
      <c r="AY44" s="462"/>
      <c r="AZ44" s="462"/>
      <c r="BA44" s="462"/>
      <c r="BB44" s="462"/>
      <c r="BC44" s="462"/>
      <c r="BD44" s="462"/>
      <c r="BE44" s="462"/>
      <c r="BF44" s="462"/>
      <c r="BG44" s="462"/>
      <c r="BH44" s="462"/>
      <c r="BI44" s="462"/>
      <c r="BJ44" s="462"/>
      <c r="BK44" s="462"/>
      <c r="BL44" s="462"/>
      <c r="BM44" s="462"/>
      <c r="BN44" s="462"/>
      <c r="BO44" s="462"/>
      <c r="BP44" s="462"/>
    </row>
    <row r="45" spans="1:68" ht="12.75" customHeight="1">
      <c r="A45" s="477"/>
      <c r="B45" s="477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78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462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2"/>
      <c r="AS45" s="462"/>
      <c r="AT45" s="462"/>
      <c r="AU45" s="462"/>
      <c r="AV45" s="462"/>
      <c r="AW45" s="462"/>
      <c r="AX45" s="462"/>
      <c r="AY45" s="462"/>
      <c r="AZ45" s="462"/>
      <c r="BA45" s="462"/>
      <c r="BB45" s="462"/>
      <c r="BC45" s="462"/>
      <c r="BD45" s="462"/>
      <c r="BE45" s="462"/>
      <c r="BF45" s="462"/>
      <c r="BG45" s="462"/>
      <c r="BH45" s="462"/>
      <c r="BI45" s="462"/>
      <c r="BJ45" s="462"/>
      <c r="BK45" s="462"/>
      <c r="BL45" s="462"/>
      <c r="BM45" s="462"/>
      <c r="BN45" s="462"/>
      <c r="BO45" s="462"/>
      <c r="BP45" s="462"/>
    </row>
    <row r="46" spans="1:68" ht="12.75" customHeight="1">
      <c r="A46" s="477"/>
      <c r="B46" s="477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78"/>
      <c r="U46" s="462"/>
      <c r="V46" s="462"/>
      <c r="W46" s="462"/>
      <c r="X46" s="462"/>
      <c r="Y46" s="462"/>
      <c r="Z46" s="462"/>
      <c r="AA46" s="462"/>
      <c r="AB46" s="462"/>
      <c r="AC46" s="462"/>
      <c r="AD46" s="462"/>
      <c r="AE46" s="462"/>
      <c r="AF46" s="462"/>
      <c r="AG46" s="462"/>
      <c r="AH46" s="462"/>
      <c r="AI46" s="462"/>
      <c r="AJ46" s="462"/>
      <c r="AK46" s="462"/>
      <c r="AL46" s="462"/>
      <c r="AM46" s="462"/>
      <c r="AN46" s="462"/>
      <c r="AO46" s="462"/>
      <c r="AP46" s="462"/>
      <c r="AQ46" s="462"/>
      <c r="AR46" s="462"/>
      <c r="AS46" s="462"/>
      <c r="AT46" s="462"/>
      <c r="AU46" s="462"/>
      <c r="AV46" s="462"/>
      <c r="AW46" s="462"/>
      <c r="AX46" s="462"/>
      <c r="AY46" s="462"/>
      <c r="AZ46" s="462"/>
      <c r="BA46" s="462"/>
      <c r="BB46" s="462"/>
      <c r="BC46" s="462"/>
      <c r="BD46" s="462"/>
      <c r="BE46" s="462"/>
      <c r="BF46" s="462"/>
      <c r="BG46" s="462"/>
      <c r="BH46" s="462"/>
      <c r="BI46" s="462"/>
      <c r="BJ46" s="462"/>
      <c r="BK46" s="462"/>
      <c r="BL46" s="462"/>
      <c r="BM46" s="462"/>
      <c r="BN46" s="462"/>
      <c r="BO46" s="462"/>
      <c r="BP46" s="462"/>
    </row>
    <row r="47" spans="1:68" ht="12.75" customHeight="1">
      <c r="A47" s="477"/>
      <c r="B47" s="477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78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N47" s="462"/>
      <c r="AO47" s="462"/>
      <c r="AP47" s="462"/>
      <c r="AQ47" s="462"/>
      <c r="AR47" s="462"/>
      <c r="AS47" s="462"/>
      <c r="AT47" s="462"/>
      <c r="AU47" s="462"/>
      <c r="AV47" s="462"/>
      <c r="AW47" s="462"/>
      <c r="AX47" s="462"/>
      <c r="AY47" s="462"/>
      <c r="AZ47" s="462"/>
      <c r="BA47" s="462"/>
      <c r="BB47" s="462"/>
      <c r="BC47" s="462"/>
      <c r="BD47" s="462"/>
      <c r="BE47" s="462"/>
      <c r="BF47" s="462"/>
      <c r="BG47" s="462"/>
      <c r="BH47" s="462"/>
      <c r="BI47" s="462"/>
      <c r="BJ47" s="462"/>
      <c r="BK47" s="462"/>
      <c r="BL47" s="462"/>
      <c r="BM47" s="462"/>
      <c r="BN47" s="462"/>
      <c r="BO47" s="462"/>
      <c r="BP47" s="462"/>
    </row>
    <row r="48" spans="1:68" ht="12.75" customHeight="1">
      <c r="A48" s="477"/>
      <c r="B48" s="477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78"/>
      <c r="U48" s="462"/>
      <c r="V48" s="462"/>
      <c r="W48" s="462"/>
      <c r="X48" s="462"/>
      <c r="Y48" s="462"/>
      <c r="Z48" s="462"/>
      <c r="AA48" s="462"/>
      <c r="AB48" s="462"/>
      <c r="AC48" s="462"/>
      <c r="AD48" s="462"/>
      <c r="AE48" s="462"/>
      <c r="AF48" s="462"/>
      <c r="AG48" s="462"/>
      <c r="AH48" s="462"/>
      <c r="AI48" s="462"/>
      <c r="AJ48" s="462"/>
      <c r="AK48" s="462"/>
      <c r="AL48" s="462"/>
      <c r="AM48" s="462"/>
      <c r="AN48" s="462"/>
      <c r="AO48" s="462"/>
      <c r="AP48" s="462"/>
      <c r="AQ48" s="462"/>
      <c r="AR48" s="462"/>
      <c r="AS48" s="462"/>
      <c r="AT48" s="462"/>
      <c r="AU48" s="462"/>
      <c r="AV48" s="462"/>
      <c r="AW48" s="462"/>
      <c r="AX48" s="462"/>
      <c r="AY48" s="462"/>
      <c r="AZ48" s="462"/>
      <c r="BA48" s="462"/>
      <c r="BB48" s="462"/>
      <c r="BC48" s="462"/>
      <c r="BD48" s="462"/>
      <c r="BE48" s="462"/>
      <c r="BF48" s="462"/>
      <c r="BG48" s="462"/>
      <c r="BH48" s="462"/>
      <c r="BI48" s="462"/>
      <c r="BJ48" s="462"/>
      <c r="BK48" s="462"/>
      <c r="BL48" s="462"/>
      <c r="BM48" s="462"/>
      <c r="BN48" s="462"/>
      <c r="BO48" s="462"/>
      <c r="BP48" s="462"/>
    </row>
    <row r="49" spans="1:68" ht="12.75" customHeight="1">
      <c r="A49" s="477"/>
      <c r="B49" s="477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78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2"/>
      <c r="AS49" s="462"/>
      <c r="AT49" s="462"/>
      <c r="AU49" s="462"/>
      <c r="AV49" s="462"/>
      <c r="AW49" s="462"/>
      <c r="AX49" s="462"/>
      <c r="AY49" s="462"/>
      <c r="AZ49" s="462"/>
      <c r="BA49" s="462"/>
      <c r="BB49" s="462"/>
      <c r="BC49" s="462"/>
      <c r="BD49" s="462"/>
      <c r="BE49" s="462"/>
      <c r="BF49" s="462"/>
      <c r="BG49" s="462"/>
      <c r="BH49" s="462"/>
      <c r="BI49" s="462"/>
      <c r="BJ49" s="462"/>
      <c r="BK49" s="462"/>
      <c r="BL49" s="462"/>
      <c r="BM49" s="462"/>
      <c r="BN49" s="462"/>
      <c r="BO49" s="462"/>
      <c r="BP49" s="462"/>
    </row>
    <row r="50" spans="1:68" ht="12.75" customHeight="1">
      <c r="A50" s="477"/>
      <c r="B50" s="477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78"/>
      <c r="U50" s="462"/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2"/>
      <c r="AQ50" s="462"/>
      <c r="AR50" s="462"/>
      <c r="AS50" s="462"/>
      <c r="AT50" s="462"/>
      <c r="AU50" s="462"/>
      <c r="AV50" s="462"/>
      <c r="AW50" s="462"/>
      <c r="AX50" s="462"/>
      <c r="AY50" s="462"/>
      <c r="AZ50" s="462"/>
      <c r="BA50" s="462"/>
      <c r="BB50" s="462"/>
      <c r="BC50" s="462"/>
      <c r="BD50" s="462"/>
      <c r="BE50" s="462"/>
      <c r="BF50" s="462"/>
      <c r="BG50" s="462"/>
      <c r="BH50" s="462"/>
      <c r="BI50" s="462"/>
      <c r="BJ50" s="462"/>
      <c r="BK50" s="462"/>
      <c r="BL50" s="462"/>
      <c r="BM50" s="462"/>
      <c r="BN50" s="462"/>
      <c r="BO50" s="462"/>
      <c r="BP50" s="462"/>
    </row>
    <row r="51" spans="1:68" ht="12.75" customHeight="1">
      <c r="A51" s="477"/>
      <c r="B51" s="477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78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462"/>
      <c r="BB51" s="462"/>
      <c r="BC51" s="462"/>
      <c r="BD51" s="462"/>
      <c r="BE51" s="462"/>
      <c r="BF51" s="462"/>
      <c r="BG51" s="462"/>
      <c r="BH51" s="462"/>
      <c r="BI51" s="462"/>
      <c r="BJ51" s="462"/>
      <c r="BK51" s="462"/>
      <c r="BL51" s="462"/>
      <c r="BM51" s="462"/>
      <c r="BN51" s="462"/>
      <c r="BO51" s="462"/>
      <c r="BP51" s="462"/>
    </row>
    <row r="52" spans="1:68" ht="12.75" customHeight="1">
      <c r="A52" s="477"/>
      <c r="B52" s="477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78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2"/>
      <c r="AS52" s="462"/>
      <c r="AT52" s="462"/>
      <c r="AU52" s="462"/>
      <c r="AV52" s="462"/>
      <c r="AW52" s="462"/>
      <c r="AX52" s="462"/>
      <c r="AY52" s="462"/>
      <c r="AZ52" s="462"/>
      <c r="BA52" s="462"/>
      <c r="BB52" s="462"/>
      <c r="BC52" s="462"/>
      <c r="BD52" s="462"/>
      <c r="BE52" s="462"/>
      <c r="BF52" s="462"/>
      <c r="BG52" s="462"/>
      <c r="BH52" s="462"/>
      <c r="BI52" s="462"/>
      <c r="BJ52" s="462"/>
      <c r="BK52" s="462"/>
      <c r="BL52" s="462"/>
      <c r="BM52" s="462"/>
      <c r="BN52" s="462"/>
      <c r="BO52" s="462"/>
      <c r="BP52" s="462"/>
    </row>
    <row r="53" spans="1:68" ht="12.75" customHeight="1">
      <c r="A53" s="477"/>
      <c r="B53" s="477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78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2"/>
      <c r="AS53" s="462"/>
      <c r="AT53" s="462"/>
      <c r="AU53" s="462"/>
      <c r="AV53" s="462"/>
      <c r="AW53" s="462"/>
      <c r="AX53" s="462"/>
      <c r="AY53" s="462"/>
      <c r="AZ53" s="462"/>
      <c r="BA53" s="462"/>
      <c r="BB53" s="462"/>
      <c r="BC53" s="462"/>
      <c r="BD53" s="462"/>
      <c r="BE53" s="462"/>
      <c r="BF53" s="462"/>
      <c r="BG53" s="462"/>
      <c r="BH53" s="462"/>
      <c r="BI53" s="462"/>
      <c r="BJ53" s="462"/>
      <c r="BK53" s="462"/>
      <c r="BL53" s="462"/>
      <c r="BM53" s="462"/>
      <c r="BN53" s="462"/>
      <c r="BO53" s="462"/>
      <c r="BP53" s="462"/>
    </row>
    <row r="54" spans="1:68" ht="12.75" customHeight="1">
      <c r="A54" s="477"/>
      <c r="B54" s="477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78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462"/>
      <c r="AM54" s="462"/>
      <c r="AN54" s="462"/>
      <c r="AO54" s="462"/>
      <c r="AP54" s="462"/>
      <c r="AQ54" s="462"/>
      <c r="AR54" s="462"/>
      <c r="AS54" s="462"/>
      <c r="AT54" s="462"/>
      <c r="AU54" s="462"/>
      <c r="AV54" s="462"/>
      <c r="AW54" s="462"/>
      <c r="AX54" s="462"/>
      <c r="AY54" s="462"/>
      <c r="AZ54" s="462"/>
      <c r="BA54" s="462"/>
      <c r="BB54" s="462"/>
      <c r="BC54" s="462"/>
      <c r="BD54" s="462"/>
      <c r="BE54" s="462"/>
      <c r="BF54" s="462"/>
      <c r="BG54" s="462"/>
      <c r="BH54" s="462"/>
      <c r="BI54" s="462"/>
      <c r="BJ54" s="462"/>
      <c r="BK54" s="462"/>
      <c r="BL54" s="462"/>
      <c r="BM54" s="462"/>
      <c r="BN54" s="462"/>
      <c r="BO54" s="462"/>
      <c r="BP54" s="462"/>
    </row>
    <row r="55" spans="1:68" ht="12.75" customHeight="1">
      <c r="A55" s="477"/>
      <c r="B55" s="477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78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2"/>
      <c r="AS55" s="462"/>
      <c r="AT55" s="462"/>
      <c r="AU55" s="462"/>
      <c r="AV55" s="462"/>
      <c r="AW55" s="462"/>
      <c r="AX55" s="462"/>
      <c r="AY55" s="462"/>
      <c r="AZ55" s="462"/>
      <c r="BA55" s="462"/>
      <c r="BB55" s="462"/>
      <c r="BC55" s="462"/>
      <c r="BD55" s="462"/>
      <c r="BE55" s="462"/>
      <c r="BF55" s="462"/>
      <c r="BG55" s="462"/>
      <c r="BH55" s="462"/>
      <c r="BI55" s="462"/>
      <c r="BJ55" s="462"/>
      <c r="BK55" s="462"/>
      <c r="BL55" s="462"/>
      <c r="BM55" s="462"/>
      <c r="BN55" s="462"/>
      <c r="BO55" s="462"/>
      <c r="BP55" s="462"/>
    </row>
    <row r="56" spans="1:68" ht="12.75" customHeight="1">
      <c r="A56" s="477"/>
      <c r="B56" s="477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78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R56" s="462"/>
      <c r="AS56" s="462"/>
      <c r="AT56" s="462"/>
      <c r="AU56" s="462"/>
      <c r="AV56" s="462"/>
      <c r="AW56" s="462"/>
      <c r="AX56" s="462"/>
      <c r="AY56" s="462"/>
      <c r="AZ56" s="462"/>
      <c r="BA56" s="462"/>
      <c r="BB56" s="462"/>
      <c r="BC56" s="462"/>
      <c r="BD56" s="462"/>
      <c r="BE56" s="462"/>
      <c r="BF56" s="462"/>
      <c r="BG56" s="462"/>
      <c r="BH56" s="462"/>
      <c r="BI56" s="462"/>
      <c r="BJ56" s="462"/>
      <c r="BK56" s="462"/>
      <c r="BL56" s="462"/>
      <c r="BM56" s="462"/>
      <c r="BN56" s="462"/>
      <c r="BO56" s="462"/>
      <c r="BP56" s="462"/>
    </row>
    <row r="57" spans="1:68" ht="12.75" customHeight="1">
      <c r="A57" s="477"/>
      <c r="B57" s="477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78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2"/>
      <c r="AH57" s="462"/>
      <c r="AI57" s="462"/>
      <c r="AJ57" s="462"/>
      <c r="AK57" s="462"/>
      <c r="AL57" s="462"/>
      <c r="AM57" s="462"/>
      <c r="AN57" s="462"/>
      <c r="AO57" s="462"/>
      <c r="AP57" s="462"/>
      <c r="AQ57" s="462"/>
      <c r="AR57" s="462"/>
      <c r="AS57" s="462"/>
      <c r="AT57" s="462"/>
      <c r="AU57" s="462"/>
      <c r="AV57" s="462"/>
      <c r="AW57" s="462"/>
      <c r="AX57" s="462"/>
      <c r="AY57" s="462"/>
      <c r="AZ57" s="462"/>
      <c r="BA57" s="462"/>
      <c r="BB57" s="462"/>
      <c r="BC57" s="462"/>
      <c r="BD57" s="462"/>
      <c r="BE57" s="462"/>
      <c r="BF57" s="462"/>
      <c r="BG57" s="462"/>
      <c r="BH57" s="462"/>
      <c r="BI57" s="462"/>
      <c r="BJ57" s="462"/>
      <c r="BK57" s="462"/>
      <c r="BL57" s="462"/>
      <c r="BM57" s="462"/>
      <c r="BN57" s="462"/>
      <c r="BO57" s="462"/>
      <c r="BP57" s="462"/>
    </row>
    <row r="58" spans="1:68" ht="12.75" customHeight="1">
      <c r="A58" s="477"/>
      <c r="B58" s="477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78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462"/>
      <c r="AP58" s="462"/>
      <c r="AQ58" s="462"/>
      <c r="AR58" s="462"/>
      <c r="AS58" s="462"/>
      <c r="AT58" s="462"/>
      <c r="AU58" s="462"/>
      <c r="AV58" s="462"/>
      <c r="AW58" s="462"/>
      <c r="AX58" s="462"/>
      <c r="AY58" s="462"/>
      <c r="AZ58" s="462"/>
      <c r="BA58" s="462"/>
      <c r="BB58" s="462"/>
      <c r="BC58" s="462"/>
      <c r="BD58" s="462"/>
      <c r="BE58" s="462"/>
      <c r="BF58" s="462"/>
      <c r="BG58" s="462"/>
      <c r="BH58" s="462"/>
      <c r="BI58" s="462"/>
      <c r="BJ58" s="462"/>
      <c r="BK58" s="462"/>
      <c r="BL58" s="462"/>
      <c r="BM58" s="462"/>
      <c r="BN58" s="462"/>
      <c r="BO58" s="462"/>
      <c r="BP58" s="462"/>
    </row>
    <row r="59" spans="1:68" ht="12.75" customHeight="1">
      <c r="A59" s="477"/>
      <c r="B59" s="477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78"/>
      <c r="U59" s="462"/>
      <c r="V59" s="462"/>
      <c r="W59" s="462"/>
      <c r="X59" s="462"/>
      <c r="Y59" s="462"/>
      <c r="Z59" s="462"/>
      <c r="AA59" s="462"/>
      <c r="AB59" s="462"/>
      <c r="AC59" s="462"/>
      <c r="AD59" s="462"/>
      <c r="AE59" s="462"/>
      <c r="AF59" s="462"/>
      <c r="AG59" s="462"/>
      <c r="AH59" s="462"/>
      <c r="AI59" s="462"/>
      <c r="AJ59" s="462"/>
      <c r="AK59" s="462"/>
      <c r="AL59" s="462"/>
      <c r="AM59" s="462"/>
      <c r="AN59" s="462"/>
      <c r="AO59" s="462"/>
      <c r="AP59" s="462"/>
      <c r="AQ59" s="462"/>
      <c r="AR59" s="462"/>
      <c r="AS59" s="462"/>
      <c r="AT59" s="462"/>
      <c r="AU59" s="462"/>
      <c r="AV59" s="462"/>
      <c r="AW59" s="462"/>
      <c r="AX59" s="462"/>
      <c r="AY59" s="462"/>
      <c r="AZ59" s="462"/>
      <c r="BA59" s="462"/>
      <c r="BB59" s="462"/>
      <c r="BC59" s="462"/>
      <c r="BD59" s="462"/>
      <c r="BE59" s="462"/>
      <c r="BF59" s="462"/>
      <c r="BG59" s="462"/>
      <c r="BH59" s="462"/>
      <c r="BI59" s="462"/>
      <c r="BJ59" s="462"/>
      <c r="BK59" s="462"/>
      <c r="BL59" s="462"/>
      <c r="BM59" s="462"/>
      <c r="BN59" s="462"/>
      <c r="BO59" s="462"/>
      <c r="BP59" s="462"/>
    </row>
    <row r="60" spans="1:68" ht="12.75" customHeight="1">
      <c r="A60" s="477"/>
      <c r="B60" s="477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78"/>
      <c r="U60" s="462"/>
      <c r="V60" s="462"/>
      <c r="W60" s="462"/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462"/>
      <c r="AI60" s="462"/>
      <c r="AJ60" s="462"/>
      <c r="AK60" s="462"/>
      <c r="AL60" s="462"/>
      <c r="AM60" s="462"/>
      <c r="AN60" s="462"/>
      <c r="AO60" s="462"/>
      <c r="AP60" s="462"/>
      <c r="AQ60" s="462"/>
      <c r="AR60" s="462"/>
      <c r="AS60" s="462"/>
      <c r="AT60" s="462"/>
      <c r="AU60" s="462"/>
      <c r="AV60" s="462"/>
      <c r="AW60" s="462"/>
      <c r="AX60" s="462"/>
      <c r="AY60" s="462"/>
      <c r="AZ60" s="462"/>
      <c r="BA60" s="462"/>
      <c r="BB60" s="462"/>
      <c r="BC60" s="462"/>
      <c r="BD60" s="462"/>
      <c r="BE60" s="462"/>
      <c r="BF60" s="462"/>
      <c r="BG60" s="462"/>
      <c r="BH60" s="462"/>
      <c r="BI60" s="462"/>
      <c r="BJ60" s="462"/>
      <c r="BK60" s="462"/>
      <c r="BL60" s="462"/>
      <c r="BM60" s="462"/>
      <c r="BN60" s="462"/>
      <c r="BO60" s="462"/>
      <c r="BP60" s="462"/>
    </row>
    <row r="61" spans="1:68" ht="12.75" customHeight="1">
      <c r="A61" s="477"/>
      <c r="B61" s="477"/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78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2"/>
      <c r="AH61" s="462"/>
      <c r="AI61" s="462"/>
      <c r="AJ61" s="462"/>
      <c r="AK61" s="462"/>
      <c r="AL61" s="462"/>
      <c r="AM61" s="462"/>
      <c r="AN61" s="462"/>
      <c r="AO61" s="462"/>
      <c r="AP61" s="462"/>
      <c r="AQ61" s="462"/>
      <c r="AR61" s="462"/>
      <c r="AS61" s="462"/>
      <c r="AT61" s="462"/>
      <c r="AU61" s="462"/>
      <c r="AV61" s="462"/>
      <c r="AW61" s="462"/>
      <c r="AX61" s="462"/>
      <c r="AY61" s="462"/>
      <c r="AZ61" s="462"/>
      <c r="BA61" s="462"/>
      <c r="BB61" s="462"/>
      <c r="BC61" s="462"/>
      <c r="BD61" s="462"/>
      <c r="BE61" s="462"/>
      <c r="BF61" s="462"/>
      <c r="BG61" s="462"/>
      <c r="BH61" s="462"/>
      <c r="BI61" s="462"/>
      <c r="BJ61" s="462"/>
      <c r="BK61" s="462"/>
      <c r="BL61" s="462"/>
      <c r="BM61" s="462"/>
      <c r="BN61" s="462"/>
      <c r="BO61" s="462"/>
      <c r="BP61" s="462"/>
    </row>
    <row r="62" spans="1:68" ht="12.75" customHeight="1">
      <c r="A62" s="477"/>
      <c r="B62" s="477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78"/>
      <c r="U62" s="462"/>
      <c r="V62" s="462"/>
      <c r="W62" s="462"/>
      <c r="X62" s="462"/>
      <c r="Y62" s="462"/>
      <c r="Z62" s="462"/>
      <c r="AA62" s="462"/>
      <c r="AB62" s="462"/>
      <c r="AC62" s="462"/>
      <c r="AD62" s="462"/>
      <c r="AE62" s="462"/>
      <c r="AF62" s="462"/>
      <c r="AG62" s="462"/>
      <c r="AH62" s="462"/>
      <c r="AI62" s="462"/>
      <c r="AJ62" s="462"/>
      <c r="AK62" s="462"/>
      <c r="AL62" s="462"/>
      <c r="AM62" s="462"/>
      <c r="AN62" s="462"/>
      <c r="AO62" s="462"/>
      <c r="AP62" s="462"/>
      <c r="AQ62" s="462"/>
      <c r="AR62" s="462"/>
      <c r="AS62" s="462"/>
      <c r="AT62" s="462"/>
      <c r="AU62" s="462"/>
      <c r="AV62" s="462"/>
      <c r="AW62" s="462"/>
      <c r="AX62" s="462"/>
      <c r="AY62" s="462"/>
      <c r="AZ62" s="462"/>
      <c r="BA62" s="462"/>
      <c r="BB62" s="462"/>
      <c r="BC62" s="462"/>
      <c r="BD62" s="462"/>
      <c r="BE62" s="462"/>
      <c r="BF62" s="462"/>
      <c r="BG62" s="462"/>
      <c r="BH62" s="462"/>
      <c r="BI62" s="462"/>
      <c r="BJ62" s="462"/>
      <c r="BK62" s="462"/>
      <c r="BL62" s="462"/>
      <c r="BM62" s="462"/>
      <c r="BN62" s="462"/>
      <c r="BO62" s="462"/>
      <c r="BP62" s="462"/>
    </row>
    <row r="63" spans="1:68" ht="12.75" customHeight="1">
      <c r="A63" s="477"/>
      <c r="B63" s="477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78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  <c r="AL63" s="462"/>
      <c r="AM63" s="462"/>
      <c r="AN63" s="462"/>
      <c r="AO63" s="462"/>
      <c r="AP63" s="462"/>
      <c r="AQ63" s="462"/>
      <c r="AR63" s="462"/>
      <c r="AS63" s="462"/>
      <c r="AT63" s="462"/>
      <c r="AU63" s="462"/>
      <c r="AV63" s="462"/>
      <c r="AW63" s="462"/>
      <c r="AX63" s="462"/>
      <c r="AY63" s="462"/>
      <c r="AZ63" s="462"/>
      <c r="BA63" s="462"/>
      <c r="BB63" s="462"/>
      <c r="BC63" s="462"/>
      <c r="BD63" s="462"/>
      <c r="BE63" s="462"/>
      <c r="BF63" s="462"/>
      <c r="BG63" s="462"/>
      <c r="BH63" s="462"/>
      <c r="BI63" s="462"/>
      <c r="BJ63" s="462"/>
      <c r="BK63" s="462"/>
      <c r="BL63" s="462"/>
      <c r="BM63" s="462"/>
      <c r="BN63" s="462"/>
      <c r="BO63" s="462"/>
      <c r="BP63" s="462"/>
    </row>
    <row r="64" spans="1:68" ht="12.75" customHeight="1">
      <c r="A64" s="477"/>
      <c r="B64" s="477"/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78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62"/>
      <c r="AF64" s="462"/>
      <c r="AG64" s="462"/>
      <c r="AH64" s="462"/>
      <c r="AI64" s="462"/>
      <c r="AJ64" s="462"/>
      <c r="AK64" s="462"/>
      <c r="AL64" s="462"/>
      <c r="AM64" s="462"/>
      <c r="AN64" s="462"/>
      <c r="AO64" s="462"/>
      <c r="AP64" s="462"/>
      <c r="AQ64" s="462"/>
      <c r="AR64" s="462"/>
      <c r="AS64" s="462"/>
      <c r="AT64" s="462"/>
      <c r="AU64" s="462"/>
      <c r="AV64" s="462"/>
      <c r="AW64" s="462"/>
      <c r="AX64" s="462"/>
      <c r="AY64" s="462"/>
      <c r="AZ64" s="462"/>
      <c r="BA64" s="462"/>
      <c r="BB64" s="462"/>
      <c r="BC64" s="462"/>
      <c r="BD64" s="462"/>
      <c r="BE64" s="462"/>
      <c r="BF64" s="462"/>
      <c r="BG64" s="462"/>
      <c r="BH64" s="462"/>
      <c r="BI64" s="462"/>
      <c r="BJ64" s="462"/>
      <c r="BK64" s="462"/>
      <c r="BL64" s="462"/>
      <c r="BM64" s="462"/>
      <c r="BN64" s="462"/>
      <c r="BO64" s="462"/>
      <c r="BP64" s="462"/>
    </row>
    <row r="65" spans="1:68" ht="12.75" customHeight="1">
      <c r="A65" s="477"/>
      <c r="B65" s="477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78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62"/>
      <c r="AF65" s="462"/>
      <c r="AG65" s="462"/>
      <c r="AH65" s="462"/>
      <c r="AI65" s="462"/>
      <c r="AJ65" s="462"/>
      <c r="AK65" s="462"/>
      <c r="AL65" s="462"/>
      <c r="AM65" s="462"/>
      <c r="AN65" s="462"/>
      <c r="AO65" s="462"/>
      <c r="AP65" s="462"/>
      <c r="AQ65" s="462"/>
      <c r="AR65" s="462"/>
      <c r="AS65" s="462"/>
      <c r="AT65" s="462"/>
      <c r="AU65" s="462"/>
      <c r="AV65" s="462"/>
      <c r="AW65" s="462"/>
      <c r="AX65" s="462"/>
      <c r="AY65" s="462"/>
      <c r="AZ65" s="462"/>
      <c r="BA65" s="462"/>
      <c r="BB65" s="462"/>
      <c r="BC65" s="462"/>
      <c r="BD65" s="462"/>
      <c r="BE65" s="462"/>
      <c r="BF65" s="462"/>
      <c r="BG65" s="462"/>
      <c r="BH65" s="462"/>
      <c r="BI65" s="462"/>
      <c r="BJ65" s="462"/>
      <c r="BK65" s="462"/>
      <c r="BL65" s="462"/>
      <c r="BM65" s="462"/>
      <c r="BN65" s="462"/>
      <c r="BO65" s="462"/>
      <c r="BP65" s="462"/>
    </row>
    <row r="66" spans="1:68" ht="12.75" customHeight="1">
      <c r="A66" s="477"/>
      <c r="B66" s="477"/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78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2"/>
      <c r="AJ66" s="462"/>
      <c r="AK66" s="462"/>
      <c r="AL66" s="462"/>
      <c r="AM66" s="462"/>
      <c r="AN66" s="462"/>
      <c r="AO66" s="462"/>
      <c r="AP66" s="462"/>
      <c r="AQ66" s="462"/>
      <c r="AR66" s="462"/>
      <c r="AS66" s="462"/>
      <c r="AT66" s="462"/>
      <c r="AU66" s="462"/>
      <c r="AV66" s="462"/>
      <c r="AW66" s="462"/>
      <c r="AX66" s="462"/>
      <c r="AY66" s="462"/>
      <c r="AZ66" s="462"/>
      <c r="BA66" s="462"/>
      <c r="BB66" s="462"/>
      <c r="BC66" s="462"/>
      <c r="BD66" s="462"/>
      <c r="BE66" s="462"/>
      <c r="BF66" s="462"/>
      <c r="BG66" s="462"/>
      <c r="BH66" s="462"/>
      <c r="BI66" s="462"/>
      <c r="BJ66" s="462"/>
      <c r="BK66" s="462"/>
      <c r="BL66" s="462"/>
      <c r="BM66" s="462"/>
      <c r="BN66" s="462"/>
      <c r="BO66" s="462"/>
      <c r="BP66" s="462"/>
    </row>
    <row r="67" spans="1:68" ht="12.75" customHeight="1">
      <c r="A67" s="477"/>
      <c r="B67" s="477"/>
      <c r="C67" s="462"/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462"/>
      <c r="R67" s="462"/>
      <c r="S67" s="462"/>
      <c r="T67" s="478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62"/>
      <c r="AF67" s="462"/>
      <c r="AG67" s="462"/>
      <c r="AH67" s="462"/>
      <c r="AI67" s="462"/>
      <c r="AJ67" s="462"/>
      <c r="AK67" s="462"/>
      <c r="AL67" s="462"/>
      <c r="AM67" s="462"/>
      <c r="AN67" s="462"/>
      <c r="AO67" s="462"/>
      <c r="AP67" s="462"/>
      <c r="AQ67" s="462"/>
      <c r="AR67" s="462"/>
      <c r="AS67" s="462"/>
      <c r="AT67" s="462"/>
      <c r="AU67" s="462"/>
      <c r="AV67" s="462"/>
      <c r="AW67" s="462"/>
      <c r="AX67" s="462"/>
      <c r="AY67" s="462"/>
      <c r="AZ67" s="462"/>
      <c r="BA67" s="462"/>
      <c r="BB67" s="462"/>
      <c r="BC67" s="462"/>
      <c r="BD67" s="462"/>
      <c r="BE67" s="462"/>
      <c r="BF67" s="462"/>
      <c r="BG67" s="462"/>
      <c r="BH67" s="462"/>
      <c r="BI67" s="462"/>
      <c r="BJ67" s="462"/>
      <c r="BK67" s="462"/>
      <c r="BL67" s="462"/>
      <c r="BM67" s="462"/>
      <c r="BN67" s="462"/>
      <c r="BO67" s="462"/>
      <c r="BP67" s="462"/>
    </row>
    <row r="68" spans="1:68" ht="12.75" customHeight="1">
      <c r="A68" s="477"/>
      <c r="B68" s="477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78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  <c r="AJ68" s="462"/>
      <c r="AK68" s="462"/>
      <c r="AL68" s="462"/>
      <c r="AM68" s="462"/>
      <c r="AN68" s="462"/>
      <c r="AO68" s="462"/>
      <c r="AP68" s="462"/>
      <c r="AQ68" s="462"/>
      <c r="AR68" s="462"/>
      <c r="AS68" s="462"/>
      <c r="AT68" s="462"/>
      <c r="AU68" s="462"/>
      <c r="AV68" s="462"/>
      <c r="AW68" s="462"/>
      <c r="AX68" s="462"/>
      <c r="AY68" s="462"/>
      <c r="AZ68" s="462"/>
      <c r="BA68" s="462"/>
      <c r="BB68" s="462"/>
      <c r="BC68" s="462"/>
      <c r="BD68" s="462"/>
      <c r="BE68" s="462"/>
      <c r="BF68" s="462"/>
      <c r="BG68" s="462"/>
      <c r="BH68" s="462"/>
      <c r="BI68" s="462"/>
      <c r="BJ68" s="462"/>
      <c r="BK68" s="462"/>
      <c r="BL68" s="462"/>
      <c r="BM68" s="462"/>
      <c r="BN68" s="462"/>
      <c r="BO68" s="462"/>
      <c r="BP68" s="462"/>
    </row>
    <row r="69" spans="1:68" ht="12.75" customHeight="1">
      <c r="A69" s="477"/>
      <c r="B69" s="477"/>
      <c r="C69" s="462"/>
      <c r="D69" s="462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78"/>
      <c r="U69" s="462"/>
      <c r="V69" s="462"/>
      <c r="W69" s="462"/>
      <c r="X69" s="462"/>
      <c r="Y69" s="462"/>
      <c r="Z69" s="462"/>
      <c r="AA69" s="462"/>
      <c r="AB69" s="462"/>
      <c r="AC69" s="462"/>
      <c r="AD69" s="462"/>
      <c r="AE69" s="462"/>
      <c r="AF69" s="462"/>
      <c r="AG69" s="462"/>
      <c r="AH69" s="462"/>
      <c r="AI69" s="462"/>
      <c r="AJ69" s="462"/>
      <c r="AK69" s="462"/>
      <c r="AL69" s="462"/>
      <c r="AM69" s="462"/>
      <c r="AN69" s="462"/>
      <c r="AO69" s="462"/>
      <c r="AP69" s="462"/>
      <c r="AQ69" s="462"/>
      <c r="AR69" s="462"/>
      <c r="AS69" s="462"/>
      <c r="AT69" s="462"/>
      <c r="AU69" s="462"/>
      <c r="AV69" s="462"/>
      <c r="AW69" s="462"/>
      <c r="AX69" s="462"/>
      <c r="AY69" s="462"/>
      <c r="AZ69" s="462"/>
      <c r="BA69" s="462"/>
      <c r="BB69" s="462"/>
      <c r="BC69" s="462"/>
      <c r="BD69" s="462"/>
      <c r="BE69" s="462"/>
      <c r="BF69" s="462"/>
      <c r="BG69" s="462"/>
      <c r="BH69" s="462"/>
      <c r="BI69" s="462"/>
      <c r="BJ69" s="462"/>
      <c r="BK69" s="462"/>
      <c r="BL69" s="462"/>
      <c r="BM69" s="462"/>
      <c r="BN69" s="462"/>
      <c r="BO69" s="462"/>
      <c r="BP69" s="462"/>
    </row>
    <row r="70" spans="1:68" ht="12.75" customHeight="1">
      <c r="A70" s="477"/>
      <c r="B70" s="477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78"/>
      <c r="U70" s="462"/>
      <c r="V70" s="462"/>
      <c r="W70" s="462"/>
      <c r="X70" s="462"/>
      <c r="Y70" s="462"/>
      <c r="Z70" s="462"/>
      <c r="AA70" s="462"/>
      <c r="AB70" s="462"/>
      <c r="AC70" s="462"/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462"/>
      <c r="AO70" s="462"/>
      <c r="AP70" s="462"/>
      <c r="AQ70" s="462"/>
      <c r="AR70" s="462"/>
      <c r="AS70" s="462"/>
      <c r="AT70" s="462"/>
      <c r="AU70" s="462"/>
      <c r="AV70" s="462"/>
      <c r="AW70" s="462"/>
      <c r="AX70" s="462"/>
      <c r="AY70" s="462"/>
      <c r="AZ70" s="462"/>
      <c r="BA70" s="462"/>
      <c r="BB70" s="462"/>
      <c r="BC70" s="462"/>
      <c r="BD70" s="462"/>
      <c r="BE70" s="462"/>
      <c r="BF70" s="462"/>
      <c r="BG70" s="462"/>
      <c r="BH70" s="462"/>
      <c r="BI70" s="462"/>
      <c r="BJ70" s="462"/>
      <c r="BK70" s="462"/>
      <c r="BL70" s="462"/>
      <c r="BM70" s="462"/>
      <c r="BN70" s="462"/>
      <c r="BO70" s="462"/>
      <c r="BP70" s="462"/>
    </row>
    <row r="71" spans="1:68" ht="12.75" customHeight="1">
      <c r="A71" s="477"/>
      <c r="B71" s="477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78"/>
      <c r="U71" s="462"/>
      <c r="V71" s="462"/>
      <c r="W71" s="462"/>
      <c r="X71" s="462"/>
      <c r="Y71" s="462"/>
      <c r="Z71" s="462"/>
      <c r="AA71" s="462"/>
      <c r="AB71" s="462"/>
      <c r="AC71" s="462"/>
      <c r="AD71" s="462"/>
      <c r="AE71" s="462"/>
      <c r="AF71" s="462"/>
      <c r="AG71" s="462"/>
      <c r="AH71" s="462"/>
      <c r="AI71" s="462"/>
      <c r="AJ71" s="462"/>
      <c r="AK71" s="462"/>
      <c r="AL71" s="462"/>
      <c r="AM71" s="462"/>
      <c r="AN71" s="462"/>
      <c r="AO71" s="462"/>
      <c r="AP71" s="462"/>
      <c r="AQ71" s="462"/>
      <c r="AR71" s="462"/>
      <c r="AS71" s="462"/>
      <c r="AT71" s="462"/>
      <c r="AU71" s="462"/>
      <c r="AV71" s="462"/>
      <c r="AW71" s="462"/>
      <c r="AX71" s="462"/>
      <c r="AY71" s="462"/>
      <c r="AZ71" s="462"/>
      <c r="BA71" s="462"/>
      <c r="BB71" s="462"/>
      <c r="BC71" s="462"/>
      <c r="BD71" s="462"/>
      <c r="BE71" s="462"/>
      <c r="BF71" s="462"/>
      <c r="BG71" s="462"/>
      <c r="BH71" s="462"/>
      <c r="BI71" s="462"/>
      <c r="BJ71" s="462"/>
      <c r="BK71" s="462"/>
      <c r="BL71" s="462"/>
      <c r="BM71" s="462"/>
      <c r="BN71" s="462"/>
      <c r="BO71" s="462"/>
      <c r="BP71" s="462"/>
    </row>
    <row r="72" spans="1:68" ht="12.75" customHeight="1">
      <c r="A72" s="477"/>
      <c r="B72" s="477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78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462"/>
      <c r="AH72" s="462"/>
      <c r="AI72" s="462"/>
      <c r="AJ72" s="462"/>
      <c r="AK72" s="462"/>
      <c r="AL72" s="462"/>
      <c r="AM72" s="462"/>
      <c r="AN72" s="462"/>
      <c r="AO72" s="462"/>
      <c r="AP72" s="462"/>
      <c r="AQ72" s="462"/>
      <c r="AR72" s="462"/>
      <c r="AS72" s="462"/>
      <c r="AT72" s="462"/>
      <c r="AU72" s="462"/>
      <c r="AV72" s="462"/>
      <c r="AW72" s="462"/>
      <c r="AX72" s="462"/>
      <c r="AY72" s="462"/>
      <c r="AZ72" s="462"/>
      <c r="BA72" s="462"/>
      <c r="BB72" s="462"/>
      <c r="BC72" s="462"/>
      <c r="BD72" s="462"/>
      <c r="BE72" s="462"/>
      <c r="BF72" s="462"/>
      <c r="BG72" s="462"/>
      <c r="BH72" s="462"/>
      <c r="BI72" s="462"/>
      <c r="BJ72" s="462"/>
      <c r="BK72" s="462"/>
      <c r="BL72" s="462"/>
      <c r="BM72" s="462"/>
      <c r="BN72" s="462"/>
      <c r="BO72" s="462"/>
      <c r="BP72" s="462"/>
    </row>
    <row r="73" spans="1:68" ht="12.75" customHeight="1">
      <c r="A73" s="477"/>
      <c r="B73" s="477"/>
      <c r="C73" s="462"/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78"/>
      <c r="U73" s="462"/>
      <c r="V73" s="462"/>
      <c r="W73" s="462"/>
      <c r="X73" s="462"/>
      <c r="Y73" s="462"/>
      <c r="Z73" s="462"/>
      <c r="AA73" s="462"/>
      <c r="AB73" s="462"/>
      <c r="AC73" s="462"/>
      <c r="AD73" s="462"/>
      <c r="AE73" s="462"/>
      <c r="AF73" s="462"/>
      <c r="AG73" s="462"/>
      <c r="AH73" s="462"/>
      <c r="AI73" s="462"/>
      <c r="AJ73" s="462"/>
      <c r="AK73" s="462"/>
      <c r="AL73" s="462"/>
      <c r="AM73" s="462"/>
      <c r="AN73" s="462"/>
      <c r="AO73" s="462"/>
      <c r="AP73" s="462"/>
      <c r="AQ73" s="462"/>
      <c r="AR73" s="462"/>
      <c r="AS73" s="462"/>
      <c r="AT73" s="462"/>
      <c r="AU73" s="462"/>
      <c r="AV73" s="462"/>
      <c r="AW73" s="462"/>
      <c r="AX73" s="462"/>
      <c r="AY73" s="462"/>
      <c r="AZ73" s="462"/>
      <c r="BA73" s="462"/>
      <c r="BB73" s="462"/>
      <c r="BC73" s="462"/>
      <c r="BD73" s="462"/>
      <c r="BE73" s="462"/>
      <c r="BF73" s="462"/>
      <c r="BG73" s="462"/>
      <c r="BH73" s="462"/>
      <c r="BI73" s="462"/>
      <c r="BJ73" s="462"/>
      <c r="BK73" s="462"/>
      <c r="BL73" s="462"/>
      <c r="BM73" s="462"/>
      <c r="BN73" s="462"/>
      <c r="BO73" s="462"/>
      <c r="BP73" s="462"/>
    </row>
    <row r="74" spans="1:68" ht="12.75" customHeight="1">
      <c r="A74" s="477"/>
      <c r="B74" s="477"/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62"/>
      <c r="Q74" s="462"/>
      <c r="R74" s="462"/>
      <c r="S74" s="462"/>
      <c r="T74" s="478"/>
      <c r="U74" s="462"/>
      <c r="V74" s="462"/>
      <c r="W74" s="462"/>
      <c r="X74" s="462"/>
      <c r="Y74" s="462"/>
      <c r="Z74" s="462"/>
      <c r="AA74" s="462"/>
      <c r="AB74" s="462"/>
      <c r="AC74" s="462"/>
      <c r="AD74" s="462"/>
      <c r="AE74" s="462"/>
      <c r="AF74" s="462"/>
      <c r="AG74" s="462"/>
      <c r="AH74" s="462"/>
      <c r="AI74" s="462"/>
      <c r="AJ74" s="462"/>
      <c r="AK74" s="462"/>
      <c r="AL74" s="462"/>
      <c r="AM74" s="462"/>
      <c r="AN74" s="462"/>
      <c r="AO74" s="462"/>
      <c r="AP74" s="462"/>
      <c r="AQ74" s="462"/>
      <c r="AR74" s="462"/>
      <c r="AS74" s="462"/>
      <c r="AT74" s="462"/>
      <c r="AU74" s="462"/>
      <c r="AV74" s="462"/>
      <c r="AW74" s="462"/>
      <c r="AX74" s="462"/>
      <c r="AY74" s="462"/>
      <c r="AZ74" s="462"/>
      <c r="BA74" s="462"/>
      <c r="BB74" s="462"/>
      <c r="BC74" s="462"/>
      <c r="BD74" s="462"/>
      <c r="BE74" s="462"/>
      <c r="BF74" s="462"/>
      <c r="BG74" s="462"/>
      <c r="BH74" s="462"/>
      <c r="BI74" s="462"/>
      <c r="BJ74" s="462"/>
      <c r="BK74" s="462"/>
      <c r="BL74" s="462"/>
      <c r="BM74" s="462"/>
      <c r="BN74" s="462"/>
      <c r="BO74" s="462"/>
      <c r="BP74" s="462"/>
    </row>
    <row r="75" spans="1:68" ht="12.75" customHeight="1">
      <c r="A75" s="477"/>
      <c r="B75" s="477"/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78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62"/>
      <c r="AF75" s="462"/>
      <c r="AG75" s="462"/>
      <c r="AH75" s="462"/>
      <c r="AI75" s="462"/>
      <c r="AJ75" s="462"/>
      <c r="AK75" s="462"/>
      <c r="AL75" s="462"/>
      <c r="AM75" s="462"/>
      <c r="AN75" s="462"/>
      <c r="AO75" s="462"/>
      <c r="AP75" s="462"/>
      <c r="AQ75" s="462"/>
      <c r="AR75" s="462"/>
      <c r="AS75" s="462"/>
      <c r="AT75" s="462"/>
      <c r="AU75" s="462"/>
      <c r="AV75" s="462"/>
      <c r="AW75" s="462"/>
      <c r="AX75" s="462"/>
      <c r="AY75" s="462"/>
      <c r="AZ75" s="462"/>
      <c r="BA75" s="462"/>
      <c r="BB75" s="462"/>
      <c r="BC75" s="462"/>
      <c r="BD75" s="462"/>
      <c r="BE75" s="462"/>
      <c r="BF75" s="462"/>
      <c r="BG75" s="462"/>
      <c r="BH75" s="462"/>
      <c r="BI75" s="462"/>
      <c r="BJ75" s="462"/>
      <c r="BK75" s="462"/>
      <c r="BL75" s="462"/>
      <c r="BM75" s="462"/>
      <c r="BN75" s="462"/>
      <c r="BO75" s="462"/>
      <c r="BP75" s="462"/>
    </row>
    <row r="76" spans="1:68" ht="12.75" customHeight="1">
      <c r="A76" s="477"/>
      <c r="B76" s="477"/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78"/>
      <c r="U76" s="462"/>
      <c r="V76" s="462"/>
      <c r="W76" s="462"/>
      <c r="X76" s="462"/>
      <c r="Y76" s="462"/>
      <c r="Z76" s="462"/>
      <c r="AA76" s="462"/>
      <c r="AB76" s="462"/>
      <c r="AC76" s="462"/>
      <c r="AD76" s="462"/>
      <c r="AE76" s="462"/>
      <c r="AF76" s="462"/>
      <c r="AG76" s="462"/>
      <c r="AH76" s="462"/>
      <c r="AI76" s="462"/>
      <c r="AJ76" s="462"/>
      <c r="AK76" s="462"/>
      <c r="AL76" s="462"/>
      <c r="AM76" s="462"/>
      <c r="AN76" s="462"/>
      <c r="AO76" s="462"/>
      <c r="AP76" s="462"/>
      <c r="AQ76" s="462"/>
      <c r="AR76" s="462"/>
      <c r="AS76" s="462"/>
      <c r="AT76" s="462"/>
      <c r="AU76" s="462"/>
      <c r="AV76" s="462"/>
      <c r="AW76" s="462"/>
      <c r="AX76" s="462"/>
      <c r="AY76" s="462"/>
      <c r="AZ76" s="462"/>
      <c r="BA76" s="462"/>
      <c r="BB76" s="462"/>
      <c r="BC76" s="462"/>
      <c r="BD76" s="462"/>
      <c r="BE76" s="462"/>
      <c r="BF76" s="462"/>
      <c r="BG76" s="462"/>
      <c r="BH76" s="462"/>
      <c r="BI76" s="462"/>
      <c r="BJ76" s="462"/>
      <c r="BK76" s="462"/>
      <c r="BL76" s="462"/>
      <c r="BM76" s="462"/>
      <c r="BN76" s="462"/>
      <c r="BO76" s="462"/>
      <c r="BP76" s="462"/>
    </row>
    <row r="77" spans="1:68" ht="12.75" customHeight="1">
      <c r="A77" s="477"/>
      <c r="B77" s="477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78"/>
      <c r="U77" s="462"/>
      <c r="V77" s="462"/>
      <c r="W77" s="462"/>
      <c r="X77" s="462"/>
      <c r="Y77" s="462"/>
      <c r="Z77" s="462"/>
      <c r="AA77" s="462"/>
      <c r="AB77" s="462"/>
      <c r="AC77" s="462"/>
      <c r="AD77" s="462"/>
      <c r="AE77" s="462"/>
      <c r="AF77" s="462"/>
      <c r="AG77" s="462"/>
      <c r="AH77" s="462"/>
      <c r="AI77" s="462"/>
      <c r="AJ77" s="462"/>
      <c r="AK77" s="462"/>
      <c r="AL77" s="462"/>
      <c r="AM77" s="462"/>
      <c r="AN77" s="462"/>
      <c r="AO77" s="462"/>
      <c r="AP77" s="462"/>
      <c r="AQ77" s="462"/>
      <c r="AR77" s="462"/>
      <c r="AS77" s="462"/>
      <c r="AT77" s="462"/>
      <c r="AU77" s="462"/>
      <c r="AV77" s="462"/>
      <c r="AW77" s="462"/>
      <c r="AX77" s="462"/>
      <c r="AY77" s="462"/>
      <c r="AZ77" s="462"/>
      <c r="BA77" s="462"/>
      <c r="BB77" s="462"/>
      <c r="BC77" s="462"/>
      <c r="BD77" s="462"/>
      <c r="BE77" s="462"/>
      <c r="BF77" s="462"/>
      <c r="BG77" s="462"/>
      <c r="BH77" s="462"/>
      <c r="BI77" s="462"/>
      <c r="BJ77" s="462"/>
      <c r="BK77" s="462"/>
      <c r="BL77" s="462"/>
      <c r="BM77" s="462"/>
      <c r="BN77" s="462"/>
      <c r="BO77" s="462"/>
      <c r="BP77" s="462"/>
    </row>
    <row r="78" spans="1:68" ht="12.75" customHeight="1">
      <c r="A78" s="477"/>
      <c r="B78" s="477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78"/>
      <c r="U78" s="462"/>
      <c r="V78" s="462"/>
      <c r="W78" s="462"/>
      <c r="X78" s="462"/>
      <c r="Y78" s="462"/>
      <c r="Z78" s="462"/>
      <c r="AA78" s="462"/>
      <c r="AB78" s="462"/>
      <c r="AC78" s="462"/>
      <c r="AD78" s="462"/>
      <c r="AE78" s="462"/>
      <c r="AF78" s="462"/>
      <c r="AG78" s="462"/>
      <c r="AH78" s="462"/>
      <c r="AI78" s="462"/>
      <c r="AJ78" s="462"/>
      <c r="AK78" s="462"/>
      <c r="AL78" s="462"/>
      <c r="AM78" s="462"/>
      <c r="AN78" s="462"/>
      <c r="AO78" s="462"/>
      <c r="AP78" s="462"/>
      <c r="AQ78" s="462"/>
      <c r="AR78" s="462"/>
      <c r="AS78" s="462"/>
      <c r="AT78" s="462"/>
      <c r="AU78" s="462"/>
      <c r="AV78" s="462"/>
      <c r="AW78" s="462"/>
      <c r="AX78" s="462"/>
      <c r="AY78" s="462"/>
      <c r="AZ78" s="462"/>
      <c r="BA78" s="462"/>
      <c r="BB78" s="462"/>
      <c r="BC78" s="462"/>
      <c r="BD78" s="462"/>
      <c r="BE78" s="462"/>
      <c r="BF78" s="462"/>
      <c r="BG78" s="462"/>
      <c r="BH78" s="462"/>
      <c r="BI78" s="462"/>
      <c r="BJ78" s="462"/>
      <c r="BK78" s="462"/>
      <c r="BL78" s="462"/>
      <c r="BM78" s="462"/>
      <c r="BN78" s="462"/>
      <c r="BO78" s="462"/>
      <c r="BP78" s="462"/>
    </row>
    <row r="79" spans="1:68" ht="12.75" customHeight="1">
      <c r="A79" s="477"/>
      <c r="B79" s="477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78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2"/>
      <c r="AG79" s="462"/>
      <c r="AH79" s="462"/>
      <c r="AI79" s="462"/>
      <c r="AJ79" s="462"/>
      <c r="AK79" s="462"/>
      <c r="AL79" s="462"/>
      <c r="AM79" s="462"/>
      <c r="AN79" s="462"/>
      <c r="AO79" s="462"/>
      <c r="AP79" s="462"/>
      <c r="AQ79" s="462"/>
      <c r="AR79" s="462"/>
      <c r="AS79" s="462"/>
      <c r="AT79" s="462"/>
      <c r="AU79" s="462"/>
      <c r="AV79" s="462"/>
      <c r="AW79" s="462"/>
      <c r="AX79" s="462"/>
      <c r="AY79" s="462"/>
      <c r="AZ79" s="462"/>
      <c r="BA79" s="462"/>
      <c r="BB79" s="462"/>
      <c r="BC79" s="462"/>
      <c r="BD79" s="462"/>
      <c r="BE79" s="462"/>
      <c r="BF79" s="462"/>
      <c r="BG79" s="462"/>
      <c r="BH79" s="462"/>
      <c r="BI79" s="462"/>
      <c r="BJ79" s="462"/>
      <c r="BK79" s="462"/>
      <c r="BL79" s="462"/>
      <c r="BM79" s="462"/>
      <c r="BN79" s="462"/>
      <c r="BO79" s="462"/>
      <c r="BP79" s="462"/>
    </row>
    <row r="80" spans="1:68" ht="12.75" customHeight="1">
      <c r="A80" s="477"/>
      <c r="B80" s="477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78"/>
      <c r="U80" s="462"/>
      <c r="V80" s="462"/>
      <c r="W80" s="462"/>
      <c r="X80" s="462"/>
      <c r="Y80" s="462"/>
      <c r="Z80" s="462"/>
      <c r="AA80" s="462"/>
      <c r="AB80" s="462"/>
      <c r="AC80" s="462"/>
      <c r="AD80" s="462"/>
      <c r="AE80" s="462"/>
      <c r="AF80" s="462"/>
      <c r="AG80" s="462"/>
      <c r="AH80" s="462"/>
      <c r="AI80" s="462"/>
      <c r="AJ80" s="462"/>
      <c r="AK80" s="462"/>
      <c r="AL80" s="462"/>
      <c r="AM80" s="462"/>
      <c r="AN80" s="462"/>
      <c r="AO80" s="462"/>
      <c r="AP80" s="462"/>
      <c r="AQ80" s="462"/>
      <c r="AR80" s="462"/>
      <c r="AS80" s="462"/>
      <c r="AT80" s="462"/>
      <c r="AU80" s="462"/>
      <c r="AV80" s="462"/>
      <c r="AW80" s="462"/>
      <c r="AX80" s="462"/>
      <c r="AY80" s="462"/>
      <c r="AZ80" s="462"/>
      <c r="BA80" s="462"/>
      <c r="BB80" s="462"/>
      <c r="BC80" s="462"/>
      <c r="BD80" s="462"/>
      <c r="BE80" s="462"/>
      <c r="BF80" s="462"/>
      <c r="BG80" s="462"/>
      <c r="BH80" s="462"/>
      <c r="BI80" s="462"/>
      <c r="BJ80" s="462"/>
      <c r="BK80" s="462"/>
      <c r="BL80" s="462"/>
      <c r="BM80" s="462"/>
      <c r="BN80" s="462"/>
      <c r="BO80" s="462"/>
      <c r="BP80" s="462"/>
    </row>
    <row r="81" spans="1:68" ht="12.75" customHeight="1">
      <c r="A81" s="477"/>
      <c r="B81" s="477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78"/>
      <c r="U81" s="462"/>
      <c r="V81" s="462"/>
      <c r="W81" s="462"/>
      <c r="X81" s="462"/>
      <c r="Y81" s="462"/>
      <c r="Z81" s="462"/>
      <c r="AA81" s="462"/>
      <c r="AB81" s="462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2"/>
      <c r="AV81" s="462"/>
      <c r="AW81" s="462"/>
      <c r="AX81" s="462"/>
      <c r="AY81" s="462"/>
      <c r="AZ81" s="462"/>
      <c r="BA81" s="462"/>
      <c r="BB81" s="462"/>
      <c r="BC81" s="462"/>
      <c r="BD81" s="462"/>
      <c r="BE81" s="462"/>
      <c r="BF81" s="462"/>
      <c r="BG81" s="462"/>
      <c r="BH81" s="462"/>
      <c r="BI81" s="462"/>
      <c r="BJ81" s="462"/>
      <c r="BK81" s="462"/>
      <c r="BL81" s="462"/>
      <c r="BM81" s="462"/>
      <c r="BN81" s="462"/>
      <c r="BO81" s="462"/>
      <c r="BP81" s="462"/>
    </row>
    <row r="82" spans="1:68" ht="12.75" customHeight="1">
      <c r="A82" s="477"/>
      <c r="B82" s="477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78"/>
      <c r="U82" s="462"/>
      <c r="V82" s="462"/>
      <c r="W82" s="462"/>
      <c r="X82" s="462"/>
      <c r="Y82" s="462"/>
      <c r="Z82" s="462"/>
      <c r="AA82" s="462"/>
      <c r="AB82" s="462"/>
      <c r="AC82" s="462"/>
      <c r="AD82" s="462"/>
      <c r="AE82" s="462"/>
      <c r="AF82" s="462"/>
      <c r="AG82" s="462"/>
      <c r="AH82" s="462"/>
      <c r="AI82" s="462"/>
      <c r="AJ82" s="462"/>
      <c r="AK82" s="462"/>
      <c r="AL82" s="462"/>
      <c r="AM82" s="462"/>
      <c r="AN82" s="462"/>
      <c r="AO82" s="462"/>
      <c r="AP82" s="462"/>
      <c r="AQ82" s="462"/>
      <c r="AR82" s="462"/>
      <c r="AS82" s="462"/>
      <c r="AT82" s="462"/>
      <c r="AU82" s="462"/>
      <c r="AV82" s="462"/>
      <c r="AW82" s="462"/>
      <c r="AX82" s="462"/>
      <c r="AY82" s="462"/>
      <c r="AZ82" s="462"/>
      <c r="BA82" s="462"/>
      <c r="BB82" s="462"/>
      <c r="BC82" s="462"/>
      <c r="BD82" s="462"/>
      <c r="BE82" s="462"/>
      <c r="BF82" s="462"/>
      <c r="BG82" s="462"/>
      <c r="BH82" s="462"/>
      <c r="BI82" s="462"/>
      <c r="BJ82" s="462"/>
      <c r="BK82" s="462"/>
      <c r="BL82" s="462"/>
      <c r="BM82" s="462"/>
      <c r="BN82" s="462"/>
      <c r="BO82" s="462"/>
      <c r="BP82" s="462"/>
    </row>
    <row r="83" spans="1:68" ht="12.75" customHeight="1">
      <c r="A83" s="477"/>
      <c r="B83" s="477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78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  <c r="AE83" s="462"/>
      <c r="AF83" s="462"/>
      <c r="AG83" s="462"/>
      <c r="AH83" s="462"/>
      <c r="AI83" s="462"/>
      <c r="AJ83" s="462"/>
      <c r="AK83" s="462"/>
      <c r="AL83" s="462"/>
      <c r="AM83" s="462"/>
      <c r="AN83" s="462"/>
      <c r="AO83" s="462"/>
      <c r="AP83" s="462"/>
      <c r="AQ83" s="462"/>
      <c r="AR83" s="462"/>
      <c r="AS83" s="462"/>
      <c r="AT83" s="462"/>
      <c r="AU83" s="462"/>
      <c r="AV83" s="462"/>
      <c r="AW83" s="462"/>
      <c r="AX83" s="462"/>
      <c r="AY83" s="462"/>
      <c r="AZ83" s="462"/>
      <c r="BA83" s="462"/>
      <c r="BB83" s="462"/>
      <c r="BC83" s="462"/>
      <c r="BD83" s="462"/>
      <c r="BE83" s="462"/>
      <c r="BF83" s="462"/>
      <c r="BG83" s="462"/>
      <c r="BH83" s="462"/>
      <c r="BI83" s="462"/>
      <c r="BJ83" s="462"/>
      <c r="BK83" s="462"/>
      <c r="BL83" s="462"/>
      <c r="BM83" s="462"/>
      <c r="BN83" s="462"/>
      <c r="BO83" s="462"/>
      <c r="BP83" s="462"/>
    </row>
    <row r="84" spans="1:68" ht="12.75" customHeight="1">
      <c r="A84" s="477"/>
      <c r="B84" s="477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78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  <c r="AE84" s="462"/>
      <c r="AF84" s="462"/>
      <c r="AG84" s="462"/>
      <c r="AH84" s="462"/>
      <c r="AI84" s="462"/>
      <c r="AJ84" s="462"/>
      <c r="AK84" s="462"/>
      <c r="AL84" s="462"/>
      <c r="AM84" s="462"/>
      <c r="AN84" s="462"/>
      <c r="AO84" s="462"/>
      <c r="AP84" s="462"/>
      <c r="AQ84" s="462"/>
      <c r="AR84" s="462"/>
      <c r="AS84" s="462"/>
      <c r="AT84" s="462"/>
      <c r="AU84" s="462"/>
      <c r="AV84" s="462"/>
      <c r="AW84" s="462"/>
      <c r="AX84" s="462"/>
      <c r="AY84" s="462"/>
      <c r="AZ84" s="462"/>
      <c r="BA84" s="462"/>
      <c r="BB84" s="462"/>
      <c r="BC84" s="462"/>
      <c r="BD84" s="462"/>
      <c r="BE84" s="462"/>
      <c r="BF84" s="462"/>
      <c r="BG84" s="462"/>
      <c r="BH84" s="462"/>
      <c r="BI84" s="462"/>
      <c r="BJ84" s="462"/>
      <c r="BK84" s="462"/>
      <c r="BL84" s="462"/>
      <c r="BM84" s="462"/>
      <c r="BN84" s="462"/>
      <c r="BO84" s="462"/>
      <c r="BP84" s="462"/>
    </row>
    <row r="85" spans="1:68" ht="12.75" customHeight="1">
      <c r="A85" s="477"/>
      <c r="B85" s="477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78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62"/>
      <c r="AF85" s="462"/>
      <c r="AG85" s="462"/>
      <c r="AH85" s="462"/>
      <c r="AI85" s="462"/>
      <c r="AJ85" s="462"/>
      <c r="AK85" s="462"/>
      <c r="AL85" s="462"/>
      <c r="AM85" s="462"/>
      <c r="AN85" s="462"/>
      <c r="AO85" s="462"/>
      <c r="AP85" s="462"/>
      <c r="AQ85" s="462"/>
      <c r="AR85" s="462"/>
      <c r="AS85" s="462"/>
      <c r="AT85" s="462"/>
      <c r="AU85" s="462"/>
      <c r="AV85" s="462"/>
      <c r="AW85" s="462"/>
      <c r="AX85" s="462"/>
      <c r="AY85" s="462"/>
      <c r="AZ85" s="462"/>
      <c r="BA85" s="462"/>
      <c r="BB85" s="462"/>
      <c r="BC85" s="462"/>
      <c r="BD85" s="462"/>
      <c r="BE85" s="462"/>
      <c r="BF85" s="462"/>
      <c r="BG85" s="462"/>
      <c r="BH85" s="462"/>
      <c r="BI85" s="462"/>
      <c r="BJ85" s="462"/>
      <c r="BK85" s="462"/>
      <c r="BL85" s="462"/>
      <c r="BM85" s="462"/>
      <c r="BN85" s="462"/>
      <c r="BO85" s="462"/>
      <c r="BP85" s="462"/>
    </row>
    <row r="86" spans="1:68" ht="12.75" customHeight="1">
      <c r="A86" s="477"/>
      <c r="B86" s="477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78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  <c r="AE86" s="462"/>
      <c r="AF86" s="462"/>
      <c r="AG86" s="462"/>
      <c r="AH86" s="462"/>
      <c r="AI86" s="462"/>
      <c r="AJ86" s="462"/>
      <c r="AK86" s="462"/>
      <c r="AL86" s="462"/>
      <c r="AM86" s="462"/>
      <c r="AN86" s="462"/>
      <c r="AO86" s="462"/>
      <c r="AP86" s="462"/>
      <c r="AQ86" s="462"/>
      <c r="AR86" s="462"/>
      <c r="AS86" s="462"/>
      <c r="AT86" s="462"/>
      <c r="AU86" s="462"/>
      <c r="AV86" s="462"/>
      <c r="AW86" s="462"/>
      <c r="AX86" s="462"/>
      <c r="AY86" s="462"/>
      <c r="AZ86" s="462"/>
      <c r="BA86" s="462"/>
      <c r="BB86" s="462"/>
      <c r="BC86" s="462"/>
      <c r="BD86" s="462"/>
      <c r="BE86" s="462"/>
      <c r="BF86" s="462"/>
      <c r="BG86" s="462"/>
      <c r="BH86" s="462"/>
      <c r="BI86" s="462"/>
      <c r="BJ86" s="462"/>
      <c r="BK86" s="462"/>
      <c r="BL86" s="462"/>
      <c r="BM86" s="462"/>
      <c r="BN86" s="462"/>
      <c r="BO86" s="462"/>
      <c r="BP86" s="462"/>
    </row>
    <row r="87" spans="1:68" ht="12.75" customHeight="1">
      <c r="A87" s="477"/>
      <c r="B87" s="477"/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78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  <c r="AE87" s="462"/>
      <c r="AF87" s="462"/>
      <c r="AG87" s="462"/>
      <c r="AH87" s="462"/>
      <c r="AI87" s="462"/>
      <c r="AJ87" s="462"/>
      <c r="AK87" s="462"/>
      <c r="AL87" s="462"/>
      <c r="AM87" s="462"/>
      <c r="AN87" s="462"/>
      <c r="AO87" s="462"/>
      <c r="AP87" s="462"/>
      <c r="AQ87" s="462"/>
      <c r="AR87" s="462"/>
      <c r="AS87" s="462"/>
      <c r="AT87" s="462"/>
      <c r="AU87" s="462"/>
      <c r="AV87" s="462"/>
      <c r="AW87" s="462"/>
      <c r="AX87" s="462"/>
      <c r="AY87" s="462"/>
      <c r="AZ87" s="462"/>
      <c r="BA87" s="462"/>
      <c r="BB87" s="462"/>
      <c r="BC87" s="462"/>
      <c r="BD87" s="462"/>
      <c r="BE87" s="462"/>
      <c r="BF87" s="462"/>
      <c r="BG87" s="462"/>
      <c r="BH87" s="462"/>
      <c r="BI87" s="462"/>
      <c r="BJ87" s="462"/>
      <c r="BK87" s="462"/>
      <c r="BL87" s="462"/>
      <c r="BM87" s="462"/>
      <c r="BN87" s="462"/>
      <c r="BO87" s="462"/>
      <c r="BP87" s="462"/>
    </row>
    <row r="88" spans="1:68" ht="12.75" customHeight="1">
      <c r="A88" s="477"/>
      <c r="B88" s="477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78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  <c r="AE88" s="462"/>
      <c r="AF88" s="462"/>
      <c r="AG88" s="462"/>
      <c r="AH88" s="462"/>
      <c r="AI88" s="462"/>
      <c r="AJ88" s="462"/>
      <c r="AK88" s="462"/>
      <c r="AL88" s="462"/>
      <c r="AM88" s="462"/>
      <c r="AN88" s="462"/>
      <c r="AO88" s="462"/>
      <c r="AP88" s="462"/>
      <c r="AQ88" s="462"/>
      <c r="AR88" s="462"/>
      <c r="AS88" s="462"/>
      <c r="AT88" s="462"/>
      <c r="AU88" s="462"/>
      <c r="AV88" s="462"/>
      <c r="AW88" s="462"/>
      <c r="AX88" s="462"/>
      <c r="AY88" s="462"/>
      <c r="AZ88" s="462"/>
      <c r="BA88" s="462"/>
      <c r="BB88" s="462"/>
      <c r="BC88" s="462"/>
      <c r="BD88" s="462"/>
      <c r="BE88" s="462"/>
      <c r="BF88" s="462"/>
      <c r="BG88" s="462"/>
      <c r="BH88" s="462"/>
      <c r="BI88" s="462"/>
      <c r="BJ88" s="462"/>
      <c r="BK88" s="462"/>
      <c r="BL88" s="462"/>
      <c r="BM88" s="462"/>
      <c r="BN88" s="462"/>
      <c r="BO88" s="462"/>
      <c r="BP88" s="462"/>
    </row>
    <row r="89" spans="1:68" ht="12.75" customHeight="1">
      <c r="A89" s="477"/>
      <c r="B89" s="477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78"/>
      <c r="U89" s="462"/>
      <c r="V89" s="462"/>
      <c r="W89" s="462"/>
      <c r="X89" s="462"/>
      <c r="Y89" s="462"/>
      <c r="Z89" s="462"/>
      <c r="AA89" s="462"/>
      <c r="AB89" s="462"/>
      <c r="AC89" s="462"/>
      <c r="AD89" s="462"/>
      <c r="AE89" s="462"/>
      <c r="AF89" s="462"/>
      <c r="AG89" s="462"/>
      <c r="AH89" s="462"/>
      <c r="AI89" s="462"/>
      <c r="AJ89" s="462"/>
      <c r="AK89" s="462"/>
      <c r="AL89" s="462"/>
      <c r="AM89" s="462"/>
      <c r="AN89" s="462"/>
      <c r="AO89" s="462"/>
      <c r="AP89" s="462"/>
      <c r="AQ89" s="462"/>
      <c r="AR89" s="462"/>
      <c r="AS89" s="462"/>
      <c r="AT89" s="462"/>
      <c r="AU89" s="462"/>
      <c r="AV89" s="462"/>
      <c r="AW89" s="462"/>
      <c r="AX89" s="462"/>
      <c r="AY89" s="462"/>
      <c r="AZ89" s="462"/>
      <c r="BA89" s="462"/>
      <c r="BB89" s="462"/>
      <c r="BC89" s="462"/>
      <c r="BD89" s="462"/>
      <c r="BE89" s="462"/>
      <c r="BF89" s="462"/>
      <c r="BG89" s="462"/>
      <c r="BH89" s="462"/>
      <c r="BI89" s="462"/>
      <c r="BJ89" s="462"/>
      <c r="BK89" s="462"/>
      <c r="BL89" s="462"/>
      <c r="BM89" s="462"/>
      <c r="BN89" s="462"/>
      <c r="BO89" s="462"/>
      <c r="BP89" s="462"/>
    </row>
    <row r="90" spans="1:68" ht="12.75" customHeight="1">
      <c r="A90" s="477"/>
      <c r="B90" s="477"/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78"/>
      <c r="U90" s="462"/>
      <c r="V90" s="462"/>
      <c r="W90" s="462"/>
      <c r="X90" s="462"/>
      <c r="Y90" s="462"/>
      <c r="Z90" s="462"/>
      <c r="AA90" s="462"/>
      <c r="AB90" s="462"/>
      <c r="AC90" s="462"/>
      <c r="AD90" s="462"/>
      <c r="AE90" s="462"/>
      <c r="AF90" s="462"/>
      <c r="AG90" s="462"/>
      <c r="AH90" s="462"/>
      <c r="AI90" s="462"/>
      <c r="AJ90" s="462"/>
      <c r="AK90" s="462"/>
      <c r="AL90" s="462"/>
      <c r="AM90" s="462"/>
      <c r="AN90" s="462"/>
      <c r="AO90" s="462"/>
      <c r="AP90" s="462"/>
      <c r="AQ90" s="462"/>
      <c r="AR90" s="462"/>
      <c r="AS90" s="462"/>
      <c r="AT90" s="462"/>
      <c r="AU90" s="462"/>
      <c r="AV90" s="462"/>
      <c r="AW90" s="462"/>
      <c r="AX90" s="462"/>
      <c r="AY90" s="462"/>
      <c r="AZ90" s="462"/>
      <c r="BA90" s="462"/>
      <c r="BB90" s="462"/>
      <c r="BC90" s="462"/>
      <c r="BD90" s="462"/>
      <c r="BE90" s="462"/>
      <c r="BF90" s="462"/>
      <c r="BG90" s="462"/>
      <c r="BH90" s="462"/>
      <c r="BI90" s="462"/>
      <c r="BJ90" s="462"/>
      <c r="BK90" s="462"/>
      <c r="BL90" s="462"/>
      <c r="BM90" s="462"/>
      <c r="BN90" s="462"/>
      <c r="BO90" s="462"/>
      <c r="BP90" s="462"/>
    </row>
    <row r="91" spans="1:68" ht="12.75" customHeight="1">
      <c r="A91" s="477"/>
      <c r="B91" s="477"/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78"/>
      <c r="U91" s="462"/>
      <c r="V91" s="462"/>
      <c r="W91" s="462"/>
      <c r="X91" s="462"/>
      <c r="Y91" s="462"/>
      <c r="Z91" s="462"/>
      <c r="AA91" s="462"/>
      <c r="AB91" s="462"/>
      <c r="AC91" s="462"/>
      <c r="AD91" s="462"/>
      <c r="AE91" s="462"/>
      <c r="AF91" s="462"/>
      <c r="AG91" s="462"/>
      <c r="AH91" s="462"/>
      <c r="AI91" s="462"/>
      <c r="AJ91" s="462"/>
      <c r="AK91" s="462"/>
      <c r="AL91" s="462"/>
      <c r="AM91" s="462"/>
      <c r="AN91" s="462"/>
      <c r="AO91" s="462"/>
      <c r="AP91" s="462"/>
      <c r="AQ91" s="462"/>
      <c r="AR91" s="462"/>
      <c r="AS91" s="462"/>
      <c r="AT91" s="462"/>
      <c r="AU91" s="462"/>
      <c r="AV91" s="462"/>
      <c r="AW91" s="462"/>
      <c r="AX91" s="462"/>
      <c r="AY91" s="462"/>
      <c r="AZ91" s="462"/>
      <c r="BA91" s="462"/>
      <c r="BB91" s="462"/>
      <c r="BC91" s="462"/>
      <c r="BD91" s="462"/>
      <c r="BE91" s="462"/>
      <c r="BF91" s="462"/>
      <c r="BG91" s="462"/>
      <c r="BH91" s="462"/>
      <c r="BI91" s="462"/>
      <c r="BJ91" s="462"/>
      <c r="BK91" s="462"/>
      <c r="BL91" s="462"/>
      <c r="BM91" s="462"/>
      <c r="BN91" s="462"/>
      <c r="BO91" s="462"/>
      <c r="BP91" s="462"/>
    </row>
    <row r="92" spans="1:68" ht="12.75" customHeight="1">
      <c r="A92" s="477"/>
      <c r="B92" s="477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78"/>
      <c r="U92" s="462"/>
      <c r="V92" s="462"/>
      <c r="W92" s="462"/>
      <c r="X92" s="462"/>
      <c r="Y92" s="462"/>
      <c r="Z92" s="462"/>
      <c r="AA92" s="462"/>
      <c r="AB92" s="462"/>
      <c r="AC92" s="462"/>
      <c r="AD92" s="462"/>
      <c r="AE92" s="462"/>
      <c r="AF92" s="462"/>
      <c r="AG92" s="462"/>
      <c r="AH92" s="462"/>
      <c r="AI92" s="462"/>
      <c r="AJ92" s="462"/>
      <c r="AK92" s="462"/>
      <c r="AL92" s="462"/>
      <c r="AM92" s="462"/>
      <c r="AN92" s="462"/>
      <c r="AO92" s="462"/>
      <c r="AP92" s="462"/>
      <c r="AQ92" s="462"/>
      <c r="AR92" s="462"/>
      <c r="AS92" s="462"/>
      <c r="AT92" s="462"/>
      <c r="AU92" s="462"/>
      <c r="AV92" s="462"/>
      <c r="AW92" s="462"/>
      <c r="AX92" s="462"/>
      <c r="AY92" s="462"/>
      <c r="AZ92" s="462"/>
      <c r="BA92" s="462"/>
      <c r="BB92" s="462"/>
      <c r="BC92" s="462"/>
      <c r="BD92" s="462"/>
      <c r="BE92" s="462"/>
      <c r="BF92" s="462"/>
      <c r="BG92" s="462"/>
      <c r="BH92" s="462"/>
      <c r="BI92" s="462"/>
      <c r="BJ92" s="462"/>
      <c r="BK92" s="462"/>
      <c r="BL92" s="462"/>
      <c r="BM92" s="462"/>
      <c r="BN92" s="462"/>
      <c r="BO92" s="462"/>
      <c r="BP92" s="462"/>
    </row>
    <row r="93" spans="1:68" ht="12.75" customHeight="1">
      <c r="A93" s="477"/>
      <c r="B93" s="477"/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78"/>
      <c r="U93" s="462"/>
      <c r="V93" s="462"/>
      <c r="W93" s="462"/>
      <c r="X93" s="462"/>
      <c r="Y93" s="462"/>
      <c r="Z93" s="462"/>
      <c r="AA93" s="462"/>
      <c r="AB93" s="462"/>
      <c r="AC93" s="462"/>
      <c r="AD93" s="462"/>
      <c r="AE93" s="462"/>
      <c r="AF93" s="462"/>
      <c r="AG93" s="462"/>
      <c r="AH93" s="462"/>
      <c r="AI93" s="462"/>
      <c r="AJ93" s="462"/>
      <c r="AK93" s="462"/>
      <c r="AL93" s="462"/>
      <c r="AM93" s="462"/>
      <c r="AN93" s="462"/>
      <c r="AO93" s="462"/>
      <c r="AP93" s="462"/>
      <c r="AQ93" s="462"/>
      <c r="AR93" s="462"/>
      <c r="AS93" s="462"/>
      <c r="AT93" s="462"/>
      <c r="AU93" s="462"/>
      <c r="AV93" s="462"/>
      <c r="AW93" s="462"/>
      <c r="AX93" s="462"/>
      <c r="AY93" s="462"/>
      <c r="AZ93" s="462"/>
      <c r="BA93" s="462"/>
      <c r="BB93" s="462"/>
      <c r="BC93" s="462"/>
      <c r="BD93" s="462"/>
      <c r="BE93" s="462"/>
      <c r="BF93" s="462"/>
      <c r="BG93" s="462"/>
      <c r="BH93" s="462"/>
      <c r="BI93" s="462"/>
      <c r="BJ93" s="462"/>
      <c r="BK93" s="462"/>
      <c r="BL93" s="462"/>
      <c r="BM93" s="462"/>
      <c r="BN93" s="462"/>
      <c r="BO93" s="462"/>
      <c r="BP93" s="462"/>
    </row>
    <row r="94" spans="1:68" ht="12.75" customHeight="1">
      <c r="A94" s="477"/>
      <c r="B94" s="477"/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78"/>
      <c r="U94" s="462"/>
      <c r="V94" s="462"/>
      <c r="W94" s="462"/>
      <c r="X94" s="462"/>
      <c r="Y94" s="462"/>
      <c r="Z94" s="462"/>
      <c r="AA94" s="462"/>
      <c r="AB94" s="462"/>
      <c r="AC94" s="462"/>
      <c r="AD94" s="462"/>
      <c r="AE94" s="462"/>
      <c r="AF94" s="462"/>
      <c r="AG94" s="462"/>
      <c r="AH94" s="462"/>
      <c r="AI94" s="462"/>
      <c r="AJ94" s="462"/>
      <c r="AK94" s="462"/>
      <c r="AL94" s="462"/>
      <c r="AM94" s="462"/>
      <c r="AN94" s="462"/>
      <c r="AO94" s="462"/>
      <c r="AP94" s="462"/>
      <c r="AQ94" s="462"/>
      <c r="AR94" s="462"/>
      <c r="AS94" s="462"/>
      <c r="AT94" s="462"/>
      <c r="AU94" s="462"/>
      <c r="AV94" s="462"/>
      <c r="AW94" s="462"/>
      <c r="AX94" s="462"/>
      <c r="AY94" s="462"/>
      <c r="AZ94" s="462"/>
      <c r="BA94" s="462"/>
      <c r="BB94" s="462"/>
      <c r="BC94" s="462"/>
      <c r="BD94" s="462"/>
      <c r="BE94" s="462"/>
      <c r="BF94" s="462"/>
      <c r="BG94" s="462"/>
      <c r="BH94" s="462"/>
      <c r="BI94" s="462"/>
      <c r="BJ94" s="462"/>
      <c r="BK94" s="462"/>
      <c r="BL94" s="462"/>
      <c r="BM94" s="462"/>
      <c r="BN94" s="462"/>
      <c r="BO94" s="462"/>
      <c r="BP94" s="462"/>
    </row>
    <row r="95" spans="1:68" ht="12.75" customHeight="1">
      <c r="A95" s="477"/>
      <c r="B95" s="477"/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78"/>
      <c r="U95" s="462"/>
      <c r="V95" s="462"/>
      <c r="W95" s="462"/>
      <c r="X95" s="462"/>
      <c r="Y95" s="462"/>
      <c r="Z95" s="462"/>
      <c r="AA95" s="462"/>
      <c r="AB95" s="462"/>
      <c r="AC95" s="462"/>
      <c r="AD95" s="462"/>
      <c r="AE95" s="462"/>
      <c r="AF95" s="462"/>
      <c r="AG95" s="462"/>
      <c r="AH95" s="462"/>
      <c r="AI95" s="462"/>
      <c r="AJ95" s="462"/>
      <c r="AK95" s="462"/>
      <c r="AL95" s="462"/>
      <c r="AM95" s="462"/>
      <c r="AN95" s="462"/>
      <c r="AO95" s="462"/>
      <c r="AP95" s="462"/>
      <c r="AQ95" s="462"/>
      <c r="AR95" s="462"/>
      <c r="AS95" s="462"/>
      <c r="AT95" s="462"/>
      <c r="AU95" s="462"/>
      <c r="AV95" s="462"/>
      <c r="AW95" s="462"/>
      <c r="AX95" s="462"/>
      <c r="AY95" s="462"/>
      <c r="AZ95" s="462"/>
      <c r="BA95" s="462"/>
      <c r="BB95" s="462"/>
      <c r="BC95" s="462"/>
      <c r="BD95" s="462"/>
      <c r="BE95" s="462"/>
      <c r="BF95" s="462"/>
      <c r="BG95" s="462"/>
      <c r="BH95" s="462"/>
      <c r="BI95" s="462"/>
      <c r="BJ95" s="462"/>
      <c r="BK95" s="462"/>
      <c r="BL95" s="462"/>
      <c r="BM95" s="462"/>
      <c r="BN95" s="462"/>
      <c r="BO95" s="462"/>
      <c r="BP95" s="462"/>
    </row>
    <row r="96" spans="1:68" ht="12.75" customHeight="1">
      <c r="A96" s="477"/>
      <c r="B96" s="477"/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78"/>
      <c r="U96" s="462"/>
      <c r="V96" s="462"/>
      <c r="W96" s="462"/>
      <c r="X96" s="462"/>
      <c r="Y96" s="462"/>
      <c r="Z96" s="462"/>
      <c r="AA96" s="462"/>
      <c r="AB96" s="462"/>
      <c r="AC96" s="462"/>
      <c r="AD96" s="462"/>
      <c r="AE96" s="462"/>
      <c r="AF96" s="462"/>
      <c r="AG96" s="462"/>
      <c r="AH96" s="462"/>
      <c r="AI96" s="462"/>
      <c r="AJ96" s="462"/>
      <c r="AK96" s="462"/>
      <c r="AL96" s="462"/>
      <c r="AM96" s="462"/>
      <c r="AN96" s="462"/>
      <c r="AO96" s="462"/>
      <c r="AP96" s="462"/>
      <c r="AQ96" s="462"/>
      <c r="AR96" s="462"/>
      <c r="AS96" s="462"/>
      <c r="AT96" s="462"/>
      <c r="AU96" s="462"/>
      <c r="AV96" s="462"/>
      <c r="AW96" s="462"/>
      <c r="AX96" s="462"/>
      <c r="AY96" s="462"/>
      <c r="AZ96" s="462"/>
      <c r="BA96" s="462"/>
      <c r="BB96" s="462"/>
      <c r="BC96" s="462"/>
      <c r="BD96" s="462"/>
      <c r="BE96" s="462"/>
      <c r="BF96" s="462"/>
      <c r="BG96" s="462"/>
      <c r="BH96" s="462"/>
      <c r="BI96" s="462"/>
      <c r="BJ96" s="462"/>
      <c r="BK96" s="462"/>
      <c r="BL96" s="462"/>
      <c r="BM96" s="462"/>
      <c r="BN96" s="462"/>
      <c r="BO96" s="462"/>
      <c r="BP96" s="462"/>
    </row>
    <row r="97" spans="1:68" ht="12.75" customHeight="1">
      <c r="A97" s="477"/>
      <c r="B97" s="477"/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78"/>
      <c r="U97" s="462"/>
      <c r="V97" s="462"/>
      <c r="W97" s="462"/>
      <c r="X97" s="462"/>
      <c r="Y97" s="462"/>
      <c r="Z97" s="462"/>
      <c r="AA97" s="462"/>
      <c r="AB97" s="462"/>
      <c r="AC97" s="462"/>
      <c r="AD97" s="462"/>
      <c r="AE97" s="462"/>
      <c r="AF97" s="462"/>
      <c r="AG97" s="462"/>
      <c r="AH97" s="462"/>
      <c r="AI97" s="462"/>
      <c r="AJ97" s="462"/>
      <c r="AK97" s="462"/>
      <c r="AL97" s="462"/>
      <c r="AM97" s="462"/>
      <c r="AN97" s="462"/>
      <c r="AO97" s="462"/>
      <c r="AP97" s="462"/>
      <c r="AQ97" s="462"/>
      <c r="AR97" s="462"/>
      <c r="AS97" s="462"/>
      <c r="AT97" s="462"/>
      <c r="AU97" s="462"/>
      <c r="AV97" s="462"/>
      <c r="AW97" s="462"/>
      <c r="AX97" s="462"/>
      <c r="AY97" s="462"/>
      <c r="AZ97" s="462"/>
      <c r="BA97" s="462"/>
      <c r="BB97" s="462"/>
      <c r="BC97" s="462"/>
      <c r="BD97" s="462"/>
      <c r="BE97" s="462"/>
      <c r="BF97" s="462"/>
      <c r="BG97" s="462"/>
      <c r="BH97" s="462"/>
      <c r="BI97" s="462"/>
      <c r="BJ97" s="462"/>
      <c r="BK97" s="462"/>
      <c r="BL97" s="462"/>
      <c r="BM97" s="462"/>
      <c r="BN97" s="462"/>
      <c r="BO97" s="462"/>
      <c r="BP97" s="462"/>
    </row>
    <row r="98" spans="1:68" ht="12.75" customHeight="1">
      <c r="A98" s="477"/>
      <c r="B98" s="477"/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78"/>
      <c r="U98" s="462"/>
      <c r="V98" s="462"/>
      <c r="W98" s="462"/>
      <c r="X98" s="462"/>
      <c r="Y98" s="462"/>
      <c r="Z98" s="462"/>
      <c r="AA98" s="462"/>
      <c r="AB98" s="462"/>
      <c r="AC98" s="462"/>
      <c r="AD98" s="462"/>
      <c r="AE98" s="462"/>
      <c r="AF98" s="462"/>
      <c r="AG98" s="462"/>
      <c r="AH98" s="462"/>
      <c r="AI98" s="462"/>
      <c r="AJ98" s="462"/>
      <c r="AK98" s="462"/>
      <c r="AL98" s="462"/>
      <c r="AM98" s="462"/>
      <c r="AN98" s="462"/>
      <c r="AO98" s="462"/>
      <c r="AP98" s="462"/>
      <c r="AQ98" s="462"/>
      <c r="AR98" s="462"/>
      <c r="AS98" s="462"/>
      <c r="AT98" s="462"/>
      <c r="AU98" s="462"/>
      <c r="AV98" s="462"/>
      <c r="AW98" s="462"/>
      <c r="AX98" s="462"/>
      <c r="AY98" s="462"/>
      <c r="AZ98" s="462"/>
      <c r="BA98" s="462"/>
      <c r="BB98" s="462"/>
      <c r="BC98" s="462"/>
      <c r="BD98" s="462"/>
      <c r="BE98" s="462"/>
      <c r="BF98" s="462"/>
      <c r="BG98" s="462"/>
      <c r="BH98" s="462"/>
      <c r="BI98" s="462"/>
      <c r="BJ98" s="462"/>
      <c r="BK98" s="462"/>
      <c r="BL98" s="462"/>
      <c r="BM98" s="462"/>
      <c r="BN98" s="462"/>
      <c r="BO98" s="462"/>
      <c r="BP98" s="462"/>
    </row>
    <row r="99" spans="1:68" ht="12.75" customHeight="1">
      <c r="A99" s="477"/>
      <c r="B99" s="477"/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78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  <c r="AE99" s="462"/>
      <c r="AF99" s="462"/>
      <c r="AG99" s="462"/>
      <c r="AH99" s="462"/>
      <c r="AI99" s="462"/>
      <c r="AJ99" s="462"/>
      <c r="AK99" s="462"/>
      <c r="AL99" s="462"/>
      <c r="AM99" s="462"/>
      <c r="AN99" s="462"/>
      <c r="AO99" s="462"/>
      <c r="AP99" s="462"/>
      <c r="AQ99" s="462"/>
      <c r="AR99" s="462"/>
      <c r="AS99" s="462"/>
      <c r="AT99" s="462"/>
      <c r="AU99" s="462"/>
      <c r="AV99" s="462"/>
      <c r="AW99" s="462"/>
      <c r="AX99" s="462"/>
      <c r="AY99" s="462"/>
      <c r="AZ99" s="462"/>
      <c r="BA99" s="462"/>
      <c r="BB99" s="462"/>
      <c r="BC99" s="462"/>
      <c r="BD99" s="462"/>
      <c r="BE99" s="462"/>
      <c r="BF99" s="462"/>
      <c r="BG99" s="462"/>
      <c r="BH99" s="462"/>
      <c r="BI99" s="462"/>
      <c r="BJ99" s="462"/>
      <c r="BK99" s="462"/>
      <c r="BL99" s="462"/>
      <c r="BM99" s="462"/>
      <c r="BN99" s="462"/>
      <c r="BO99" s="462"/>
      <c r="BP99" s="462"/>
    </row>
    <row r="100" spans="1:68" ht="12.75" customHeight="1">
      <c r="A100" s="477"/>
      <c r="B100" s="477"/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78"/>
      <c r="U100" s="462"/>
      <c r="V100" s="462"/>
      <c r="W100" s="462"/>
      <c r="X100" s="462"/>
      <c r="Y100" s="462"/>
      <c r="Z100" s="462"/>
      <c r="AA100" s="462"/>
      <c r="AB100" s="462"/>
      <c r="AC100" s="462"/>
      <c r="AD100" s="462"/>
      <c r="AE100" s="462"/>
      <c r="AF100" s="462"/>
      <c r="AG100" s="462"/>
      <c r="AH100" s="462"/>
      <c r="AI100" s="462"/>
      <c r="AJ100" s="462"/>
      <c r="AK100" s="462"/>
      <c r="AL100" s="462"/>
      <c r="AM100" s="462"/>
      <c r="AN100" s="462"/>
      <c r="AO100" s="462"/>
      <c r="AP100" s="462"/>
      <c r="AQ100" s="462"/>
      <c r="AR100" s="462"/>
      <c r="AS100" s="462"/>
      <c r="AT100" s="462"/>
      <c r="AU100" s="462"/>
      <c r="AV100" s="462"/>
      <c r="AW100" s="462"/>
      <c r="AX100" s="462"/>
      <c r="AY100" s="462"/>
      <c r="AZ100" s="462"/>
      <c r="BA100" s="462"/>
      <c r="BB100" s="462"/>
      <c r="BC100" s="462"/>
      <c r="BD100" s="462"/>
      <c r="BE100" s="462"/>
      <c r="BF100" s="462"/>
      <c r="BG100" s="462"/>
      <c r="BH100" s="462"/>
      <c r="BI100" s="462"/>
      <c r="BJ100" s="462"/>
      <c r="BK100" s="462"/>
      <c r="BL100" s="462"/>
      <c r="BM100" s="462"/>
      <c r="BN100" s="462"/>
      <c r="BO100" s="462"/>
      <c r="BP100" s="462"/>
    </row>
    <row r="101" spans="1:68" ht="12.75" customHeight="1">
      <c r="A101" s="477"/>
      <c r="B101" s="477"/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78"/>
      <c r="U101" s="462"/>
      <c r="V101" s="462"/>
      <c r="W101" s="462"/>
      <c r="X101" s="462"/>
      <c r="Y101" s="462"/>
      <c r="Z101" s="462"/>
      <c r="AA101" s="462"/>
      <c r="AB101" s="462"/>
      <c r="AC101" s="462"/>
      <c r="AD101" s="462"/>
      <c r="AE101" s="462"/>
      <c r="AF101" s="462"/>
      <c r="AG101" s="462"/>
      <c r="AH101" s="462"/>
      <c r="AI101" s="462"/>
      <c r="AJ101" s="462"/>
      <c r="AK101" s="462"/>
      <c r="AL101" s="462"/>
      <c r="AM101" s="462"/>
      <c r="AN101" s="462"/>
      <c r="AO101" s="462"/>
      <c r="AP101" s="462"/>
      <c r="AQ101" s="462"/>
      <c r="AR101" s="462"/>
      <c r="AS101" s="462"/>
      <c r="AT101" s="462"/>
      <c r="AU101" s="462"/>
      <c r="AV101" s="462"/>
      <c r="AW101" s="462"/>
      <c r="AX101" s="462"/>
      <c r="AY101" s="462"/>
      <c r="AZ101" s="462"/>
      <c r="BA101" s="462"/>
      <c r="BB101" s="462"/>
      <c r="BC101" s="462"/>
      <c r="BD101" s="462"/>
      <c r="BE101" s="462"/>
      <c r="BF101" s="462"/>
      <c r="BG101" s="462"/>
      <c r="BH101" s="462"/>
      <c r="BI101" s="462"/>
      <c r="BJ101" s="462"/>
      <c r="BK101" s="462"/>
      <c r="BL101" s="462"/>
      <c r="BM101" s="462"/>
      <c r="BN101" s="462"/>
      <c r="BO101" s="462"/>
      <c r="BP101" s="462"/>
    </row>
    <row r="102" spans="1:68" ht="12.75" customHeight="1">
      <c r="A102" s="477"/>
      <c r="B102" s="477"/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78"/>
      <c r="U102" s="462"/>
      <c r="V102" s="462"/>
      <c r="W102" s="462"/>
      <c r="X102" s="462"/>
      <c r="Y102" s="462"/>
      <c r="Z102" s="462"/>
      <c r="AA102" s="462"/>
      <c r="AB102" s="462"/>
      <c r="AC102" s="462"/>
      <c r="AD102" s="462"/>
      <c r="AE102" s="462"/>
      <c r="AF102" s="462"/>
      <c r="AG102" s="462"/>
      <c r="AH102" s="462"/>
      <c r="AI102" s="462"/>
      <c r="AJ102" s="462"/>
      <c r="AK102" s="462"/>
      <c r="AL102" s="462"/>
      <c r="AM102" s="462"/>
      <c r="AN102" s="462"/>
      <c r="AO102" s="462"/>
      <c r="AP102" s="462"/>
      <c r="AQ102" s="462"/>
      <c r="AR102" s="462"/>
      <c r="AS102" s="462"/>
      <c r="AT102" s="462"/>
      <c r="AU102" s="462"/>
      <c r="AV102" s="462"/>
      <c r="AW102" s="462"/>
      <c r="AX102" s="462"/>
      <c r="AY102" s="462"/>
      <c r="AZ102" s="462"/>
      <c r="BA102" s="462"/>
      <c r="BB102" s="462"/>
      <c r="BC102" s="462"/>
      <c r="BD102" s="462"/>
      <c r="BE102" s="462"/>
      <c r="BF102" s="462"/>
      <c r="BG102" s="462"/>
      <c r="BH102" s="462"/>
      <c r="BI102" s="462"/>
      <c r="BJ102" s="462"/>
      <c r="BK102" s="462"/>
      <c r="BL102" s="462"/>
      <c r="BM102" s="462"/>
      <c r="BN102" s="462"/>
      <c r="BO102" s="462"/>
      <c r="BP102" s="462"/>
    </row>
    <row r="103" spans="1:68" ht="12.75" customHeight="1">
      <c r="A103" s="477"/>
      <c r="B103" s="477"/>
      <c r="C103" s="462"/>
      <c r="D103" s="462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78"/>
      <c r="U103" s="462"/>
      <c r="V103" s="462"/>
      <c r="W103" s="462"/>
      <c r="X103" s="462"/>
      <c r="Y103" s="462"/>
      <c r="Z103" s="462"/>
      <c r="AA103" s="462"/>
      <c r="AB103" s="462"/>
      <c r="AC103" s="462"/>
      <c r="AD103" s="462"/>
      <c r="AE103" s="462"/>
      <c r="AF103" s="462"/>
      <c r="AG103" s="462"/>
      <c r="AH103" s="462"/>
      <c r="AI103" s="462"/>
      <c r="AJ103" s="462"/>
      <c r="AK103" s="462"/>
      <c r="AL103" s="462"/>
      <c r="AM103" s="462"/>
      <c r="AN103" s="462"/>
      <c r="AO103" s="462"/>
      <c r="AP103" s="462"/>
      <c r="AQ103" s="462"/>
      <c r="AR103" s="462"/>
      <c r="AS103" s="462"/>
      <c r="AT103" s="462"/>
      <c r="AU103" s="462"/>
      <c r="AV103" s="462"/>
      <c r="AW103" s="462"/>
      <c r="AX103" s="462"/>
      <c r="AY103" s="462"/>
      <c r="AZ103" s="462"/>
      <c r="BA103" s="462"/>
      <c r="BB103" s="462"/>
      <c r="BC103" s="462"/>
      <c r="BD103" s="462"/>
      <c r="BE103" s="462"/>
      <c r="BF103" s="462"/>
      <c r="BG103" s="462"/>
      <c r="BH103" s="462"/>
      <c r="BI103" s="462"/>
      <c r="BJ103" s="462"/>
      <c r="BK103" s="462"/>
      <c r="BL103" s="462"/>
      <c r="BM103" s="462"/>
      <c r="BN103" s="462"/>
      <c r="BO103" s="462"/>
      <c r="BP103" s="462"/>
    </row>
    <row r="104" spans="1:68" ht="12.75" customHeight="1">
      <c r="A104" s="477"/>
      <c r="B104" s="477"/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78"/>
      <c r="U104" s="462"/>
      <c r="V104" s="462"/>
      <c r="W104" s="462"/>
      <c r="X104" s="462"/>
      <c r="Y104" s="462"/>
      <c r="Z104" s="462"/>
      <c r="AA104" s="462"/>
      <c r="AB104" s="462"/>
      <c r="AC104" s="462"/>
      <c r="AD104" s="462"/>
      <c r="AE104" s="462"/>
      <c r="AF104" s="462"/>
      <c r="AG104" s="462"/>
      <c r="AH104" s="462"/>
      <c r="AI104" s="462"/>
      <c r="AJ104" s="462"/>
      <c r="AK104" s="462"/>
      <c r="AL104" s="462"/>
      <c r="AM104" s="462"/>
      <c r="AN104" s="462"/>
      <c r="AO104" s="462"/>
      <c r="AP104" s="462"/>
      <c r="AQ104" s="462"/>
      <c r="AR104" s="462"/>
      <c r="AS104" s="462"/>
      <c r="AT104" s="462"/>
      <c r="AU104" s="462"/>
      <c r="AV104" s="462"/>
      <c r="AW104" s="462"/>
      <c r="AX104" s="462"/>
      <c r="AY104" s="462"/>
      <c r="AZ104" s="462"/>
      <c r="BA104" s="462"/>
      <c r="BB104" s="462"/>
      <c r="BC104" s="462"/>
      <c r="BD104" s="462"/>
      <c r="BE104" s="462"/>
      <c r="BF104" s="462"/>
      <c r="BG104" s="462"/>
      <c r="BH104" s="462"/>
      <c r="BI104" s="462"/>
      <c r="BJ104" s="462"/>
      <c r="BK104" s="462"/>
      <c r="BL104" s="462"/>
      <c r="BM104" s="462"/>
      <c r="BN104" s="462"/>
      <c r="BO104" s="462"/>
      <c r="BP104" s="462"/>
    </row>
    <row r="105" spans="1:68" ht="12.75" customHeight="1">
      <c r="A105" s="477"/>
      <c r="B105" s="477"/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78"/>
      <c r="U105" s="462"/>
      <c r="V105" s="462"/>
      <c r="W105" s="462"/>
      <c r="X105" s="462"/>
      <c r="Y105" s="462"/>
      <c r="Z105" s="462"/>
      <c r="AA105" s="462"/>
      <c r="AB105" s="462"/>
      <c r="AC105" s="462"/>
      <c r="AD105" s="462"/>
      <c r="AE105" s="462"/>
      <c r="AF105" s="462"/>
      <c r="AG105" s="462"/>
      <c r="AH105" s="462"/>
      <c r="AI105" s="462"/>
      <c r="AJ105" s="462"/>
      <c r="AK105" s="462"/>
      <c r="AL105" s="462"/>
      <c r="AM105" s="462"/>
      <c r="AN105" s="462"/>
      <c r="AO105" s="462"/>
      <c r="AP105" s="462"/>
      <c r="AQ105" s="462"/>
      <c r="AR105" s="462"/>
      <c r="AS105" s="462"/>
      <c r="AT105" s="462"/>
      <c r="AU105" s="462"/>
      <c r="AV105" s="462"/>
      <c r="AW105" s="462"/>
      <c r="AX105" s="462"/>
      <c r="AY105" s="462"/>
      <c r="AZ105" s="462"/>
      <c r="BA105" s="462"/>
      <c r="BB105" s="462"/>
      <c r="BC105" s="462"/>
      <c r="BD105" s="462"/>
      <c r="BE105" s="462"/>
      <c r="BF105" s="462"/>
      <c r="BG105" s="462"/>
      <c r="BH105" s="462"/>
      <c r="BI105" s="462"/>
      <c r="BJ105" s="462"/>
      <c r="BK105" s="462"/>
      <c r="BL105" s="462"/>
      <c r="BM105" s="462"/>
      <c r="BN105" s="462"/>
      <c r="BO105" s="462"/>
      <c r="BP105" s="462"/>
    </row>
    <row r="106" spans="1:68" ht="12.75" customHeight="1">
      <c r="A106" s="477"/>
      <c r="B106" s="477"/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78"/>
      <c r="U106" s="462"/>
      <c r="V106" s="462"/>
      <c r="W106" s="462"/>
      <c r="X106" s="462"/>
      <c r="Y106" s="462"/>
      <c r="Z106" s="462"/>
      <c r="AA106" s="462"/>
      <c r="AB106" s="462"/>
      <c r="AC106" s="462"/>
      <c r="AD106" s="462"/>
      <c r="AE106" s="462"/>
      <c r="AF106" s="462"/>
      <c r="AG106" s="462"/>
      <c r="AH106" s="462"/>
      <c r="AI106" s="462"/>
      <c r="AJ106" s="462"/>
      <c r="AK106" s="462"/>
      <c r="AL106" s="462"/>
      <c r="AM106" s="462"/>
      <c r="AN106" s="462"/>
      <c r="AO106" s="462"/>
      <c r="AP106" s="462"/>
      <c r="AQ106" s="462"/>
      <c r="AR106" s="462"/>
      <c r="AS106" s="462"/>
      <c r="AT106" s="462"/>
      <c r="AU106" s="462"/>
      <c r="AV106" s="462"/>
      <c r="AW106" s="462"/>
      <c r="AX106" s="462"/>
      <c r="AY106" s="462"/>
      <c r="AZ106" s="462"/>
      <c r="BA106" s="462"/>
      <c r="BB106" s="462"/>
      <c r="BC106" s="462"/>
      <c r="BD106" s="462"/>
      <c r="BE106" s="462"/>
      <c r="BF106" s="462"/>
      <c r="BG106" s="462"/>
      <c r="BH106" s="462"/>
      <c r="BI106" s="462"/>
      <c r="BJ106" s="462"/>
      <c r="BK106" s="462"/>
      <c r="BL106" s="462"/>
      <c r="BM106" s="462"/>
      <c r="BN106" s="462"/>
      <c r="BO106" s="462"/>
      <c r="BP106" s="462"/>
    </row>
    <row r="107" spans="1:68" ht="12.75" customHeight="1">
      <c r="A107" s="477"/>
      <c r="B107" s="477"/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78"/>
      <c r="U107" s="462"/>
      <c r="V107" s="462"/>
      <c r="W107" s="462"/>
      <c r="X107" s="462"/>
      <c r="Y107" s="462"/>
      <c r="Z107" s="462"/>
      <c r="AA107" s="462"/>
      <c r="AB107" s="462"/>
      <c r="AC107" s="462"/>
      <c r="AD107" s="462"/>
      <c r="AE107" s="462"/>
      <c r="AF107" s="462"/>
      <c r="AG107" s="462"/>
      <c r="AH107" s="462"/>
      <c r="AI107" s="462"/>
      <c r="AJ107" s="462"/>
      <c r="AK107" s="462"/>
      <c r="AL107" s="462"/>
      <c r="AM107" s="462"/>
      <c r="AN107" s="462"/>
      <c r="AO107" s="462"/>
      <c r="AP107" s="462"/>
      <c r="AQ107" s="462"/>
      <c r="AR107" s="462"/>
      <c r="AS107" s="462"/>
      <c r="AT107" s="462"/>
      <c r="AU107" s="462"/>
      <c r="AV107" s="462"/>
      <c r="AW107" s="462"/>
      <c r="AX107" s="462"/>
      <c r="AY107" s="462"/>
      <c r="AZ107" s="462"/>
      <c r="BA107" s="462"/>
      <c r="BB107" s="462"/>
      <c r="BC107" s="462"/>
      <c r="BD107" s="462"/>
      <c r="BE107" s="462"/>
      <c r="BF107" s="462"/>
      <c r="BG107" s="462"/>
      <c r="BH107" s="462"/>
      <c r="BI107" s="462"/>
      <c r="BJ107" s="462"/>
      <c r="BK107" s="462"/>
      <c r="BL107" s="462"/>
      <c r="BM107" s="462"/>
      <c r="BN107" s="462"/>
      <c r="BO107" s="462"/>
      <c r="BP107" s="462"/>
    </row>
    <row r="108" spans="1:68" ht="12.75" customHeight="1">
      <c r="A108" s="477"/>
      <c r="B108" s="477"/>
      <c r="C108" s="462"/>
      <c r="D108" s="462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78"/>
      <c r="U108" s="462"/>
      <c r="V108" s="462"/>
      <c r="W108" s="462"/>
      <c r="X108" s="462"/>
      <c r="Y108" s="462"/>
      <c r="Z108" s="462"/>
      <c r="AA108" s="462"/>
      <c r="AB108" s="462"/>
      <c r="AC108" s="462"/>
      <c r="AD108" s="462"/>
      <c r="AE108" s="462"/>
      <c r="AF108" s="462"/>
      <c r="AG108" s="462"/>
      <c r="AH108" s="462"/>
      <c r="AI108" s="462"/>
      <c r="AJ108" s="462"/>
      <c r="AK108" s="462"/>
      <c r="AL108" s="462"/>
      <c r="AM108" s="462"/>
      <c r="AN108" s="462"/>
      <c r="AO108" s="462"/>
      <c r="AP108" s="462"/>
      <c r="AQ108" s="462"/>
      <c r="AR108" s="462"/>
      <c r="AS108" s="462"/>
      <c r="AT108" s="462"/>
      <c r="AU108" s="462"/>
      <c r="AV108" s="462"/>
      <c r="AW108" s="462"/>
      <c r="AX108" s="462"/>
      <c r="AY108" s="462"/>
      <c r="AZ108" s="462"/>
      <c r="BA108" s="462"/>
      <c r="BB108" s="462"/>
      <c r="BC108" s="462"/>
      <c r="BD108" s="462"/>
      <c r="BE108" s="462"/>
      <c r="BF108" s="462"/>
      <c r="BG108" s="462"/>
      <c r="BH108" s="462"/>
      <c r="BI108" s="462"/>
      <c r="BJ108" s="462"/>
      <c r="BK108" s="462"/>
      <c r="BL108" s="462"/>
      <c r="BM108" s="462"/>
      <c r="BN108" s="462"/>
      <c r="BO108" s="462"/>
      <c r="BP108" s="462"/>
    </row>
    <row r="109" spans="1:68" ht="12.75" customHeight="1">
      <c r="A109" s="477"/>
      <c r="B109" s="477"/>
      <c r="C109" s="462"/>
      <c r="D109" s="462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462"/>
      <c r="R109" s="462"/>
      <c r="S109" s="462"/>
      <c r="T109" s="478"/>
      <c r="U109" s="462"/>
      <c r="V109" s="462"/>
      <c r="W109" s="462"/>
      <c r="X109" s="462"/>
      <c r="Y109" s="462"/>
      <c r="Z109" s="462"/>
      <c r="AA109" s="462"/>
      <c r="AB109" s="462"/>
      <c r="AC109" s="462"/>
      <c r="AD109" s="462"/>
      <c r="AE109" s="462"/>
      <c r="AF109" s="462"/>
      <c r="AG109" s="462"/>
      <c r="AH109" s="462"/>
      <c r="AI109" s="462"/>
      <c r="AJ109" s="462"/>
      <c r="AK109" s="462"/>
      <c r="AL109" s="462"/>
      <c r="AM109" s="462"/>
      <c r="AN109" s="462"/>
      <c r="AO109" s="462"/>
      <c r="AP109" s="462"/>
      <c r="AQ109" s="462"/>
      <c r="AR109" s="462"/>
      <c r="AS109" s="462"/>
      <c r="AT109" s="462"/>
      <c r="AU109" s="462"/>
      <c r="AV109" s="462"/>
      <c r="AW109" s="462"/>
      <c r="AX109" s="462"/>
      <c r="AY109" s="462"/>
      <c r="AZ109" s="462"/>
      <c r="BA109" s="462"/>
      <c r="BB109" s="462"/>
      <c r="BC109" s="462"/>
      <c r="BD109" s="462"/>
      <c r="BE109" s="462"/>
      <c r="BF109" s="462"/>
      <c r="BG109" s="462"/>
      <c r="BH109" s="462"/>
      <c r="BI109" s="462"/>
      <c r="BJ109" s="462"/>
      <c r="BK109" s="462"/>
      <c r="BL109" s="462"/>
      <c r="BM109" s="462"/>
      <c r="BN109" s="462"/>
      <c r="BO109" s="462"/>
      <c r="BP109" s="462"/>
    </row>
    <row r="110" spans="1:68" ht="12.75" customHeight="1">
      <c r="A110" s="477"/>
      <c r="B110" s="477"/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78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2"/>
      <c r="AF110" s="462"/>
      <c r="AG110" s="462"/>
      <c r="AH110" s="462"/>
      <c r="AI110" s="462"/>
      <c r="AJ110" s="462"/>
      <c r="AK110" s="462"/>
      <c r="AL110" s="462"/>
      <c r="AM110" s="462"/>
      <c r="AN110" s="462"/>
      <c r="AO110" s="462"/>
      <c r="AP110" s="462"/>
      <c r="AQ110" s="462"/>
      <c r="AR110" s="462"/>
      <c r="AS110" s="462"/>
      <c r="AT110" s="462"/>
      <c r="AU110" s="462"/>
      <c r="AV110" s="462"/>
      <c r="AW110" s="462"/>
      <c r="AX110" s="462"/>
      <c r="AY110" s="462"/>
      <c r="AZ110" s="462"/>
      <c r="BA110" s="462"/>
      <c r="BB110" s="462"/>
      <c r="BC110" s="462"/>
      <c r="BD110" s="462"/>
      <c r="BE110" s="462"/>
      <c r="BF110" s="462"/>
      <c r="BG110" s="462"/>
      <c r="BH110" s="462"/>
      <c r="BI110" s="462"/>
      <c r="BJ110" s="462"/>
      <c r="BK110" s="462"/>
      <c r="BL110" s="462"/>
      <c r="BM110" s="462"/>
      <c r="BN110" s="462"/>
      <c r="BO110" s="462"/>
      <c r="BP110" s="462"/>
    </row>
    <row r="111" spans="1:68" ht="12.75" customHeight="1">
      <c r="A111" s="477"/>
      <c r="B111" s="477"/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78"/>
      <c r="U111" s="462"/>
      <c r="V111" s="462"/>
      <c r="W111" s="462"/>
      <c r="X111" s="462"/>
      <c r="Y111" s="462"/>
      <c r="Z111" s="462"/>
      <c r="AA111" s="462"/>
      <c r="AB111" s="462"/>
      <c r="AC111" s="462"/>
      <c r="AD111" s="462"/>
      <c r="AE111" s="462"/>
      <c r="AF111" s="462"/>
      <c r="AG111" s="462"/>
      <c r="AH111" s="462"/>
      <c r="AI111" s="462"/>
      <c r="AJ111" s="462"/>
      <c r="AK111" s="462"/>
      <c r="AL111" s="462"/>
      <c r="AM111" s="462"/>
      <c r="AN111" s="462"/>
      <c r="AO111" s="462"/>
      <c r="AP111" s="462"/>
      <c r="AQ111" s="462"/>
      <c r="AR111" s="462"/>
      <c r="AS111" s="462"/>
      <c r="AT111" s="462"/>
      <c r="AU111" s="462"/>
      <c r="AV111" s="462"/>
      <c r="AW111" s="462"/>
      <c r="AX111" s="462"/>
      <c r="AY111" s="462"/>
      <c r="AZ111" s="462"/>
      <c r="BA111" s="462"/>
      <c r="BB111" s="462"/>
      <c r="BC111" s="462"/>
      <c r="BD111" s="462"/>
      <c r="BE111" s="462"/>
      <c r="BF111" s="462"/>
      <c r="BG111" s="462"/>
      <c r="BH111" s="462"/>
      <c r="BI111" s="462"/>
      <c r="BJ111" s="462"/>
      <c r="BK111" s="462"/>
      <c r="BL111" s="462"/>
      <c r="BM111" s="462"/>
      <c r="BN111" s="462"/>
      <c r="BO111" s="462"/>
      <c r="BP111" s="462"/>
    </row>
    <row r="112" spans="1:68" ht="12.75" customHeight="1">
      <c r="A112" s="477"/>
      <c r="B112" s="477"/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2"/>
      <c r="S112" s="462"/>
      <c r="T112" s="478"/>
      <c r="U112" s="462"/>
      <c r="V112" s="462"/>
      <c r="W112" s="462"/>
      <c r="X112" s="462"/>
      <c r="Y112" s="462"/>
      <c r="Z112" s="462"/>
      <c r="AA112" s="462"/>
      <c r="AB112" s="462"/>
      <c r="AC112" s="462"/>
      <c r="AD112" s="462"/>
      <c r="AE112" s="462"/>
      <c r="AF112" s="462"/>
      <c r="AG112" s="462"/>
      <c r="AH112" s="462"/>
      <c r="AI112" s="462"/>
      <c r="AJ112" s="462"/>
      <c r="AK112" s="462"/>
      <c r="AL112" s="462"/>
      <c r="AM112" s="462"/>
      <c r="AN112" s="462"/>
      <c r="AO112" s="462"/>
      <c r="AP112" s="462"/>
      <c r="AQ112" s="462"/>
      <c r="AR112" s="462"/>
      <c r="AS112" s="462"/>
      <c r="AT112" s="462"/>
      <c r="AU112" s="462"/>
      <c r="AV112" s="462"/>
      <c r="AW112" s="462"/>
      <c r="AX112" s="462"/>
      <c r="AY112" s="462"/>
      <c r="AZ112" s="462"/>
      <c r="BA112" s="462"/>
      <c r="BB112" s="462"/>
      <c r="BC112" s="462"/>
      <c r="BD112" s="462"/>
      <c r="BE112" s="462"/>
      <c r="BF112" s="462"/>
      <c r="BG112" s="462"/>
      <c r="BH112" s="462"/>
      <c r="BI112" s="462"/>
      <c r="BJ112" s="462"/>
      <c r="BK112" s="462"/>
      <c r="BL112" s="462"/>
      <c r="BM112" s="462"/>
      <c r="BN112" s="462"/>
      <c r="BO112" s="462"/>
      <c r="BP112" s="462"/>
    </row>
    <row r="113" spans="1:68" ht="12.75" customHeight="1">
      <c r="A113" s="477"/>
      <c r="B113" s="477"/>
      <c r="C113" s="462"/>
      <c r="D113" s="462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78"/>
      <c r="U113" s="462"/>
      <c r="V113" s="462"/>
      <c r="W113" s="462"/>
      <c r="X113" s="462"/>
      <c r="Y113" s="462"/>
      <c r="Z113" s="462"/>
      <c r="AA113" s="462"/>
      <c r="AB113" s="462"/>
      <c r="AC113" s="462"/>
      <c r="AD113" s="462"/>
      <c r="AE113" s="462"/>
      <c r="AF113" s="462"/>
      <c r="AG113" s="462"/>
      <c r="AH113" s="462"/>
      <c r="AI113" s="462"/>
      <c r="AJ113" s="462"/>
      <c r="AK113" s="462"/>
      <c r="AL113" s="462"/>
      <c r="AM113" s="462"/>
      <c r="AN113" s="462"/>
      <c r="AO113" s="462"/>
      <c r="AP113" s="462"/>
      <c r="AQ113" s="462"/>
      <c r="AR113" s="462"/>
      <c r="AS113" s="462"/>
      <c r="AT113" s="462"/>
      <c r="AU113" s="462"/>
      <c r="AV113" s="462"/>
      <c r="AW113" s="462"/>
      <c r="AX113" s="462"/>
      <c r="AY113" s="462"/>
      <c r="AZ113" s="462"/>
      <c r="BA113" s="462"/>
      <c r="BB113" s="462"/>
      <c r="BC113" s="462"/>
      <c r="BD113" s="462"/>
      <c r="BE113" s="462"/>
      <c r="BF113" s="462"/>
      <c r="BG113" s="462"/>
      <c r="BH113" s="462"/>
      <c r="BI113" s="462"/>
      <c r="BJ113" s="462"/>
      <c r="BK113" s="462"/>
      <c r="BL113" s="462"/>
      <c r="BM113" s="462"/>
      <c r="BN113" s="462"/>
      <c r="BO113" s="462"/>
      <c r="BP113" s="462"/>
    </row>
    <row r="114" spans="1:68" ht="12.75" customHeight="1">
      <c r="A114" s="477"/>
      <c r="B114" s="477"/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78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62"/>
      <c r="AF114" s="462"/>
      <c r="AG114" s="462"/>
      <c r="AH114" s="462"/>
      <c r="AI114" s="462"/>
      <c r="AJ114" s="462"/>
      <c r="AK114" s="462"/>
      <c r="AL114" s="462"/>
      <c r="AM114" s="462"/>
      <c r="AN114" s="462"/>
      <c r="AO114" s="462"/>
      <c r="AP114" s="462"/>
      <c r="AQ114" s="462"/>
      <c r="AR114" s="462"/>
      <c r="AS114" s="462"/>
      <c r="AT114" s="462"/>
      <c r="AU114" s="462"/>
      <c r="AV114" s="462"/>
      <c r="AW114" s="462"/>
      <c r="AX114" s="462"/>
      <c r="AY114" s="462"/>
      <c r="AZ114" s="462"/>
      <c r="BA114" s="462"/>
      <c r="BB114" s="462"/>
      <c r="BC114" s="462"/>
      <c r="BD114" s="462"/>
      <c r="BE114" s="462"/>
      <c r="BF114" s="462"/>
      <c r="BG114" s="462"/>
      <c r="BH114" s="462"/>
      <c r="BI114" s="462"/>
      <c r="BJ114" s="462"/>
      <c r="BK114" s="462"/>
      <c r="BL114" s="462"/>
      <c r="BM114" s="462"/>
      <c r="BN114" s="462"/>
      <c r="BO114" s="462"/>
      <c r="BP114" s="462"/>
    </row>
    <row r="115" spans="1:68" ht="12.75" customHeight="1">
      <c r="A115" s="477"/>
      <c r="B115" s="477"/>
      <c r="C115" s="462"/>
      <c r="D115" s="462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462"/>
      <c r="R115" s="462"/>
      <c r="S115" s="462"/>
      <c r="T115" s="478"/>
      <c r="U115" s="462"/>
      <c r="V115" s="462"/>
      <c r="W115" s="462"/>
      <c r="X115" s="462"/>
      <c r="Y115" s="462"/>
      <c r="Z115" s="462"/>
      <c r="AA115" s="462"/>
      <c r="AB115" s="462"/>
      <c r="AC115" s="462"/>
      <c r="AD115" s="462"/>
      <c r="AE115" s="462"/>
      <c r="AF115" s="462"/>
      <c r="AG115" s="462"/>
      <c r="AH115" s="462"/>
      <c r="AI115" s="462"/>
      <c r="AJ115" s="462"/>
      <c r="AK115" s="462"/>
      <c r="AL115" s="462"/>
      <c r="AM115" s="462"/>
      <c r="AN115" s="462"/>
      <c r="AO115" s="462"/>
      <c r="AP115" s="462"/>
      <c r="AQ115" s="462"/>
      <c r="AR115" s="462"/>
      <c r="AS115" s="462"/>
      <c r="AT115" s="462"/>
      <c r="AU115" s="462"/>
      <c r="AV115" s="462"/>
      <c r="AW115" s="462"/>
      <c r="AX115" s="462"/>
      <c r="AY115" s="462"/>
      <c r="AZ115" s="462"/>
      <c r="BA115" s="462"/>
      <c r="BB115" s="462"/>
      <c r="BC115" s="462"/>
      <c r="BD115" s="462"/>
      <c r="BE115" s="462"/>
      <c r="BF115" s="462"/>
      <c r="BG115" s="462"/>
      <c r="BH115" s="462"/>
      <c r="BI115" s="462"/>
      <c r="BJ115" s="462"/>
      <c r="BK115" s="462"/>
      <c r="BL115" s="462"/>
      <c r="BM115" s="462"/>
      <c r="BN115" s="462"/>
      <c r="BO115" s="462"/>
      <c r="BP115" s="462"/>
    </row>
    <row r="116" spans="1:68" ht="12.75" customHeight="1">
      <c r="A116" s="477"/>
      <c r="B116" s="477"/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462"/>
      <c r="R116" s="462"/>
      <c r="S116" s="462"/>
      <c r="T116" s="478"/>
      <c r="U116" s="462"/>
      <c r="V116" s="462"/>
      <c r="W116" s="462"/>
      <c r="X116" s="462"/>
      <c r="Y116" s="462"/>
      <c r="Z116" s="462"/>
      <c r="AA116" s="462"/>
      <c r="AB116" s="462"/>
      <c r="AC116" s="462"/>
      <c r="AD116" s="462"/>
      <c r="AE116" s="462"/>
      <c r="AF116" s="462"/>
      <c r="AG116" s="462"/>
      <c r="AH116" s="462"/>
      <c r="AI116" s="462"/>
      <c r="AJ116" s="462"/>
      <c r="AK116" s="462"/>
      <c r="AL116" s="462"/>
      <c r="AM116" s="462"/>
      <c r="AN116" s="462"/>
      <c r="AO116" s="462"/>
      <c r="AP116" s="462"/>
      <c r="AQ116" s="462"/>
      <c r="AR116" s="462"/>
      <c r="AS116" s="462"/>
      <c r="AT116" s="462"/>
      <c r="AU116" s="462"/>
      <c r="AV116" s="462"/>
      <c r="AW116" s="462"/>
      <c r="AX116" s="462"/>
      <c r="AY116" s="462"/>
      <c r="AZ116" s="462"/>
      <c r="BA116" s="462"/>
      <c r="BB116" s="462"/>
      <c r="BC116" s="462"/>
      <c r="BD116" s="462"/>
      <c r="BE116" s="462"/>
      <c r="BF116" s="462"/>
      <c r="BG116" s="462"/>
      <c r="BH116" s="462"/>
      <c r="BI116" s="462"/>
      <c r="BJ116" s="462"/>
      <c r="BK116" s="462"/>
      <c r="BL116" s="462"/>
      <c r="BM116" s="462"/>
      <c r="BN116" s="462"/>
      <c r="BO116" s="462"/>
      <c r="BP116" s="462"/>
    </row>
    <row r="117" spans="1:68" ht="12.75" customHeight="1">
      <c r="A117" s="477"/>
      <c r="B117" s="477"/>
      <c r="C117" s="462"/>
      <c r="D117" s="462"/>
      <c r="E117" s="462"/>
      <c r="F117" s="462"/>
      <c r="G117" s="462"/>
      <c r="H117" s="462"/>
      <c r="I117" s="462"/>
      <c r="J117" s="462"/>
      <c r="K117" s="462"/>
      <c r="L117" s="462"/>
      <c r="M117" s="462"/>
      <c r="N117" s="462"/>
      <c r="O117" s="462"/>
      <c r="P117" s="462"/>
      <c r="Q117" s="462"/>
      <c r="R117" s="462"/>
      <c r="S117" s="462"/>
      <c r="T117" s="478"/>
      <c r="U117" s="462"/>
      <c r="V117" s="462"/>
      <c r="W117" s="462"/>
      <c r="X117" s="462"/>
      <c r="Y117" s="462"/>
      <c r="Z117" s="462"/>
      <c r="AA117" s="462"/>
      <c r="AB117" s="462"/>
      <c r="AC117" s="462"/>
      <c r="AD117" s="462"/>
      <c r="AE117" s="462"/>
      <c r="AF117" s="462"/>
      <c r="AG117" s="462"/>
      <c r="AH117" s="462"/>
      <c r="AI117" s="462"/>
      <c r="AJ117" s="462"/>
      <c r="AK117" s="462"/>
      <c r="AL117" s="462"/>
      <c r="AM117" s="462"/>
      <c r="AN117" s="462"/>
      <c r="AO117" s="462"/>
      <c r="AP117" s="462"/>
      <c r="AQ117" s="462"/>
      <c r="AR117" s="462"/>
      <c r="AS117" s="462"/>
      <c r="AT117" s="462"/>
      <c r="AU117" s="462"/>
      <c r="AV117" s="462"/>
      <c r="AW117" s="462"/>
      <c r="AX117" s="462"/>
      <c r="AY117" s="462"/>
      <c r="AZ117" s="462"/>
      <c r="BA117" s="462"/>
      <c r="BB117" s="462"/>
      <c r="BC117" s="462"/>
      <c r="BD117" s="462"/>
      <c r="BE117" s="462"/>
      <c r="BF117" s="462"/>
      <c r="BG117" s="462"/>
      <c r="BH117" s="462"/>
      <c r="BI117" s="462"/>
      <c r="BJ117" s="462"/>
      <c r="BK117" s="462"/>
      <c r="BL117" s="462"/>
      <c r="BM117" s="462"/>
      <c r="BN117" s="462"/>
      <c r="BO117" s="462"/>
      <c r="BP117" s="462"/>
    </row>
    <row r="118" spans="1:68" ht="12.75" customHeight="1">
      <c r="A118" s="477"/>
      <c r="B118" s="477"/>
      <c r="C118" s="462"/>
      <c r="D118" s="462"/>
      <c r="E118" s="462"/>
      <c r="F118" s="462"/>
      <c r="G118" s="462"/>
      <c r="H118" s="462"/>
      <c r="I118" s="462"/>
      <c r="J118" s="462"/>
      <c r="K118" s="462"/>
      <c r="L118" s="462"/>
      <c r="M118" s="462"/>
      <c r="N118" s="462"/>
      <c r="O118" s="462"/>
      <c r="P118" s="462"/>
      <c r="Q118" s="462"/>
      <c r="R118" s="462"/>
      <c r="S118" s="462"/>
      <c r="T118" s="478"/>
      <c r="U118" s="462"/>
      <c r="V118" s="462"/>
      <c r="W118" s="462"/>
      <c r="X118" s="462"/>
      <c r="Y118" s="462"/>
      <c r="Z118" s="462"/>
      <c r="AA118" s="462"/>
      <c r="AB118" s="462"/>
      <c r="AC118" s="462"/>
      <c r="AD118" s="462"/>
      <c r="AE118" s="462"/>
      <c r="AF118" s="462"/>
      <c r="AG118" s="462"/>
      <c r="AH118" s="462"/>
      <c r="AI118" s="462"/>
      <c r="AJ118" s="462"/>
      <c r="AK118" s="462"/>
      <c r="AL118" s="462"/>
      <c r="AM118" s="462"/>
      <c r="AN118" s="462"/>
      <c r="AO118" s="462"/>
      <c r="AP118" s="462"/>
      <c r="AQ118" s="462"/>
      <c r="AR118" s="462"/>
      <c r="AS118" s="462"/>
      <c r="AT118" s="462"/>
      <c r="AU118" s="462"/>
      <c r="AV118" s="462"/>
      <c r="AW118" s="462"/>
      <c r="AX118" s="462"/>
      <c r="AY118" s="462"/>
      <c r="AZ118" s="462"/>
      <c r="BA118" s="462"/>
      <c r="BB118" s="462"/>
      <c r="BC118" s="462"/>
      <c r="BD118" s="462"/>
      <c r="BE118" s="462"/>
      <c r="BF118" s="462"/>
      <c r="BG118" s="462"/>
      <c r="BH118" s="462"/>
      <c r="BI118" s="462"/>
      <c r="BJ118" s="462"/>
      <c r="BK118" s="462"/>
      <c r="BL118" s="462"/>
      <c r="BM118" s="462"/>
      <c r="BN118" s="462"/>
      <c r="BO118" s="462"/>
      <c r="BP118" s="462"/>
    </row>
    <row r="119" spans="1:68" ht="12.75" customHeight="1">
      <c r="A119" s="477"/>
      <c r="B119" s="477"/>
      <c r="C119" s="462"/>
      <c r="D119" s="462"/>
      <c r="E119" s="462"/>
      <c r="F119" s="462"/>
      <c r="G119" s="462"/>
      <c r="H119" s="462"/>
      <c r="I119" s="462"/>
      <c r="J119" s="462"/>
      <c r="K119" s="462"/>
      <c r="L119" s="462"/>
      <c r="M119" s="462"/>
      <c r="N119" s="462"/>
      <c r="O119" s="462"/>
      <c r="P119" s="462"/>
      <c r="Q119" s="462"/>
      <c r="R119" s="462"/>
      <c r="S119" s="462"/>
      <c r="T119" s="478"/>
      <c r="U119" s="462"/>
      <c r="V119" s="462"/>
      <c r="W119" s="462"/>
      <c r="X119" s="462"/>
      <c r="Y119" s="462"/>
      <c r="Z119" s="462"/>
      <c r="AA119" s="462"/>
      <c r="AB119" s="462"/>
      <c r="AC119" s="462"/>
      <c r="AD119" s="462"/>
      <c r="AE119" s="462"/>
      <c r="AF119" s="462"/>
      <c r="AG119" s="462"/>
      <c r="AH119" s="462"/>
      <c r="AI119" s="462"/>
      <c r="AJ119" s="462"/>
      <c r="AK119" s="462"/>
      <c r="AL119" s="462"/>
      <c r="AM119" s="462"/>
      <c r="AN119" s="462"/>
      <c r="AO119" s="462"/>
      <c r="AP119" s="462"/>
      <c r="AQ119" s="462"/>
      <c r="AR119" s="462"/>
      <c r="AS119" s="462"/>
      <c r="AT119" s="462"/>
      <c r="AU119" s="462"/>
      <c r="AV119" s="462"/>
      <c r="AW119" s="462"/>
      <c r="AX119" s="462"/>
      <c r="AY119" s="462"/>
      <c r="AZ119" s="462"/>
      <c r="BA119" s="462"/>
      <c r="BB119" s="462"/>
      <c r="BC119" s="462"/>
      <c r="BD119" s="462"/>
      <c r="BE119" s="462"/>
      <c r="BF119" s="462"/>
      <c r="BG119" s="462"/>
      <c r="BH119" s="462"/>
      <c r="BI119" s="462"/>
      <c r="BJ119" s="462"/>
      <c r="BK119" s="462"/>
      <c r="BL119" s="462"/>
      <c r="BM119" s="462"/>
      <c r="BN119" s="462"/>
      <c r="BO119" s="462"/>
      <c r="BP119" s="462"/>
    </row>
    <row r="120" spans="1:68" ht="12.75" customHeight="1">
      <c r="A120" s="477"/>
      <c r="B120" s="477"/>
      <c r="C120" s="462"/>
      <c r="D120" s="462"/>
      <c r="E120" s="462"/>
      <c r="F120" s="462"/>
      <c r="G120" s="462"/>
      <c r="H120" s="462"/>
      <c r="I120" s="462"/>
      <c r="J120" s="462"/>
      <c r="K120" s="462"/>
      <c r="L120" s="462"/>
      <c r="M120" s="462"/>
      <c r="N120" s="462"/>
      <c r="O120" s="462"/>
      <c r="P120" s="462"/>
      <c r="Q120" s="462"/>
      <c r="R120" s="462"/>
      <c r="S120" s="462"/>
      <c r="T120" s="478"/>
      <c r="U120" s="462"/>
      <c r="V120" s="462"/>
      <c r="W120" s="462"/>
      <c r="X120" s="462"/>
      <c r="Y120" s="462"/>
      <c r="Z120" s="462"/>
      <c r="AA120" s="462"/>
      <c r="AB120" s="462"/>
      <c r="AC120" s="462"/>
      <c r="AD120" s="462"/>
      <c r="AE120" s="462"/>
      <c r="AF120" s="462"/>
      <c r="AG120" s="462"/>
      <c r="AH120" s="462"/>
      <c r="AI120" s="462"/>
      <c r="AJ120" s="462"/>
      <c r="AK120" s="462"/>
      <c r="AL120" s="462"/>
      <c r="AM120" s="462"/>
      <c r="AN120" s="462"/>
      <c r="AO120" s="462"/>
      <c r="AP120" s="462"/>
      <c r="AQ120" s="462"/>
      <c r="AR120" s="462"/>
      <c r="AS120" s="462"/>
      <c r="AT120" s="462"/>
      <c r="AU120" s="462"/>
      <c r="AV120" s="462"/>
      <c r="AW120" s="462"/>
      <c r="AX120" s="462"/>
      <c r="AY120" s="462"/>
      <c r="AZ120" s="462"/>
      <c r="BA120" s="462"/>
      <c r="BB120" s="462"/>
      <c r="BC120" s="462"/>
      <c r="BD120" s="462"/>
      <c r="BE120" s="462"/>
      <c r="BF120" s="462"/>
      <c r="BG120" s="462"/>
      <c r="BH120" s="462"/>
      <c r="BI120" s="462"/>
      <c r="BJ120" s="462"/>
      <c r="BK120" s="462"/>
      <c r="BL120" s="462"/>
      <c r="BM120" s="462"/>
      <c r="BN120" s="462"/>
      <c r="BO120" s="462"/>
      <c r="BP120" s="462"/>
    </row>
    <row r="121" spans="1:68" ht="12.75" customHeight="1">
      <c r="A121" s="477"/>
      <c r="B121" s="477"/>
      <c r="C121" s="462"/>
      <c r="D121" s="462"/>
      <c r="E121" s="462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 s="462"/>
      <c r="R121" s="462"/>
      <c r="S121" s="462"/>
      <c r="T121" s="478"/>
      <c r="U121" s="462"/>
      <c r="V121" s="462"/>
      <c r="W121" s="462"/>
      <c r="X121" s="462"/>
      <c r="Y121" s="462"/>
      <c r="Z121" s="462"/>
      <c r="AA121" s="462"/>
      <c r="AB121" s="462"/>
      <c r="AC121" s="462"/>
      <c r="AD121" s="462"/>
      <c r="AE121" s="462"/>
      <c r="AF121" s="462"/>
      <c r="AG121" s="462"/>
      <c r="AH121" s="462"/>
      <c r="AI121" s="462"/>
      <c r="AJ121" s="462"/>
      <c r="AK121" s="462"/>
      <c r="AL121" s="462"/>
      <c r="AM121" s="462"/>
      <c r="AN121" s="462"/>
      <c r="AO121" s="462"/>
      <c r="AP121" s="462"/>
      <c r="AQ121" s="462"/>
      <c r="AR121" s="462"/>
      <c r="AS121" s="462"/>
      <c r="AT121" s="462"/>
      <c r="AU121" s="462"/>
      <c r="AV121" s="462"/>
      <c r="AW121" s="462"/>
      <c r="AX121" s="462"/>
      <c r="AY121" s="462"/>
      <c r="AZ121" s="462"/>
      <c r="BA121" s="462"/>
      <c r="BB121" s="462"/>
      <c r="BC121" s="462"/>
      <c r="BD121" s="462"/>
      <c r="BE121" s="462"/>
      <c r="BF121" s="462"/>
      <c r="BG121" s="462"/>
      <c r="BH121" s="462"/>
      <c r="BI121" s="462"/>
      <c r="BJ121" s="462"/>
      <c r="BK121" s="462"/>
      <c r="BL121" s="462"/>
      <c r="BM121" s="462"/>
      <c r="BN121" s="462"/>
      <c r="BO121" s="462"/>
      <c r="BP121" s="462"/>
    </row>
    <row r="122" spans="1:68" ht="12.75" customHeight="1">
      <c r="A122" s="477"/>
      <c r="B122" s="477"/>
      <c r="C122" s="462"/>
      <c r="D122" s="462"/>
      <c r="E122" s="462"/>
      <c r="F122" s="462"/>
      <c r="G122" s="462"/>
      <c r="H122" s="462"/>
      <c r="I122" s="462"/>
      <c r="J122" s="462"/>
      <c r="K122" s="462"/>
      <c r="L122" s="462"/>
      <c r="M122" s="462"/>
      <c r="N122" s="462"/>
      <c r="O122" s="462"/>
      <c r="P122" s="462"/>
      <c r="Q122" s="462"/>
      <c r="R122" s="462"/>
      <c r="S122" s="462"/>
      <c r="T122" s="478"/>
      <c r="U122" s="462"/>
      <c r="V122" s="462"/>
      <c r="W122" s="462"/>
      <c r="X122" s="462"/>
      <c r="Y122" s="462"/>
      <c r="Z122" s="462"/>
      <c r="AA122" s="462"/>
      <c r="AB122" s="462"/>
      <c r="AC122" s="462"/>
      <c r="AD122" s="462"/>
      <c r="AE122" s="462"/>
      <c r="AF122" s="462"/>
      <c r="AG122" s="462"/>
      <c r="AH122" s="462"/>
      <c r="AI122" s="462"/>
      <c r="AJ122" s="462"/>
      <c r="AK122" s="462"/>
      <c r="AL122" s="462"/>
      <c r="AM122" s="462"/>
      <c r="AN122" s="462"/>
      <c r="AO122" s="462"/>
      <c r="AP122" s="462"/>
      <c r="AQ122" s="462"/>
      <c r="AR122" s="462"/>
      <c r="AS122" s="462"/>
      <c r="AT122" s="462"/>
      <c r="AU122" s="462"/>
      <c r="AV122" s="462"/>
      <c r="AW122" s="462"/>
      <c r="AX122" s="462"/>
      <c r="AY122" s="462"/>
      <c r="AZ122" s="462"/>
      <c r="BA122" s="462"/>
      <c r="BB122" s="462"/>
      <c r="BC122" s="462"/>
      <c r="BD122" s="462"/>
      <c r="BE122" s="462"/>
      <c r="BF122" s="462"/>
      <c r="BG122" s="462"/>
      <c r="BH122" s="462"/>
      <c r="BI122" s="462"/>
      <c r="BJ122" s="462"/>
      <c r="BK122" s="462"/>
      <c r="BL122" s="462"/>
      <c r="BM122" s="462"/>
      <c r="BN122" s="462"/>
      <c r="BO122" s="462"/>
      <c r="BP122" s="462"/>
    </row>
    <row r="123" spans="1:68" ht="12.75" customHeight="1">
      <c r="A123" s="477"/>
      <c r="B123" s="477"/>
      <c r="C123" s="462"/>
      <c r="D123" s="462"/>
      <c r="E123" s="462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462"/>
      <c r="R123" s="462"/>
      <c r="S123" s="462"/>
      <c r="T123" s="478"/>
      <c r="U123" s="462"/>
      <c r="V123" s="462"/>
      <c r="W123" s="462"/>
      <c r="X123" s="462"/>
      <c r="Y123" s="462"/>
      <c r="Z123" s="462"/>
      <c r="AA123" s="462"/>
      <c r="AB123" s="462"/>
      <c r="AC123" s="462"/>
      <c r="AD123" s="462"/>
      <c r="AE123" s="462"/>
      <c r="AF123" s="462"/>
      <c r="AG123" s="462"/>
      <c r="AH123" s="462"/>
      <c r="AI123" s="462"/>
      <c r="AJ123" s="462"/>
      <c r="AK123" s="462"/>
      <c r="AL123" s="462"/>
      <c r="AM123" s="462"/>
      <c r="AN123" s="462"/>
      <c r="AO123" s="462"/>
      <c r="AP123" s="462"/>
      <c r="AQ123" s="462"/>
      <c r="AR123" s="462"/>
      <c r="AS123" s="462"/>
      <c r="AT123" s="462"/>
      <c r="AU123" s="462"/>
      <c r="AV123" s="462"/>
      <c r="AW123" s="462"/>
      <c r="AX123" s="462"/>
      <c r="AY123" s="462"/>
      <c r="AZ123" s="462"/>
      <c r="BA123" s="462"/>
      <c r="BB123" s="462"/>
      <c r="BC123" s="462"/>
      <c r="BD123" s="462"/>
      <c r="BE123" s="462"/>
      <c r="BF123" s="462"/>
      <c r="BG123" s="462"/>
      <c r="BH123" s="462"/>
      <c r="BI123" s="462"/>
      <c r="BJ123" s="462"/>
      <c r="BK123" s="462"/>
      <c r="BL123" s="462"/>
      <c r="BM123" s="462"/>
      <c r="BN123" s="462"/>
      <c r="BO123" s="462"/>
      <c r="BP123" s="462"/>
    </row>
    <row r="124" spans="1:68" ht="12.75" customHeight="1">
      <c r="A124" s="477"/>
      <c r="B124" s="477"/>
      <c r="C124" s="462"/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  <c r="R124" s="462"/>
      <c r="S124" s="462"/>
      <c r="T124" s="478"/>
      <c r="U124" s="462"/>
      <c r="V124" s="462"/>
      <c r="W124" s="462"/>
      <c r="X124" s="462"/>
      <c r="Y124" s="462"/>
      <c r="Z124" s="462"/>
      <c r="AA124" s="462"/>
      <c r="AB124" s="462"/>
      <c r="AC124" s="462"/>
      <c r="AD124" s="462"/>
      <c r="AE124" s="462"/>
      <c r="AF124" s="462"/>
      <c r="AG124" s="462"/>
      <c r="AH124" s="462"/>
      <c r="AI124" s="462"/>
      <c r="AJ124" s="462"/>
      <c r="AK124" s="462"/>
      <c r="AL124" s="462"/>
      <c r="AM124" s="462"/>
      <c r="AN124" s="462"/>
      <c r="AO124" s="462"/>
      <c r="AP124" s="462"/>
      <c r="AQ124" s="462"/>
      <c r="AR124" s="462"/>
      <c r="AS124" s="462"/>
      <c r="AT124" s="462"/>
      <c r="AU124" s="462"/>
      <c r="AV124" s="462"/>
      <c r="AW124" s="462"/>
      <c r="AX124" s="462"/>
      <c r="AY124" s="462"/>
      <c r="AZ124" s="462"/>
      <c r="BA124" s="462"/>
      <c r="BB124" s="462"/>
      <c r="BC124" s="462"/>
      <c r="BD124" s="462"/>
      <c r="BE124" s="462"/>
      <c r="BF124" s="462"/>
      <c r="BG124" s="462"/>
      <c r="BH124" s="462"/>
      <c r="BI124" s="462"/>
      <c r="BJ124" s="462"/>
      <c r="BK124" s="462"/>
      <c r="BL124" s="462"/>
      <c r="BM124" s="462"/>
      <c r="BN124" s="462"/>
      <c r="BO124" s="462"/>
      <c r="BP124" s="462"/>
    </row>
    <row r="125" spans="1:68" ht="12.75" customHeight="1">
      <c r="A125" s="477"/>
      <c r="B125" s="477"/>
      <c r="C125" s="462"/>
      <c r="D125" s="462"/>
      <c r="E125" s="462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78"/>
      <c r="U125" s="462"/>
      <c r="V125" s="462"/>
      <c r="W125" s="462"/>
      <c r="X125" s="462"/>
      <c r="Y125" s="462"/>
      <c r="Z125" s="462"/>
      <c r="AA125" s="462"/>
      <c r="AB125" s="462"/>
      <c r="AC125" s="462"/>
      <c r="AD125" s="462"/>
      <c r="AE125" s="462"/>
      <c r="AF125" s="462"/>
      <c r="AG125" s="462"/>
      <c r="AH125" s="462"/>
      <c r="AI125" s="462"/>
      <c r="AJ125" s="462"/>
      <c r="AK125" s="462"/>
      <c r="AL125" s="462"/>
      <c r="AM125" s="462"/>
      <c r="AN125" s="462"/>
      <c r="AO125" s="462"/>
      <c r="AP125" s="462"/>
      <c r="AQ125" s="462"/>
      <c r="AR125" s="462"/>
      <c r="AS125" s="462"/>
      <c r="AT125" s="462"/>
      <c r="AU125" s="462"/>
      <c r="AV125" s="462"/>
      <c r="AW125" s="462"/>
      <c r="AX125" s="462"/>
      <c r="AY125" s="462"/>
      <c r="AZ125" s="462"/>
      <c r="BA125" s="462"/>
      <c r="BB125" s="462"/>
      <c r="BC125" s="462"/>
      <c r="BD125" s="462"/>
      <c r="BE125" s="462"/>
      <c r="BF125" s="462"/>
      <c r="BG125" s="462"/>
      <c r="BH125" s="462"/>
      <c r="BI125" s="462"/>
      <c r="BJ125" s="462"/>
      <c r="BK125" s="462"/>
      <c r="BL125" s="462"/>
      <c r="BM125" s="462"/>
      <c r="BN125" s="462"/>
      <c r="BO125" s="462"/>
      <c r="BP125" s="462"/>
    </row>
    <row r="126" spans="1:68" ht="12.75" customHeight="1">
      <c r="A126" s="477"/>
      <c r="B126" s="477"/>
      <c r="C126" s="462"/>
      <c r="D126" s="462"/>
      <c r="E126" s="462"/>
      <c r="F126" s="462"/>
      <c r="G126" s="462"/>
      <c r="H126" s="462"/>
      <c r="I126" s="462"/>
      <c r="J126" s="462"/>
      <c r="K126" s="462"/>
      <c r="L126" s="462"/>
      <c r="M126" s="462"/>
      <c r="N126" s="462"/>
      <c r="O126" s="462"/>
      <c r="P126" s="462"/>
      <c r="Q126" s="462"/>
      <c r="R126" s="462"/>
      <c r="S126" s="462"/>
      <c r="T126" s="478"/>
      <c r="U126" s="462"/>
      <c r="V126" s="462"/>
      <c r="W126" s="462"/>
      <c r="X126" s="462"/>
      <c r="Y126" s="462"/>
      <c r="Z126" s="462"/>
      <c r="AA126" s="462"/>
      <c r="AB126" s="462"/>
      <c r="AC126" s="462"/>
      <c r="AD126" s="462"/>
      <c r="AE126" s="462"/>
      <c r="AF126" s="462"/>
      <c r="AG126" s="462"/>
      <c r="AH126" s="462"/>
      <c r="AI126" s="462"/>
      <c r="AJ126" s="462"/>
      <c r="AK126" s="462"/>
      <c r="AL126" s="462"/>
      <c r="AM126" s="462"/>
      <c r="AN126" s="462"/>
      <c r="AO126" s="462"/>
      <c r="AP126" s="462"/>
      <c r="AQ126" s="462"/>
      <c r="AR126" s="462"/>
      <c r="AS126" s="462"/>
      <c r="AT126" s="462"/>
      <c r="AU126" s="462"/>
      <c r="AV126" s="462"/>
      <c r="AW126" s="462"/>
      <c r="AX126" s="462"/>
      <c r="AY126" s="462"/>
      <c r="AZ126" s="462"/>
      <c r="BA126" s="462"/>
      <c r="BB126" s="462"/>
      <c r="BC126" s="462"/>
      <c r="BD126" s="462"/>
      <c r="BE126" s="462"/>
      <c r="BF126" s="462"/>
      <c r="BG126" s="462"/>
      <c r="BH126" s="462"/>
      <c r="BI126" s="462"/>
      <c r="BJ126" s="462"/>
      <c r="BK126" s="462"/>
      <c r="BL126" s="462"/>
      <c r="BM126" s="462"/>
      <c r="BN126" s="462"/>
      <c r="BO126" s="462"/>
      <c r="BP126" s="462"/>
    </row>
    <row r="127" spans="1:68" ht="12.75" customHeight="1">
      <c r="A127" s="477"/>
      <c r="B127" s="477"/>
      <c r="C127" s="462"/>
      <c r="D127" s="462"/>
      <c r="E127" s="462"/>
      <c r="F127" s="462"/>
      <c r="G127" s="462"/>
      <c r="H127" s="462"/>
      <c r="I127" s="462"/>
      <c r="J127" s="462"/>
      <c r="K127" s="462"/>
      <c r="L127" s="462"/>
      <c r="M127" s="462"/>
      <c r="N127" s="462"/>
      <c r="O127" s="462"/>
      <c r="P127" s="462"/>
      <c r="Q127" s="462"/>
      <c r="R127" s="462"/>
      <c r="S127" s="462"/>
      <c r="T127" s="478"/>
      <c r="U127" s="462"/>
      <c r="V127" s="462"/>
      <c r="W127" s="462"/>
      <c r="X127" s="462"/>
      <c r="Y127" s="462"/>
      <c r="Z127" s="462"/>
      <c r="AA127" s="462"/>
      <c r="AB127" s="462"/>
      <c r="AC127" s="462"/>
      <c r="AD127" s="462"/>
      <c r="AE127" s="462"/>
      <c r="AF127" s="462"/>
      <c r="AG127" s="462"/>
      <c r="AH127" s="462"/>
      <c r="AI127" s="462"/>
      <c r="AJ127" s="462"/>
      <c r="AK127" s="462"/>
      <c r="AL127" s="462"/>
      <c r="AM127" s="462"/>
      <c r="AN127" s="462"/>
      <c r="AO127" s="462"/>
      <c r="AP127" s="462"/>
      <c r="AQ127" s="462"/>
      <c r="AR127" s="462"/>
      <c r="AS127" s="462"/>
      <c r="AT127" s="462"/>
      <c r="AU127" s="462"/>
      <c r="AV127" s="462"/>
      <c r="AW127" s="462"/>
      <c r="AX127" s="462"/>
      <c r="AY127" s="462"/>
      <c r="AZ127" s="462"/>
      <c r="BA127" s="462"/>
      <c r="BB127" s="462"/>
      <c r="BC127" s="462"/>
      <c r="BD127" s="462"/>
      <c r="BE127" s="462"/>
      <c r="BF127" s="462"/>
      <c r="BG127" s="462"/>
      <c r="BH127" s="462"/>
      <c r="BI127" s="462"/>
      <c r="BJ127" s="462"/>
      <c r="BK127" s="462"/>
      <c r="BL127" s="462"/>
      <c r="BM127" s="462"/>
      <c r="BN127" s="462"/>
      <c r="BO127" s="462"/>
      <c r="BP127" s="462"/>
    </row>
    <row r="128" spans="1:68" ht="12.75" customHeight="1">
      <c r="A128" s="477"/>
      <c r="B128" s="477"/>
      <c r="C128" s="462"/>
      <c r="D128" s="462"/>
      <c r="E128" s="462"/>
      <c r="F128" s="462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  <c r="T128" s="478"/>
      <c r="U128" s="462"/>
      <c r="V128" s="462"/>
      <c r="W128" s="462"/>
      <c r="X128" s="462"/>
      <c r="Y128" s="462"/>
      <c r="Z128" s="462"/>
      <c r="AA128" s="462"/>
      <c r="AB128" s="462"/>
      <c r="AC128" s="462"/>
      <c r="AD128" s="462"/>
      <c r="AE128" s="462"/>
      <c r="AF128" s="462"/>
      <c r="AG128" s="462"/>
      <c r="AH128" s="462"/>
      <c r="AI128" s="462"/>
      <c r="AJ128" s="462"/>
      <c r="AK128" s="462"/>
      <c r="AL128" s="462"/>
      <c r="AM128" s="462"/>
      <c r="AN128" s="462"/>
      <c r="AO128" s="462"/>
      <c r="AP128" s="462"/>
      <c r="AQ128" s="462"/>
      <c r="AR128" s="462"/>
      <c r="AS128" s="462"/>
      <c r="AT128" s="462"/>
      <c r="AU128" s="462"/>
      <c r="AV128" s="462"/>
      <c r="AW128" s="462"/>
      <c r="AX128" s="462"/>
      <c r="AY128" s="462"/>
      <c r="AZ128" s="462"/>
      <c r="BA128" s="462"/>
      <c r="BB128" s="462"/>
      <c r="BC128" s="462"/>
      <c r="BD128" s="462"/>
      <c r="BE128" s="462"/>
      <c r="BF128" s="462"/>
      <c r="BG128" s="462"/>
      <c r="BH128" s="462"/>
      <c r="BI128" s="462"/>
      <c r="BJ128" s="462"/>
      <c r="BK128" s="462"/>
      <c r="BL128" s="462"/>
      <c r="BM128" s="462"/>
      <c r="BN128" s="462"/>
      <c r="BO128" s="462"/>
      <c r="BP128" s="462"/>
    </row>
    <row r="129" spans="1:68" ht="12.75" customHeight="1">
      <c r="A129" s="477"/>
      <c r="B129" s="477"/>
      <c r="C129" s="462"/>
      <c r="D129" s="462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  <c r="T129" s="478"/>
      <c r="U129" s="462"/>
      <c r="V129" s="462"/>
      <c r="W129" s="462"/>
      <c r="X129" s="462"/>
      <c r="Y129" s="462"/>
      <c r="Z129" s="462"/>
      <c r="AA129" s="462"/>
      <c r="AB129" s="462"/>
      <c r="AC129" s="462"/>
      <c r="AD129" s="462"/>
      <c r="AE129" s="462"/>
      <c r="AF129" s="462"/>
      <c r="AG129" s="462"/>
      <c r="AH129" s="462"/>
      <c r="AI129" s="462"/>
      <c r="AJ129" s="462"/>
      <c r="AK129" s="462"/>
      <c r="AL129" s="462"/>
      <c r="AM129" s="462"/>
      <c r="AN129" s="462"/>
      <c r="AO129" s="462"/>
      <c r="AP129" s="462"/>
      <c r="AQ129" s="462"/>
      <c r="AR129" s="462"/>
      <c r="AS129" s="462"/>
      <c r="AT129" s="462"/>
      <c r="AU129" s="462"/>
      <c r="AV129" s="462"/>
      <c r="AW129" s="462"/>
      <c r="AX129" s="462"/>
      <c r="AY129" s="462"/>
      <c r="AZ129" s="462"/>
      <c r="BA129" s="462"/>
      <c r="BB129" s="462"/>
      <c r="BC129" s="462"/>
      <c r="BD129" s="462"/>
      <c r="BE129" s="462"/>
      <c r="BF129" s="462"/>
      <c r="BG129" s="462"/>
      <c r="BH129" s="462"/>
      <c r="BI129" s="462"/>
      <c r="BJ129" s="462"/>
      <c r="BK129" s="462"/>
      <c r="BL129" s="462"/>
      <c r="BM129" s="462"/>
      <c r="BN129" s="462"/>
      <c r="BO129" s="462"/>
      <c r="BP129" s="462"/>
    </row>
    <row r="130" spans="1:68" ht="12.75" customHeight="1">
      <c r="A130" s="477"/>
      <c r="B130" s="477"/>
      <c r="C130" s="462"/>
      <c r="D130" s="462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  <c r="T130" s="478"/>
      <c r="U130" s="462"/>
      <c r="V130" s="462"/>
      <c r="W130" s="462"/>
      <c r="X130" s="462"/>
      <c r="Y130" s="462"/>
      <c r="Z130" s="462"/>
      <c r="AA130" s="462"/>
      <c r="AB130" s="462"/>
      <c r="AC130" s="462"/>
      <c r="AD130" s="462"/>
      <c r="AE130" s="462"/>
      <c r="AF130" s="462"/>
      <c r="AG130" s="462"/>
      <c r="AH130" s="462"/>
      <c r="AI130" s="462"/>
      <c r="AJ130" s="462"/>
      <c r="AK130" s="462"/>
      <c r="AL130" s="462"/>
      <c r="AM130" s="462"/>
      <c r="AN130" s="462"/>
      <c r="AO130" s="462"/>
      <c r="AP130" s="462"/>
      <c r="AQ130" s="462"/>
      <c r="AR130" s="462"/>
      <c r="AS130" s="462"/>
      <c r="AT130" s="462"/>
      <c r="AU130" s="462"/>
      <c r="AV130" s="462"/>
      <c r="AW130" s="462"/>
      <c r="AX130" s="462"/>
      <c r="AY130" s="462"/>
      <c r="AZ130" s="462"/>
      <c r="BA130" s="462"/>
      <c r="BB130" s="462"/>
      <c r="BC130" s="462"/>
      <c r="BD130" s="462"/>
      <c r="BE130" s="462"/>
      <c r="BF130" s="462"/>
      <c r="BG130" s="462"/>
      <c r="BH130" s="462"/>
      <c r="BI130" s="462"/>
      <c r="BJ130" s="462"/>
      <c r="BK130" s="462"/>
      <c r="BL130" s="462"/>
      <c r="BM130" s="462"/>
      <c r="BN130" s="462"/>
      <c r="BO130" s="462"/>
      <c r="BP130" s="462"/>
    </row>
    <row r="131" spans="1:68" ht="12.75" customHeight="1">
      <c r="A131" s="477"/>
      <c r="B131" s="477"/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78"/>
      <c r="U131" s="462"/>
      <c r="V131" s="462"/>
      <c r="W131" s="462"/>
      <c r="X131" s="462"/>
      <c r="Y131" s="462"/>
      <c r="Z131" s="462"/>
      <c r="AA131" s="462"/>
      <c r="AB131" s="462"/>
      <c r="AC131" s="462"/>
      <c r="AD131" s="462"/>
      <c r="AE131" s="462"/>
      <c r="AF131" s="462"/>
      <c r="AG131" s="462"/>
      <c r="AH131" s="462"/>
      <c r="AI131" s="462"/>
      <c r="AJ131" s="462"/>
      <c r="AK131" s="462"/>
      <c r="AL131" s="462"/>
      <c r="AM131" s="462"/>
      <c r="AN131" s="462"/>
      <c r="AO131" s="462"/>
      <c r="AP131" s="462"/>
      <c r="AQ131" s="462"/>
      <c r="AR131" s="462"/>
      <c r="AS131" s="462"/>
      <c r="AT131" s="462"/>
      <c r="AU131" s="462"/>
      <c r="AV131" s="462"/>
      <c r="AW131" s="462"/>
      <c r="AX131" s="462"/>
      <c r="AY131" s="462"/>
      <c r="AZ131" s="462"/>
      <c r="BA131" s="462"/>
      <c r="BB131" s="462"/>
      <c r="BC131" s="462"/>
      <c r="BD131" s="462"/>
      <c r="BE131" s="462"/>
      <c r="BF131" s="462"/>
      <c r="BG131" s="462"/>
      <c r="BH131" s="462"/>
      <c r="BI131" s="462"/>
      <c r="BJ131" s="462"/>
      <c r="BK131" s="462"/>
      <c r="BL131" s="462"/>
      <c r="BM131" s="462"/>
      <c r="BN131" s="462"/>
      <c r="BO131" s="462"/>
      <c r="BP131" s="462"/>
    </row>
    <row r="132" spans="1:68" ht="12.75" customHeight="1">
      <c r="A132" s="477"/>
      <c r="B132" s="477"/>
      <c r="C132" s="462"/>
      <c r="D132" s="462"/>
      <c r="E132" s="462"/>
      <c r="F132" s="462"/>
      <c r="G132" s="462"/>
      <c r="H132" s="462"/>
      <c r="I132" s="462"/>
      <c r="J132" s="462"/>
      <c r="K132" s="462"/>
      <c r="L132" s="462"/>
      <c r="M132" s="462"/>
      <c r="N132" s="462"/>
      <c r="O132" s="462"/>
      <c r="P132" s="462"/>
      <c r="Q132" s="462"/>
      <c r="R132" s="462"/>
      <c r="S132" s="462"/>
      <c r="T132" s="478"/>
      <c r="U132" s="462"/>
      <c r="V132" s="462"/>
      <c r="W132" s="462"/>
      <c r="X132" s="462"/>
      <c r="Y132" s="462"/>
      <c r="Z132" s="462"/>
      <c r="AA132" s="462"/>
      <c r="AB132" s="462"/>
      <c r="AC132" s="462"/>
      <c r="AD132" s="462"/>
      <c r="AE132" s="462"/>
      <c r="AF132" s="462"/>
      <c r="AG132" s="462"/>
      <c r="AH132" s="462"/>
      <c r="AI132" s="462"/>
      <c r="AJ132" s="462"/>
      <c r="AK132" s="462"/>
      <c r="AL132" s="462"/>
      <c r="AM132" s="462"/>
      <c r="AN132" s="462"/>
      <c r="AO132" s="462"/>
      <c r="AP132" s="462"/>
      <c r="AQ132" s="462"/>
      <c r="AR132" s="462"/>
      <c r="AS132" s="462"/>
      <c r="AT132" s="462"/>
      <c r="AU132" s="462"/>
      <c r="AV132" s="462"/>
      <c r="AW132" s="462"/>
      <c r="AX132" s="462"/>
      <c r="AY132" s="462"/>
      <c r="AZ132" s="462"/>
      <c r="BA132" s="462"/>
      <c r="BB132" s="462"/>
      <c r="BC132" s="462"/>
      <c r="BD132" s="462"/>
      <c r="BE132" s="462"/>
      <c r="BF132" s="462"/>
      <c r="BG132" s="462"/>
      <c r="BH132" s="462"/>
      <c r="BI132" s="462"/>
      <c r="BJ132" s="462"/>
      <c r="BK132" s="462"/>
      <c r="BL132" s="462"/>
      <c r="BM132" s="462"/>
      <c r="BN132" s="462"/>
      <c r="BO132" s="462"/>
      <c r="BP132" s="462"/>
    </row>
    <row r="133" spans="1:68" ht="12.75" customHeight="1">
      <c r="A133" s="477"/>
      <c r="B133" s="477"/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78"/>
      <c r="U133" s="462"/>
      <c r="V133" s="462"/>
      <c r="W133" s="462"/>
      <c r="X133" s="462"/>
      <c r="Y133" s="462"/>
      <c r="Z133" s="462"/>
      <c r="AA133" s="462"/>
      <c r="AB133" s="462"/>
      <c r="AC133" s="462"/>
      <c r="AD133" s="462"/>
      <c r="AE133" s="462"/>
      <c r="AF133" s="462"/>
      <c r="AG133" s="462"/>
      <c r="AH133" s="462"/>
      <c r="AI133" s="462"/>
      <c r="AJ133" s="462"/>
      <c r="AK133" s="462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</row>
    <row r="134" spans="1:68" ht="12.75" customHeight="1">
      <c r="A134" s="477"/>
      <c r="B134" s="477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78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462"/>
      <c r="AE134" s="462"/>
      <c r="AF134" s="462"/>
      <c r="AG134" s="462"/>
      <c r="AH134" s="462"/>
      <c r="AI134" s="462"/>
      <c r="AJ134" s="462"/>
      <c r="AK134" s="462"/>
      <c r="AL134" s="462"/>
      <c r="AM134" s="462"/>
      <c r="AN134" s="462"/>
      <c r="AO134" s="462"/>
      <c r="AP134" s="462"/>
      <c r="AQ134" s="462"/>
      <c r="AR134" s="462"/>
      <c r="AS134" s="462"/>
      <c r="AT134" s="462"/>
      <c r="AU134" s="462"/>
      <c r="AV134" s="462"/>
      <c r="AW134" s="462"/>
      <c r="AX134" s="462"/>
      <c r="AY134" s="462"/>
      <c r="AZ134" s="462"/>
      <c r="BA134" s="462"/>
      <c r="BB134" s="462"/>
      <c r="BC134" s="462"/>
      <c r="BD134" s="462"/>
      <c r="BE134" s="462"/>
      <c r="BF134" s="462"/>
      <c r="BG134" s="462"/>
      <c r="BH134" s="462"/>
      <c r="BI134" s="462"/>
      <c r="BJ134" s="462"/>
      <c r="BK134" s="462"/>
      <c r="BL134" s="462"/>
      <c r="BM134" s="462"/>
      <c r="BN134" s="462"/>
      <c r="BO134" s="462"/>
      <c r="BP134" s="462"/>
    </row>
    <row r="135" spans="1:68" ht="12.75" customHeight="1">
      <c r="A135" s="477"/>
      <c r="B135" s="477"/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  <c r="T135" s="478"/>
      <c r="U135" s="462"/>
      <c r="V135" s="462"/>
      <c r="W135" s="462"/>
      <c r="X135" s="462"/>
      <c r="Y135" s="462"/>
      <c r="Z135" s="462"/>
      <c r="AA135" s="462"/>
      <c r="AB135" s="462"/>
      <c r="AC135" s="462"/>
      <c r="AD135" s="462"/>
      <c r="AE135" s="462"/>
      <c r="AF135" s="462"/>
      <c r="AG135" s="462"/>
      <c r="AH135" s="462"/>
      <c r="AI135" s="462"/>
      <c r="AJ135" s="462"/>
      <c r="AK135" s="462"/>
      <c r="AL135" s="462"/>
      <c r="AM135" s="462"/>
      <c r="AN135" s="462"/>
      <c r="AO135" s="462"/>
      <c r="AP135" s="462"/>
      <c r="AQ135" s="462"/>
      <c r="AR135" s="462"/>
      <c r="AS135" s="462"/>
      <c r="AT135" s="462"/>
      <c r="AU135" s="462"/>
      <c r="AV135" s="462"/>
      <c r="AW135" s="462"/>
      <c r="AX135" s="462"/>
      <c r="AY135" s="462"/>
      <c r="AZ135" s="462"/>
      <c r="BA135" s="462"/>
      <c r="BB135" s="462"/>
      <c r="BC135" s="462"/>
      <c r="BD135" s="462"/>
      <c r="BE135" s="462"/>
      <c r="BF135" s="462"/>
      <c r="BG135" s="462"/>
      <c r="BH135" s="462"/>
      <c r="BI135" s="462"/>
      <c r="BJ135" s="462"/>
      <c r="BK135" s="462"/>
      <c r="BL135" s="462"/>
      <c r="BM135" s="462"/>
      <c r="BN135" s="462"/>
      <c r="BO135" s="462"/>
      <c r="BP135" s="462"/>
    </row>
    <row r="136" spans="1:68" ht="12.75" customHeight="1">
      <c r="A136" s="477"/>
      <c r="B136" s="477"/>
      <c r="C136" s="462"/>
      <c r="D136" s="462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  <c r="T136" s="478"/>
      <c r="U136" s="462"/>
      <c r="V136" s="462"/>
      <c r="W136" s="462"/>
      <c r="X136" s="462"/>
      <c r="Y136" s="462"/>
      <c r="Z136" s="462"/>
      <c r="AA136" s="462"/>
      <c r="AB136" s="462"/>
      <c r="AC136" s="462"/>
      <c r="AD136" s="462"/>
      <c r="AE136" s="462"/>
      <c r="AF136" s="462"/>
      <c r="AG136" s="462"/>
      <c r="AH136" s="462"/>
      <c r="AI136" s="462"/>
      <c r="AJ136" s="462"/>
      <c r="AK136" s="462"/>
      <c r="AL136" s="462"/>
      <c r="AM136" s="462"/>
      <c r="AN136" s="462"/>
      <c r="AO136" s="462"/>
      <c r="AP136" s="462"/>
      <c r="AQ136" s="462"/>
      <c r="AR136" s="462"/>
      <c r="AS136" s="462"/>
      <c r="AT136" s="462"/>
      <c r="AU136" s="462"/>
      <c r="AV136" s="462"/>
      <c r="AW136" s="462"/>
      <c r="AX136" s="462"/>
      <c r="AY136" s="462"/>
      <c r="AZ136" s="462"/>
      <c r="BA136" s="462"/>
      <c r="BB136" s="462"/>
      <c r="BC136" s="462"/>
      <c r="BD136" s="462"/>
      <c r="BE136" s="462"/>
      <c r="BF136" s="462"/>
      <c r="BG136" s="462"/>
      <c r="BH136" s="462"/>
      <c r="BI136" s="462"/>
      <c r="BJ136" s="462"/>
      <c r="BK136" s="462"/>
      <c r="BL136" s="462"/>
      <c r="BM136" s="462"/>
      <c r="BN136" s="462"/>
      <c r="BO136" s="462"/>
      <c r="BP136" s="462"/>
    </row>
    <row r="137" spans="1:68" ht="12.75" customHeight="1">
      <c r="A137" s="477"/>
      <c r="B137" s="477"/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78"/>
      <c r="U137" s="462"/>
      <c r="V137" s="462"/>
      <c r="W137" s="462"/>
      <c r="X137" s="462"/>
      <c r="Y137" s="462"/>
      <c r="Z137" s="462"/>
      <c r="AA137" s="462"/>
      <c r="AB137" s="462"/>
      <c r="AC137" s="462"/>
      <c r="AD137" s="462"/>
      <c r="AE137" s="462"/>
      <c r="AF137" s="462"/>
      <c r="AG137" s="462"/>
      <c r="AH137" s="462"/>
      <c r="AI137" s="462"/>
      <c r="AJ137" s="462"/>
      <c r="AK137" s="462"/>
      <c r="AL137" s="462"/>
      <c r="AM137" s="462"/>
      <c r="AN137" s="462"/>
      <c r="AO137" s="462"/>
      <c r="AP137" s="462"/>
      <c r="AQ137" s="462"/>
      <c r="AR137" s="462"/>
      <c r="AS137" s="462"/>
      <c r="AT137" s="462"/>
      <c r="AU137" s="462"/>
      <c r="AV137" s="462"/>
      <c r="AW137" s="462"/>
      <c r="AX137" s="462"/>
      <c r="AY137" s="462"/>
      <c r="AZ137" s="462"/>
      <c r="BA137" s="462"/>
      <c r="BB137" s="462"/>
      <c r="BC137" s="462"/>
      <c r="BD137" s="462"/>
      <c r="BE137" s="462"/>
      <c r="BF137" s="462"/>
      <c r="BG137" s="462"/>
      <c r="BH137" s="462"/>
      <c r="BI137" s="462"/>
      <c r="BJ137" s="462"/>
      <c r="BK137" s="462"/>
      <c r="BL137" s="462"/>
      <c r="BM137" s="462"/>
      <c r="BN137" s="462"/>
      <c r="BO137" s="462"/>
      <c r="BP137" s="462"/>
    </row>
    <row r="138" spans="1:68" ht="12.75" customHeight="1">
      <c r="A138" s="477"/>
      <c r="B138" s="477"/>
      <c r="C138" s="462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78"/>
      <c r="U138" s="462"/>
      <c r="V138" s="462"/>
      <c r="W138" s="462"/>
      <c r="X138" s="462"/>
      <c r="Y138" s="462"/>
      <c r="Z138" s="462"/>
      <c r="AA138" s="462"/>
      <c r="AB138" s="462"/>
      <c r="AC138" s="462"/>
      <c r="AD138" s="462"/>
      <c r="AE138" s="462"/>
      <c r="AF138" s="462"/>
      <c r="AG138" s="462"/>
      <c r="AH138" s="462"/>
      <c r="AI138" s="462"/>
      <c r="AJ138" s="462"/>
      <c r="AK138" s="462"/>
      <c r="AL138" s="462"/>
      <c r="AM138" s="462"/>
      <c r="AN138" s="462"/>
      <c r="AO138" s="462"/>
      <c r="AP138" s="462"/>
      <c r="AQ138" s="462"/>
      <c r="AR138" s="462"/>
      <c r="AS138" s="462"/>
      <c r="AT138" s="462"/>
      <c r="AU138" s="462"/>
      <c r="AV138" s="462"/>
      <c r="AW138" s="462"/>
      <c r="AX138" s="462"/>
      <c r="AY138" s="462"/>
      <c r="AZ138" s="462"/>
      <c r="BA138" s="462"/>
      <c r="BB138" s="462"/>
      <c r="BC138" s="462"/>
      <c r="BD138" s="462"/>
      <c r="BE138" s="462"/>
      <c r="BF138" s="462"/>
      <c r="BG138" s="462"/>
      <c r="BH138" s="462"/>
      <c r="BI138" s="462"/>
      <c r="BJ138" s="462"/>
      <c r="BK138" s="462"/>
      <c r="BL138" s="462"/>
      <c r="BM138" s="462"/>
      <c r="BN138" s="462"/>
      <c r="BO138" s="462"/>
      <c r="BP138" s="462"/>
    </row>
    <row r="139" spans="1:68" ht="12.75" customHeight="1">
      <c r="A139" s="477"/>
      <c r="B139" s="477"/>
      <c r="C139" s="462"/>
      <c r="D139" s="462"/>
      <c r="E139" s="462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78"/>
      <c r="U139" s="462"/>
      <c r="V139" s="462"/>
      <c r="W139" s="462"/>
      <c r="X139" s="462"/>
      <c r="Y139" s="462"/>
      <c r="Z139" s="462"/>
      <c r="AA139" s="462"/>
      <c r="AB139" s="462"/>
      <c r="AC139" s="462"/>
      <c r="AD139" s="462"/>
      <c r="AE139" s="462"/>
      <c r="AF139" s="462"/>
      <c r="AG139" s="462"/>
      <c r="AH139" s="462"/>
      <c r="AI139" s="462"/>
      <c r="AJ139" s="462"/>
      <c r="AK139" s="462"/>
      <c r="AL139" s="462"/>
      <c r="AM139" s="462"/>
      <c r="AN139" s="462"/>
      <c r="AO139" s="462"/>
      <c r="AP139" s="462"/>
      <c r="AQ139" s="462"/>
      <c r="AR139" s="462"/>
      <c r="AS139" s="462"/>
      <c r="AT139" s="462"/>
      <c r="AU139" s="462"/>
      <c r="AV139" s="462"/>
      <c r="AW139" s="462"/>
      <c r="AX139" s="462"/>
      <c r="AY139" s="462"/>
      <c r="AZ139" s="462"/>
      <c r="BA139" s="462"/>
      <c r="BB139" s="462"/>
      <c r="BC139" s="462"/>
      <c r="BD139" s="462"/>
      <c r="BE139" s="462"/>
      <c r="BF139" s="462"/>
      <c r="BG139" s="462"/>
      <c r="BH139" s="462"/>
      <c r="BI139" s="462"/>
      <c r="BJ139" s="462"/>
      <c r="BK139" s="462"/>
      <c r="BL139" s="462"/>
      <c r="BM139" s="462"/>
      <c r="BN139" s="462"/>
      <c r="BO139" s="462"/>
      <c r="BP139" s="462"/>
    </row>
    <row r="140" spans="1:68" ht="12.75" customHeight="1">
      <c r="A140" s="477"/>
      <c r="B140" s="477"/>
      <c r="C140" s="462"/>
      <c r="D140" s="462"/>
      <c r="E140" s="462"/>
      <c r="F140" s="462"/>
      <c r="G140" s="462"/>
      <c r="H140" s="462"/>
      <c r="I140" s="462"/>
      <c r="J140" s="462"/>
      <c r="K140" s="462"/>
      <c r="L140" s="462"/>
      <c r="M140" s="462"/>
      <c r="N140" s="462"/>
      <c r="O140" s="462"/>
      <c r="P140" s="462"/>
      <c r="Q140" s="462"/>
      <c r="R140" s="462"/>
      <c r="S140" s="462"/>
      <c r="T140" s="478"/>
      <c r="U140" s="462"/>
      <c r="V140" s="462"/>
      <c r="W140" s="462"/>
      <c r="X140" s="462"/>
      <c r="Y140" s="462"/>
      <c r="Z140" s="462"/>
      <c r="AA140" s="462"/>
      <c r="AB140" s="462"/>
      <c r="AC140" s="462"/>
      <c r="AD140" s="462"/>
      <c r="AE140" s="462"/>
      <c r="AF140" s="462"/>
      <c r="AG140" s="462"/>
      <c r="AH140" s="462"/>
      <c r="AI140" s="462"/>
      <c r="AJ140" s="462"/>
      <c r="AK140" s="462"/>
      <c r="AL140" s="462"/>
      <c r="AM140" s="462"/>
      <c r="AN140" s="462"/>
      <c r="AO140" s="462"/>
      <c r="AP140" s="462"/>
      <c r="AQ140" s="462"/>
      <c r="AR140" s="462"/>
      <c r="AS140" s="462"/>
      <c r="AT140" s="462"/>
      <c r="AU140" s="462"/>
      <c r="AV140" s="462"/>
      <c r="AW140" s="462"/>
      <c r="AX140" s="462"/>
      <c r="AY140" s="462"/>
      <c r="AZ140" s="462"/>
      <c r="BA140" s="462"/>
      <c r="BB140" s="462"/>
      <c r="BC140" s="462"/>
      <c r="BD140" s="462"/>
      <c r="BE140" s="462"/>
      <c r="BF140" s="462"/>
      <c r="BG140" s="462"/>
      <c r="BH140" s="462"/>
      <c r="BI140" s="462"/>
      <c r="BJ140" s="462"/>
      <c r="BK140" s="462"/>
      <c r="BL140" s="462"/>
      <c r="BM140" s="462"/>
      <c r="BN140" s="462"/>
      <c r="BO140" s="462"/>
      <c r="BP140" s="462"/>
    </row>
    <row r="141" spans="1:68" ht="12.75" customHeight="1">
      <c r="A141" s="477"/>
      <c r="B141" s="477"/>
      <c r="C141" s="462"/>
      <c r="D141" s="462"/>
      <c r="E141" s="462"/>
      <c r="F141" s="462"/>
      <c r="G141" s="462"/>
      <c r="H141" s="462"/>
      <c r="I141" s="462"/>
      <c r="J141" s="462"/>
      <c r="K141" s="462"/>
      <c r="L141" s="462"/>
      <c r="M141" s="462"/>
      <c r="N141" s="462"/>
      <c r="O141" s="462"/>
      <c r="P141" s="462"/>
      <c r="Q141" s="462"/>
      <c r="R141" s="462"/>
      <c r="S141" s="462"/>
      <c r="T141" s="478"/>
      <c r="U141" s="462"/>
      <c r="V141" s="462"/>
      <c r="W141" s="462"/>
      <c r="X141" s="462"/>
      <c r="Y141" s="462"/>
      <c r="Z141" s="462"/>
      <c r="AA141" s="462"/>
      <c r="AB141" s="462"/>
      <c r="AC141" s="462"/>
      <c r="AD141" s="462"/>
      <c r="AE141" s="462"/>
      <c r="AF141" s="462"/>
      <c r="AG141" s="462"/>
      <c r="AH141" s="462"/>
      <c r="AI141" s="462"/>
      <c r="AJ141" s="462"/>
      <c r="AK141" s="462"/>
      <c r="AL141" s="462"/>
      <c r="AM141" s="462"/>
      <c r="AN141" s="462"/>
      <c r="AO141" s="462"/>
      <c r="AP141" s="462"/>
      <c r="AQ141" s="462"/>
      <c r="AR141" s="462"/>
      <c r="AS141" s="462"/>
      <c r="AT141" s="462"/>
      <c r="AU141" s="462"/>
      <c r="AV141" s="462"/>
      <c r="AW141" s="462"/>
      <c r="AX141" s="462"/>
      <c r="AY141" s="462"/>
      <c r="AZ141" s="462"/>
      <c r="BA141" s="462"/>
      <c r="BB141" s="462"/>
      <c r="BC141" s="462"/>
      <c r="BD141" s="462"/>
      <c r="BE141" s="462"/>
      <c r="BF141" s="462"/>
      <c r="BG141" s="462"/>
      <c r="BH141" s="462"/>
      <c r="BI141" s="462"/>
      <c r="BJ141" s="462"/>
      <c r="BK141" s="462"/>
      <c r="BL141" s="462"/>
      <c r="BM141" s="462"/>
      <c r="BN141" s="462"/>
      <c r="BO141" s="462"/>
      <c r="BP141" s="462"/>
    </row>
    <row r="142" spans="1:68" ht="12.75" customHeight="1">
      <c r="A142" s="477"/>
      <c r="B142" s="477"/>
      <c r="C142" s="462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  <c r="R142" s="462"/>
      <c r="S142" s="462"/>
      <c r="T142" s="478"/>
      <c r="U142" s="462"/>
      <c r="V142" s="462"/>
      <c r="W142" s="462"/>
      <c r="X142" s="462"/>
      <c r="Y142" s="462"/>
      <c r="Z142" s="462"/>
      <c r="AA142" s="462"/>
      <c r="AB142" s="462"/>
      <c r="AC142" s="462"/>
      <c r="AD142" s="462"/>
      <c r="AE142" s="462"/>
      <c r="AF142" s="462"/>
      <c r="AG142" s="462"/>
      <c r="AH142" s="462"/>
      <c r="AI142" s="462"/>
      <c r="AJ142" s="462"/>
      <c r="AK142" s="462"/>
      <c r="AL142" s="462"/>
      <c r="AM142" s="462"/>
      <c r="AN142" s="462"/>
      <c r="AO142" s="462"/>
      <c r="AP142" s="462"/>
      <c r="AQ142" s="462"/>
      <c r="AR142" s="462"/>
      <c r="AS142" s="462"/>
      <c r="AT142" s="462"/>
      <c r="AU142" s="462"/>
      <c r="AV142" s="462"/>
      <c r="AW142" s="462"/>
      <c r="AX142" s="462"/>
      <c r="AY142" s="462"/>
      <c r="AZ142" s="462"/>
      <c r="BA142" s="462"/>
      <c r="BB142" s="462"/>
      <c r="BC142" s="462"/>
      <c r="BD142" s="462"/>
      <c r="BE142" s="462"/>
      <c r="BF142" s="462"/>
      <c r="BG142" s="462"/>
      <c r="BH142" s="462"/>
      <c r="BI142" s="462"/>
      <c r="BJ142" s="462"/>
      <c r="BK142" s="462"/>
      <c r="BL142" s="462"/>
      <c r="BM142" s="462"/>
      <c r="BN142" s="462"/>
      <c r="BO142" s="462"/>
      <c r="BP142" s="462"/>
    </row>
    <row r="143" spans="1:68" ht="12.75" customHeight="1">
      <c r="A143" s="477"/>
      <c r="B143" s="477"/>
      <c r="C143" s="462"/>
      <c r="D143" s="462"/>
      <c r="E143" s="462"/>
      <c r="F143" s="462"/>
      <c r="G143" s="462"/>
      <c r="H143" s="462"/>
      <c r="I143" s="462"/>
      <c r="J143" s="462"/>
      <c r="K143" s="462"/>
      <c r="L143" s="462"/>
      <c r="M143" s="462"/>
      <c r="N143" s="462"/>
      <c r="O143" s="462"/>
      <c r="P143" s="462"/>
      <c r="Q143" s="462"/>
      <c r="R143" s="462"/>
      <c r="S143" s="462"/>
      <c r="T143" s="478"/>
      <c r="U143" s="462"/>
      <c r="V143" s="462"/>
      <c r="W143" s="462"/>
      <c r="X143" s="462"/>
      <c r="Y143" s="462"/>
      <c r="Z143" s="462"/>
      <c r="AA143" s="462"/>
      <c r="AB143" s="462"/>
      <c r="AC143" s="462"/>
      <c r="AD143" s="462"/>
      <c r="AE143" s="462"/>
      <c r="AF143" s="462"/>
      <c r="AG143" s="462"/>
      <c r="AH143" s="462"/>
      <c r="AI143" s="462"/>
      <c r="AJ143" s="462"/>
      <c r="AK143" s="462"/>
      <c r="AL143" s="462"/>
      <c r="AM143" s="462"/>
      <c r="AN143" s="462"/>
      <c r="AO143" s="462"/>
      <c r="AP143" s="462"/>
      <c r="AQ143" s="462"/>
      <c r="AR143" s="462"/>
      <c r="AS143" s="462"/>
      <c r="AT143" s="462"/>
      <c r="AU143" s="462"/>
      <c r="AV143" s="462"/>
      <c r="AW143" s="462"/>
      <c r="AX143" s="462"/>
      <c r="AY143" s="462"/>
      <c r="AZ143" s="462"/>
      <c r="BA143" s="462"/>
      <c r="BB143" s="462"/>
      <c r="BC143" s="462"/>
      <c r="BD143" s="462"/>
      <c r="BE143" s="462"/>
      <c r="BF143" s="462"/>
      <c r="BG143" s="462"/>
      <c r="BH143" s="462"/>
      <c r="BI143" s="462"/>
      <c r="BJ143" s="462"/>
      <c r="BK143" s="462"/>
      <c r="BL143" s="462"/>
      <c r="BM143" s="462"/>
      <c r="BN143" s="462"/>
      <c r="BO143" s="462"/>
      <c r="BP143" s="462"/>
    </row>
    <row r="144" spans="1:68" ht="12.75" customHeight="1">
      <c r="A144" s="477"/>
      <c r="B144" s="477"/>
      <c r="C144" s="462"/>
      <c r="D144" s="462"/>
      <c r="E144" s="462"/>
      <c r="F144" s="462"/>
      <c r="G144" s="462"/>
      <c r="H144" s="462"/>
      <c r="I144" s="462"/>
      <c r="J144" s="462"/>
      <c r="K144" s="462"/>
      <c r="L144" s="462"/>
      <c r="M144" s="462"/>
      <c r="N144" s="462"/>
      <c r="O144" s="462"/>
      <c r="P144" s="462"/>
      <c r="Q144" s="462"/>
      <c r="R144" s="462"/>
      <c r="S144" s="462"/>
      <c r="T144" s="478"/>
      <c r="U144" s="462"/>
      <c r="V144" s="462"/>
      <c r="W144" s="462"/>
      <c r="X144" s="462"/>
      <c r="Y144" s="462"/>
      <c r="Z144" s="462"/>
      <c r="AA144" s="462"/>
      <c r="AB144" s="462"/>
      <c r="AC144" s="462"/>
      <c r="AD144" s="462"/>
      <c r="AE144" s="462"/>
      <c r="AF144" s="462"/>
      <c r="AG144" s="462"/>
      <c r="AH144" s="462"/>
      <c r="AI144" s="462"/>
      <c r="AJ144" s="462"/>
      <c r="AK144" s="462"/>
      <c r="AL144" s="462"/>
      <c r="AM144" s="462"/>
      <c r="AN144" s="462"/>
      <c r="AO144" s="462"/>
      <c r="AP144" s="462"/>
      <c r="AQ144" s="462"/>
      <c r="AR144" s="462"/>
      <c r="AS144" s="462"/>
      <c r="AT144" s="462"/>
      <c r="AU144" s="462"/>
      <c r="AV144" s="462"/>
      <c r="AW144" s="462"/>
      <c r="AX144" s="462"/>
      <c r="AY144" s="462"/>
      <c r="AZ144" s="462"/>
      <c r="BA144" s="462"/>
      <c r="BB144" s="462"/>
      <c r="BC144" s="462"/>
      <c r="BD144" s="462"/>
      <c r="BE144" s="462"/>
      <c r="BF144" s="462"/>
      <c r="BG144" s="462"/>
      <c r="BH144" s="462"/>
      <c r="BI144" s="462"/>
      <c r="BJ144" s="462"/>
      <c r="BK144" s="462"/>
      <c r="BL144" s="462"/>
      <c r="BM144" s="462"/>
      <c r="BN144" s="462"/>
      <c r="BO144" s="462"/>
      <c r="BP144" s="462"/>
    </row>
    <row r="145" spans="1:68" ht="12.75" customHeight="1">
      <c r="A145" s="477"/>
      <c r="B145" s="477"/>
      <c r="C145" s="462"/>
      <c r="D145" s="462"/>
      <c r="E145" s="462"/>
      <c r="F145" s="462"/>
      <c r="G145" s="462"/>
      <c r="H145" s="462"/>
      <c r="I145" s="462"/>
      <c r="J145" s="462"/>
      <c r="K145" s="462"/>
      <c r="L145" s="462"/>
      <c r="M145" s="462"/>
      <c r="N145" s="462"/>
      <c r="O145" s="462"/>
      <c r="P145" s="462"/>
      <c r="Q145" s="462"/>
      <c r="R145" s="462"/>
      <c r="S145" s="462"/>
      <c r="T145" s="478"/>
      <c r="U145" s="462"/>
      <c r="V145" s="462"/>
      <c r="W145" s="462"/>
      <c r="X145" s="462"/>
      <c r="Y145" s="462"/>
      <c r="Z145" s="462"/>
      <c r="AA145" s="462"/>
      <c r="AB145" s="462"/>
      <c r="AC145" s="462"/>
      <c r="AD145" s="462"/>
      <c r="AE145" s="462"/>
      <c r="AF145" s="462"/>
      <c r="AG145" s="462"/>
      <c r="AH145" s="462"/>
      <c r="AI145" s="462"/>
      <c r="AJ145" s="462"/>
      <c r="AK145" s="462"/>
      <c r="AL145" s="462"/>
      <c r="AM145" s="462"/>
      <c r="AN145" s="462"/>
      <c r="AO145" s="462"/>
      <c r="AP145" s="462"/>
      <c r="AQ145" s="462"/>
      <c r="AR145" s="462"/>
      <c r="AS145" s="462"/>
      <c r="AT145" s="462"/>
      <c r="AU145" s="462"/>
      <c r="AV145" s="462"/>
      <c r="AW145" s="462"/>
      <c r="AX145" s="462"/>
      <c r="AY145" s="462"/>
      <c r="AZ145" s="462"/>
      <c r="BA145" s="462"/>
      <c r="BB145" s="462"/>
      <c r="BC145" s="462"/>
      <c r="BD145" s="462"/>
      <c r="BE145" s="462"/>
      <c r="BF145" s="462"/>
      <c r="BG145" s="462"/>
      <c r="BH145" s="462"/>
      <c r="BI145" s="462"/>
      <c r="BJ145" s="462"/>
      <c r="BK145" s="462"/>
      <c r="BL145" s="462"/>
      <c r="BM145" s="462"/>
      <c r="BN145" s="462"/>
      <c r="BO145" s="462"/>
      <c r="BP145" s="462"/>
    </row>
    <row r="146" spans="1:68" ht="12.75" customHeight="1">
      <c r="A146" s="477"/>
      <c r="B146" s="477"/>
      <c r="C146" s="462"/>
      <c r="D146" s="462"/>
      <c r="E146" s="462"/>
      <c r="F146" s="462"/>
      <c r="G146" s="462"/>
      <c r="H146" s="462"/>
      <c r="I146" s="462"/>
      <c r="J146" s="462"/>
      <c r="K146" s="462"/>
      <c r="L146" s="462"/>
      <c r="M146" s="462"/>
      <c r="N146" s="462"/>
      <c r="O146" s="462"/>
      <c r="P146" s="462"/>
      <c r="Q146" s="462"/>
      <c r="R146" s="462"/>
      <c r="S146" s="462"/>
      <c r="T146" s="478"/>
      <c r="U146" s="462"/>
      <c r="V146" s="462"/>
      <c r="W146" s="462"/>
      <c r="X146" s="462"/>
      <c r="Y146" s="462"/>
      <c r="Z146" s="462"/>
      <c r="AA146" s="462"/>
      <c r="AB146" s="462"/>
      <c r="AC146" s="462"/>
      <c r="AD146" s="462"/>
      <c r="AE146" s="462"/>
      <c r="AF146" s="462"/>
      <c r="AG146" s="462"/>
      <c r="AH146" s="462"/>
      <c r="AI146" s="462"/>
      <c r="AJ146" s="462"/>
      <c r="AK146" s="462"/>
      <c r="AL146" s="462"/>
      <c r="AM146" s="462"/>
      <c r="AN146" s="462"/>
      <c r="AO146" s="462"/>
      <c r="AP146" s="462"/>
      <c r="AQ146" s="462"/>
      <c r="AR146" s="462"/>
      <c r="AS146" s="462"/>
      <c r="AT146" s="462"/>
      <c r="AU146" s="462"/>
      <c r="AV146" s="462"/>
      <c r="AW146" s="462"/>
      <c r="AX146" s="462"/>
      <c r="AY146" s="462"/>
      <c r="AZ146" s="462"/>
      <c r="BA146" s="462"/>
      <c r="BB146" s="462"/>
      <c r="BC146" s="462"/>
      <c r="BD146" s="462"/>
      <c r="BE146" s="462"/>
      <c r="BF146" s="462"/>
      <c r="BG146" s="462"/>
      <c r="BH146" s="462"/>
      <c r="BI146" s="462"/>
      <c r="BJ146" s="462"/>
      <c r="BK146" s="462"/>
      <c r="BL146" s="462"/>
      <c r="BM146" s="462"/>
      <c r="BN146" s="462"/>
      <c r="BO146" s="462"/>
      <c r="BP146" s="462"/>
    </row>
    <row r="147" spans="1:68" ht="12.75" customHeight="1">
      <c r="A147" s="477"/>
      <c r="B147" s="477"/>
      <c r="C147" s="462"/>
      <c r="D147" s="462"/>
      <c r="E147" s="462"/>
      <c r="F147" s="462"/>
      <c r="G147" s="462"/>
      <c r="H147" s="462"/>
      <c r="I147" s="462"/>
      <c r="J147" s="462"/>
      <c r="K147" s="462"/>
      <c r="L147" s="462"/>
      <c r="M147" s="462"/>
      <c r="N147" s="462"/>
      <c r="O147" s="462"/>
      <c r="P147" s="462"/>
      <c r="Q147" s="462"/>
      <c r="R147" s="462"/>
      <c r="S147" s="462"/>
      <c r="T147" s="478"/>
      <c r="U147" s="462"/>
      <c r="V147" s="462"/>
      <c r="W147" s="462"/>
      <c r="X147" s="462"/>
      <c r="Y147" s="462"/>
      <c r="Z147" s="462"/>
      <c r="AA147" s="462"/>
      <c r="AB147" s="462"/>
      <c r="AC147" s="462"/>
      <c r="AD147" s="462"/>
      <c r="AE147" s="462"/>
      <c r="AF147" s="462"/>
      <c r="AG147" s="462"/>
      <c r="AH147" s="462"/>
      <c r="AI147" s="462"/>
      <c r="AJ147" s="462"/>
      <c r="AK147" s="462"/>
      <c r="AL147" s="462"/>
      <c r="AM147" s="462"/>
      <c r="AN147" s="462"/>
      <c r="AO147" s="462"/>
      <c r="AP147" s="462"/>
      <c r="AQ147" s="462"/>
      <c r="AR147" s="462"/>
      <c r="AS147" s="462"/>
      <c r="AT147" s="462"/>
      <c r="AU147" s="462"/>
      <c r="AV147" s="462"/>
      <c r="AW147" s="462"/>
      <c r="AX147" s="462"/>
      <c r="AY147" s="462"/>
      <c r="AZ147" s="462"/>
      <c r="BA147" s="462"/>
      <c r="BB147" s="462"/>
      <c r="BC147" s="462"/>
      <c r="BD147" s="462"/>
      <c r="BE147" s="462"/>
      <c r="BF147" s="462"/>
      <c r="BG147" s="462"/>
      <c r="BH147" s="462"/>
      <c r="BI147" s="462"/>
      <c r="BJ147" s="462"/>
      <c r="BK147" s="462"/>
      <c r="BL147" s="462"/>
      <c r="BM147" s="462"/>
      <c r="BN147" s="462"/>
      <c r="BO147" s="462"/>
      <c r="BP147" s="462"/>
    </row>
    <row r="148" spans="1:68" ht="12.75" customHeight="1">
      <c r="A148" s="477"/>
      <c r="B148" s="477"/>
      <c r="C148" s="462"/>
      <c r="D148" s="462"/>
      <c r="E148" s="462"/>
      <c r="F148" s="462"/>
      <c r="G148" s="462"/>
      <c r="H148" s="462"/>
      <c r="I148" s="462"/>
      <c r="J148" s="462"/>
      <c r="K148" s="462"/>
      <c r="L148" s="462"/>
      <c r="M148" s="462"/>
      <c r="N148" s="462"/>
      <c r="O148" s="462"/>
      <c r="P148" s="462"/>
      <c r="Q148" s="462"/>
      <c r="R148" s="462"/>
      <c r="S148" s="462"/>
      <c r="T148" s="478"/>
      <c r="U148" s="462"/>
      <c r="V148" s="462"/>
      <c r="W148" s="462"/>
      <c r="X148" s="462"/>
      <c r="Y148" s="462"/>
      <c r="Z148" s="462"/>
      <c r="AA148" s="462"/>
      <c r="AB148" s="462"/>
      <c r="AC148" s="462"/>
      <c r="AD148" s="462"/>
      <c r="AE148" s="462"/>
      <c r="AF148" s="462"/>
      <c r="AG148" s="462"/>
      <c r="AH148" s="462"/>
      <c r="AI148" s="462"/>
      <c r="AJ148" s="462"/>
      <c r="AK148" s="462"/>
      <c r="AL148" s="462"/>
      <c r="AM148" s="462"/>
      <c r="AN148" s="462"/>
      <c r="AO148" s="462"/>
      <c r="AP148" s="462"/>
      <c r="AQ148" s="462"/>
      <c r="AR148" s="462"/>
      <c r="AS148" s="462"/>
      <c r="AT148" s="462"/>
      <c r="AU148" s="462"/>
      <c r="AV148" s="462"/>
      <c r="AW148" s="462"/>
      <c r="AX148" s="462"/>
      <c r="AY148" s="462"/>
      <c r="AZ148" s="462"/>
      <c r="BA148" s="462"/>
      <c r="BB148" s="462"/>
      <c r="BC148" s="462"/>
      <c r="BD148" s="462"/>
      <c r="BE148" s="462"/>
      <c r="BF148" s="462"/>
      <c r="BG148" s="462"/>
      <c r="BH148" s="462"/>
      <c r="BI148" s="462"/>
      <c r="BJ148" s="462"/>
      <c r="BK148" s="462"/>
      <c r="BL148" s="462"/>
      <c r="BM148" s="462"/>
      <c r="BN148" s="462"/>
      <c r="BO148" s="462"/>
      <c r="BP148" s="462"/>
    </row>
    <row r="149" spans="1:68" ht="12.75" customHeight="1">
      <c r="A149" s="477"/>
      <c r="B149" s="477"/>
      <c r="C149" s="462"/>
      <c r="D149" s="462"/>
      <c r="E149" s="462"/>
      <c r="F149" s="462"/>
      <c r="G149" s="462"/>
      <c r="H149" s="462"/>
      <c r="I149" s="462"/>
      <c r="J149" s="462"/>
      <c r="K149" s="462"/>
      <c r="L149" s="462"/>
      <c r="M149" s="462"/>
      <c r="N149" s="462"/>
      <c r="O149" s="462"/>
      <c r="P149" s="462"/>
      <c r="Q149" s="462"/>
      <c r="R149" s="462"/>
      <c r="S149" s="462"/>
      <c r="T149" s="478"/>
      <c r="U149" s="462"/>
      <c r="V149" s="462"/>
      <c r="W149" s="462"/>
      <c r="X149" s="462"/>
      <c r="Y149" s="462"/>
      <c r="Z149" s="462"/>
      <c r="AA149" s="462"/>
      <c r="AB149" s="462"/>
      <c r="AC149" s="462"/>
      <c r="AD149" s="462"/>
      <c r="AE149" s="462"/>
      <c r="AF149" s="462"/>
      <c r="AG149" s="462"/>
      <c r="AH149" s="462"/>
      <c r="AI149" s="462"/>
      <c r="AJ149" s="462"/>
      <c r="AK149" s="462"/>
      <c r="AL149" s="462"/>
      <c r="AM149" s="462"/>
      <c r="AN149" s="462"/>
      <c r="AO149" s="462"/>
      <c r="AP149" s="462"/>
      <c r="AQ149" s="462"/>
      <c r="AR149" s="462"/>
      <c r="AS149" s="462"/>
      <c r="AT149" s="462"/>
      <c r="AU149" s="462"/>
      <c r="AV149" s="462"/>
      <c r="AW149" s="462"/>
      <c r="AX149" s="462"/>
      <c r="AY149" s="462"/>
      <c r="AZ149" s="462"/>
      <c r="BA149" s="462"/>
      <c r="BB149" s="462"/>
      <c r="BC149" s="462"/>
      <c r="BD149" s="462"/>
      <c r="BE149" s="462"/>
      <c r="BF149" s="462"/>
      <c r="BG149" s="462"/>
      <c r="BH149" s="462"/>
      <c r="BI149" s="462"/>
      <c r="BJ149" s="462"/>
      <c r="BK149" s="462"/>
      <c r="BL149" s="462"/>
      <c r="BM149" s="462"/>
      <c r="BN149" s="462"/>
      <c r="BO149" s="462"/>
      <c r="BP149" s="462"/>
    </row>
    <row r="150" spans="1:68" ht="12.75" customHeight="1">
      <c r="A150" s="477"/>
      <c r="B150" s="477"/>
      <c r="C150" s="462"/>
      <c r="D150" s="462"/>
      <c r="E150" s="462"/>
      <c r="F150" s="462"/>
      <c r="G150" s="462"/>
      <c r="H150" s="462"/>
      <c r="I150" s="462"/>
      <c r="J150" s="462"/>
      <c r="K150" s="462"/>
      <c r="L150" s="462"/>
      <c r="M150" s="462"/>
      <c r="N150" s="462"/>
      <c r="O150" s="462"/>
      <c r="P150" s="462"/>
      <c r="Q150" s="462"/>
      <c r="R150" s="462"/>
      <c r="S150" s="462"/>
      <c r="T150" s="478"/>
      <c r="U150" s="462"/>
      <c r="V150" s="462"/>
      <c r="W150" s="462"/>
      <c r="X150" s="462"/>
      <c r="Y150" s="462"/>
      <c r="Z150" s="462"/>
      <c r="AA150" s="462"/>
      <c r="AB150" s="462"/>
      <c r="AC150" s="462"/>
      <c r="AD150" s="462"/>
      <c r="AE150" s="462"/>
      <c r="AF150" s="462"/>
      <c r="AG150" s="462"/>
      <c r="AH150" s="462"/>
      <c r="AI150" s="462"/>
      <c r="AJ150" s="462"/>
      <c r="AK150" s="462"/>
      <c r="AL150" s="462"/>
      <c r="AM150" s="462"/>
      <c r="AN150" s="462"/>
      <c r="AO150" s="462"/>
      <c r="AP150" s="462"/>
      <c r="AQ150" s="462"/>
      <c r="AR150" s="462"/>
      <c r="AS150" s="462"/>
      <c r="AT150" s="462"/>
      <c r="AU150" s="462"/>
      <c r="AV150" s="462"/>
      <c r="AW150" s="462"/>
      <c r="AX150" s="462"/>
      <c r="AY150" s="462"/>
      <c r="AZ150" s="462"/>
      <c r="BA150" s="462"/>
      <c r="BB150" s="462"/>
      <c r="BC150" s="462"/>
      <c r="BD150" s="462"/>
      <c r="BE150" s="462"/>
      <c r="BF150" s="462"/>
      <c r="BG150" s="462"/>
      <c r="BH150" s="462"/>
      <c r="BI150" s="462"/>
      <c r="BJ150" s="462"/>
      <c r="BK150" s="462"/>
      <c r="BL150" s="462"/>
      <c r="BM150" s="462"/>
      <c r="BN150" s="462"/>
      <c r="BO150" s="462"/>
      <c r="BP150" s="462"/>
    </row>
    <row r="151" spans="1:68" ht="12.75" customHeight="1">
      <c r="A151" s="477"/>
      <c r="B151" s="477"/>
      <c r="C151" s="462"/>
      <c r="D151" s="462"/>
      <c r="E151" s="462"/>
      <c r="F151" s="462"/>
      <c r="G151" s="462"/>
      <c r="H151" s="462"/>
      <c r="I151" s="462"/>
      <c r="J151" s="462"/>
      <c r="K151" s="462"/>
      <c r="L151" s="462"/>
      <c r="M151" s="462"/>
      <c r="N151" s="462"/>
      <c r="O151" s="462"/>
      <c r="P151" s="462"/>
      <c r="Q151" s="462"/>
      <c r="R151" s="462"/>
      <c r="S151" s="462"/>
      <c r="T151" s="478"/>
      <c r="U151" s="462"/>
      <c r="V151" s="462"/>
      <c r="W151" s="462"/>
      <c r="X151" s="462"/>
      <c r="Y151" s="462"/>
      <c r="Z151" s="462"/>
      <c r="AA151" s="462"/>
      <c r="AB151" s="462"/>
      <c r="AC151" s="462"/>
      <c r="AD151" s="462"/>
      <c r="AE151" s="462"/>
      <c r="AF151" s="462"/>
      <c r="AG151" s="462"/>
      <c r="AH151" s="462"/>
      <c r="AI151" s="462"/>
      <c r="AJ151" s="462"/>
      <c r="AK151" s="462"/>
      <c r="AL151" s="462"/>
      <c r="AM151" s="462"/>
      <c r="AN151" s="462"/>
      <c r="AO151" s="462"/>
      <c r="AP151" s="462"/>
      <c r="AQ151" s="462"/>
      <c r="AR151" s="462"/>
      <c r="AS151" s="462"/>
      <c r="AT151" s="462"/>
      <c r="AU151" s="462"/>
      <c r="AV151" s="462"/>
      <c r="AW151" s="462"/>
      <c r="AX151" s="462"/>
      <c r="AY151" s="462"/>
      <c r="AZ151" s="462"/>
      <c r="BA151" s="462"/>
      <c r="BB151" s="462"/>
      <c r="BC151" s="462"/>
      <c r="BD151" s="462"/>
      <c r="BE151" s="462"/>
      <c r="BF151" s="462"/>
      <c r="BG151" s="462"/>
      <c r="BH151" s="462"/>
      <c r="BI151" s="462"/>
      <c r="BJ151" s="462"/>
      <c r="BK151" s="462"/>
      <c r="BL151" s="462"/>
      <c r="BM151" s="462"/>
      <c r="BN151" s="462"/>
      <c r="BO151" s="462"/>
      <c r="BP151" s="462"/>
    </row>
    <row r="152" spans="1:68" ht="12.75" customHeight="1">
      <c r="A152" s="477"/>
      <c r="B152" s="477"/>
      <c r="C152" s="462"/>
      <c r="D152" s="462"/>
      <c r="E152" s="462"/>
      <c r="F152" s="462"/>
      <c r="G152" s="462"/>
      <c r="H152" s="462"/>
      <c r="I152" s="462"/>
      <c r="J152" s="462"/>
      <c r="K152" s="462"/>
      <c r="L152" s="462"/>
      <c r="M152" s="462"/>
      <c r="N152" s="462"/>
      <c r="O152" s="462"/>
      <c r="P152" s="462"/>
      <c r="Q152" s="462"/>
      <c r="R152" s="462"/>
      <c r="S152" s="462"/>
      <c r="T152" s="478"/>
      <c r="U152" s="462"/>
      <c r="V152" s="462"/>
      <c r="W152" s="462"/>
      <c r="X152" s="462"/>
      <c r="Y152" s="462"/>
      <c r="Z152" s="462"/>
      <c r="AA152" s="462"/>
      <c r="AB152" s="462"/>
      <c r="AC152" s="462"/>
      <c r="AD152" s="462"/>
      <c r="AE152" s="462"/>
      <c r="AF152" s="462"/>
      <c r="AG152" s="462"/>
      <c r="AH152" s="462"/>
      <c r="AI152" s="462"/>
      <c r="AJ152" s="462"/>
      <c r="AK152" s="462"/>
      <c r="AL152" s="462"/>
      <c r="AM152" s="462"/>
      <c r="AN152" s="462"/>
      <c r="AO152" s="462"/>
      <c r="AP152" s="462"/>
      <c r="AQ152" s="462"/>
      <c r="AR152" s="462"/>
      <c r="AS152" s="462"/>
      <c r="AT152" s="462"/>
      <c r="AU152" s="462"/>
      <c r="AV152" s="462"/>
      <c r="AW152" s="462"/>
      <c r="AX152" s="462"/>
      <c r="AY152" s="462"/>
      <c r="AZ152" s="462"/>
      <c r="BA152" s="462"/>
      <c r="BB152" s="462"/>
      <c r="BC152" s="462"/>
      <c r="BD152" s="462"/>
      <c r="BE152" s="462"/>
      <c r="BF152" s="462"/>
      <c r="BG152" s="462"/>
      <c r="BH152" s="462"/>
      <c r="BI152" s="462"/>
      <c r="BJ152" s="462"/>
      <c r="BK152" s="462"/>
      <c r="BL152" s="462"/>
      <c r="BM152" s="462"/>
      <c r="BN152" s="462"/>
      <c r="BO152" s="462"/>
      <c r="BP152" s="462"/>
    </row>
    <row r="153" spans="1:68" ht="12.75" customHeight="1">
      <c r="A153" s="477"/>
      <c r="B153" s="477"/>
      <c r="C153" s="462"/>
      <c r="D153" s="462"/>
      <c r="E153" s="462"/>
      <c r="F153" s="462"/>
      <c r="G153" s="462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78"/>
      <c r="U153" s="462"/>
      <c r="V153" s="462"/>
      <c r="W153" s="462"/>
      <c r="X153" s="462"/>
      <c r="Y153" s="462"/>
      <c r="Z153" s="462"/>
      <c r="AA153" s="462"/>
      <c r="AB153" s="462"/>
      <c r="AC153" s="462"/>
      <c r="AD153" s="462"/>
      <c r="AE153" s="462"/>
      <c r="AF153" s="462"/>
      <c r="AG153" s="462"/>
      <c r="AH153" s="462"/>
      <c r="AI153" s="462"/>
      <c r="AJ153" s="462"/>
      <c r="AK153" s="462"/>
      <c r="AL153" s="462"/>
      <c r="AM153" s="462"/>
      <c r="AN153" s="462"/>
      <c r="AO153" s="462"/>
      <c r="AP153" s="462"/>
      <c r="AQ153" s="462"/>
      <c r="AR153" s="462"/>
      <c r="AS153" s="462"/>
      <c r="AT153" s="462"/>
      <c r="AU153" s="462"/>
      <c r="AV153" s="462"/>
      <c r="AW153" s="462"/>
      <c r="AX153" s="462"/>
      <c r="AY153" s="462"/>
      <c r="AZ153" s="462"/>
      <c r="BA153" s="462"/>
      <c r="BB153" s="462"/>
      <c r="BC153" s="462"/>
      <c r="BD153" s="462"/>
      <c r="BE153" s="462"/>
      <c r="BF153" s="462"/>
      <c r="BG153" s="462"/>
      <c r="BH153" s="462"/>
      <c r="BI153" s="462"/>
      <c r="BJ153" s="462"/>
      <c r="BK153" s="462"/>
      <c r="BL153" s="462"/>
      <c r="BM153" s="462"/>
      <c r="BN153" s="462"/>
      <c r="BO153" s="462"/>
      <c r="BP153" s="462"/>
    </row>
    <row r="154" spans="1:68" ht="12.75" customHeight="1">
      <c r="A154" s="477"/>
      <c r="B154" s="477"/>
      <c r="C154" s="462"/>
      <c r="D154" s="462"/>
      <c r="E154" s="462"/>
      <c r="F154" s="462"/>
      <c r="G154" s="462"/>
      <c r="H154" s="462"/>
      <c r="I154" s="462"/>
      <c r="J154" s="462"/>
      <c r="K154" s="462"/>
      <c r="L154" s="462"/>
      <c r="M154" s="462"/>
      <c r="N154" s="462"/>
      <c r="O154" s="462"/>
      <c r="P154" s="462"/>
      <c r="Q154" s="462"/>
      <c r="R154" s="462"/>
      <c r="S154" s="462"/>
      <c r="T154" s="478"/>
      <c r="U154" s="462"/>
      <c r="V154" s="462"/>
      <c r="W154" s="462"/>
      <c r="X154" s="462"/>
      <c r="Y154" s="462"/>
      <c r="Z154" s="462"/>
      <c r="AA154" s="462"/>
      <c r="AB154" s="462"/>
      <c r="AC154" s="462"/>
      <c r="AD154" s="462"/>
      <c r="AE154" s="462"/>
      <c r="AF154" s="462"/>
      <c r="AG154" s="462"/>
      <c r="AH154" s="462"/>
      <c r="AI154" s="462"/>
      <c r="AJ154" s="462"/>
      <c r="AK154" s="462"/>
      <c r="AL154" s="462"/>
      <c r="AM154" s="462"/>
      <c r="AN154" s="462"/>
      <c r="AO154" s="462"/>
      <c r="AP154" s="462"/>
      <c r="AQ154" s="462"/>
      <c r="AR154" s="462"/>
      <c r="AS154" s="462"/>
      <c r="AT154" s="462"/>
      <c r="AU154" s="462"/>
      <c r="AV154" s="462"/>
      <c r="AW154" s="462"/>
      <c r="AX154" s="462"/>
      <c r="AY154" s="462"/>
      <c r="AZ154" s="462"/>
      <c r="BA154" s="462"/>
      <c r="BB154" s="462"/>
      <c r="BC154" s="462"/>
      <c r="BD154" s="462"/>
      <c r="BE154" s="462"/>
      <c r="BF154" s="462"/>
      <c r="BG154" s="462"/>
      <c r="BH154" s="462"/>
      <c r="BI154" s="462"/>
      <c r="BJ154" s="462"/>
      <c r="BK154" s="462"/>
      <c r="BL154" s="462"/>
      <c r="BM154" s="462"/>
      <c r="BN154" s="462"/>
      <c r="BO154" s="462"/>
      <c r="BP154" s="462"/>
    </row>
    <row r="155" spans="1:68" ht="12.75" customHeight="1">
      <c r="A155" s="477"/>
      <c r="B155" s="477"/>
      <c r="C155" s="462"/>
      <c r="D155" s="462"/>
      <c r="E155" s="462"/>
      <c r="F155" s="462"/>
      <c r="G155" s="462"/>
      <c r="H155" s="462"/>
      <c r="I155" s="462"/>
      <c r="J155" s="462"/>
      <c r="K155" s="462"/>
      <c r="L155" s="462"/>
      <c r="M155" s="462"/>
      <c r="N155" s="462"/>
      <c r="O155" s="462"/>
      <c r="P155" s="462"/>
      <c r="Q155" s="462"/>
      <c r="R155" s="462"/>
      <c r="S155" s="462"/>
      <c r="T155" s="478"/>
      <c r="U155" s="462"/>
      <c r="V155" s="462"/>
      <c r="W155" s="462"/>
      <c r="X155" s="462"/>
      <c r="Y155" s="462"/>
      <c r="Z155" s="462"/>
      <c r="AA155" s="462"/>
      <c r="AB155" s="462"/>
      <c r="AC155" s="462"/>
      <c r="AD155" s="462"/>
      <c r="AE155" s="462"/>
      <c r="AF155" s="462"/>
      <c r="AG155" s="462"/>
      <c r="AH155" s="462"/>
      <c r="AI155" s="462"/>
      <c r="AJ155" s="462"/>
      <c r="AK155" s="462"/>
      <c r="AL155" s="462"/>
      <c r="AM155" s="462"/>
      <c r="AN155" s="462"/>
      <c r="AO155" s="462"/>
      <c r="AP155" s="462"/>
      <c r="AQ155" s="462"/>
      <c r="AR155" s="462"/>
      <c r="AS155" s="462"/>
      <c r="AT155" s="462"/>
      <c r="AU155" s="462"/>
      <c r="AV155" s="462"/>
      <c r="AW155" s="462"/>
      <c r="AX155" s="462"/>
      <c r="AY155" s="462"/>
      <c r="AZ155" s="462"/>
      <c r="BA155" s="462"/>
      <c r="BB155" s="462"/>
      <c r="BC155" s="462"/>
      <c r="BD155" s="462"/>
      <c r="BE155" s="462"/>
      <c r="BF155" s="462"/>
      <c r="BG155" s="462"/>
      <c r="BH155" s="462"/>
      <c r="BI155" s="462"/>
      <c r="BJ155" s="462"/>
      <c r="BK155" s="462"/>
      <c r="BL155" s="462"/>
      <c r="BM155" s="462"/>
      <c r="BN155" s="462"/>
      <c r="BO155" s="462"/>
      <c r="BP155" s="462"/>
    </row>
    <row r="156" spans="1:68" ht="12.75" customHeight="1">
      <c r="A156" s="477"/>
      <c r="B156" s="477"/>
      <c r="C156" s="462"/>
      <c r="D156" s="462"/>
      <c r="E156" s="462"/>
      <c r="F156" s="462"/>
      <c r="G156" s="462"/>
      <c r="H156" s="462"/>
      <c r="I156" s="462"/>
      <c r="J156" s="462"/>
      <c r="K156" s="462"/>
      <c r="L156" s="462"/>
      <c r="M156" s="462"/>
      <c r="N156" s="462"/>
      <c r="O156" s="462"/>
      <c r="P156" s="462"/>
      <c r="Q156" s="462"/>
      <c r="R156" s="462"/>
      <c r="S156" s="462"/>
      <c r="T156" s="478"/>
      <c r="U156" s="462"/>
      <c r="V156" s="462"/>
      <c r="W156" s="462"/>
      <c r="X156" s="462"/>
      <c r="Y156" s="462"/>
      <c r="Z156" s="462"/>
      <c r="AA156" s="462"/>
      <c r="AB156" s="462"/>
      <c r="AC156" s="462"/>
      <c r="AD156" s="462"/>
      <c r="AE156" s="462"/>
      <c r="AF156" s="462"/>
      <c r="AG156" s="462"/>
      <c r="AH156" s="462"/>
      <c r="AI156" s="462"/>
      <c r="AJ156" s="462"/>
      <c r="AK156" s="462"/>
      <c r="AL156" s="462"/>
      <c r="AM156" s="462"/>
      <c r="AN156" s="462"/>
      <c r="AO156" s="462"/>
      <c r="AP156" s="462"/>
      <c r="AQ156" s="462"/>
      <c r="AR156" s="462"/>
      <c r="AS156" s="462"/>
      <c r="AT156" s="462"/>
      <c r="AU156" s="462"/>
      <c r="AV156" s="462"/>
      <c r="AW156" s="462"/>
      <c r="AX156" s="462"/>
      <c r="AY156" s="462"/>
      <c r="AZ156" s="462"/>
      <c r="BA156" s="462"/>
      <c r="BB156" s="462"/>
      <c r="BC156" s="462"/>
      <c r="BD156" s="462"/>
      <c r="BE156" s="462"/>
      <c r="BF156" s="462"/>
      <c r="BG156" s="462"/>
      <c r="BH156" s="462"/>
      <c r="BI156" s="462"/>
      <c r="BJ156" s="462"/>
      <c r="BK156" s="462"/>
      <c r="BL156" s="462"/>
      <c r="BM156" s="462"/>
      <c r="BN156" s="462"/>
      <c r="BO156" s="462"/>
      <c r="BP156" s="462"/>
    </row>
    <row r="157" spans="1:68" ht="12.75" customHeight="1">
      <c r="A157" s="477"/>
      <c r="B157" s="477"/>
      <c r="C157" s="462"/>
      <c r="D157" s="462"/>
      <c r="E157" s="462"/>
      <c r="F157" s="462"/>
      <c r="G157" s="462"/>
      <c r="H157" s="462"/>
      <c r="I157" s="462"/>
      <c r="J157" s="462"/>
      <c r="K157" s="462"/>
      <c r="L157" s="462"/>
      <c r="M157" s="462"/>
      <c r="N157" s="462"/>
      <c r="O157" s="462"/>
      <c r="P157" s="462"/>
      <c r="Q157" s="462"/>
      <c r="R157" s="462"/>
      <c r="S157" s="462"/>
      <c r="T157" s="478"/>
      <c r="U157" s="462"/>
      <c r="V157" s="462"/>
      <c r="W157" s="462"/>
      <c r="X157" s="462"/>
      <c r="Y157" s="462"/>
      <c r="Z157" s="462"/>
      <c r="AA157" s="462"/>
      <c r="AB157" s="462"/>
      <c r="AC157" s="462"/>
      <c r="AD157" s="462"/>
      <c r="AE157" s="462"/>
      <c r="AF157" s="462"/>
      <c r="AG157" s="462"/>
      <c r="AH157" s="462"/>
      <c r="AI157" s="462"/>
      <c r="AJ157" s="462"/>
      <c r="AK157" s="462"/>
      <c r="AL157" s="462"/>
      <c r="AM157" s="462"/>
      <c r="AN157" s="462"/>
      <c r="AO157" s="462"/>
      <c r="AP157" s="462"/>
      <c r="AQ157" s="462"/>
      <c r="AR157" s="462"/>
      <c r="AS157" s="462"/>
      <c r="AT157" s="462"/>
      <c r="AU157" s="462"/>
      <c r="AV157" s="462"/>
      <c r="AW157" s="462"/>
      <c r="AX157" s="462"/>
      <c r="AY157" s="462"/>
      <c r="AZ157" s="462"/>
      <c r="BA157" s="462"/>
      <c r="BB157" s="462"/>
      <c r="BC157" s="462"/>
      <c r="BD157" s="462"/>
      <c r="BE157" s="462"/>
      <c r="BF157" s="462"/>
      <c r="BG157" s="462"/>
      <c r="BH157" s="462"/>
      <c r="BI157" s="462"/>
      <c r="BJ157" s="462"/>
      <c r="BK157" s="462"/>
      <c r="BL157" s="462"/>
      <c r="BM157" s="462"/>
      <c r="BN157" s="462"/>
      <c r="BO157" s="462"/>
      <c r="BP157" s="462"/>
    </row>
    <row r="158" spans="1:68" ht="12.75" customHeight="1">
      <c r="A158" s="477"/>
      <c r="B158" s="477"/>
      <c r="C158" s="462"/>
      <c r="D158" s="462"/>
      <c r="E158" s="462"/>
      <c r="F158" s="462"/>
      <c r="G158" s="462"/>
      <c r="H158" s="462"/>
      <c r="I158" s="462"/>
      <c r="J158" s="462"/>
      <c r="K158" s="462"/>
      <c r="L158" s="462"/>
      <c r="M158" s="462"/>
      <c r="N158" s="462"/>
      <c r="O158" s="462"/>
      <c r="P158" s="462"/>
      <c r="Q158" s="462"/>
      <c r="R158" s="462"/>
      <c r="S158" s="462"/>
      <c r="T158" s="478"/>
      <c r="U158" s="462"/>
      <c r="V158" s="462"/>
      <c r="W158" s="462"/>
      <c r="X158" s="462"/>
      <c r="Y158" s="462"/>
      <c r="Z158" s="462"/>
      <c r="AA158" s="462"/>
      <c r="AB158" s="462"/>
      <c r="AC158" s="462"/>
      <c r="AD158" s="462"/>
      <c r="AE158" s="462"/>
      <c r="AF158" s="462"/>
      <c r="AG158" s="462"/>
      <c r="AH158" s="462"/>
      <c r="AI158" s="462"/>
      <c r="AJ158" s="462"/>
      <c r="AK158" s="462"/>
      <c r="AL158" s="462"/>
      <c r="AM158" s="462"/>
      <c r="AN158" s="462"/>
      <c r="AO158" s="462"/>
      <c r="AP158" s="462"/>
      <c r="AQ158" s="462"/>
      <c r="AR158" s="462"/>
      <c r="AS158" s="462"/>
      <c r="AT158" s="462"/>
      <c r="AU158" s="462"/>
      <c r="AV158" s="462"/>
      <c r="AW158" s="462"/>
      <c r="AX158" s="462"/>
      <c r="AY158" s="462"/>
      <c r="AZ158" s="462"/>
      <c r="BA158" s="462"/>
      <c r="BB158" s="462"/>
      <c r="BC158" s="462"/>
      <c r="BD158" s="462"/>
      <c r="BE158" s="462"/>
      <c r="BF158" s="462"/>
      <c r="BG158" s="462"/>
      <c r="BH158" s="462"/>
      <c r="BI158" s="462"/>
      <c r="BJ158" s="462"/>
      <c r="BK158" s="462"/>
      <c r="BL158" s="462"/>
      <c r="BM158" s="462"/>
      <c r="BN158" s="462"/>
      <c r="BO158" s="462"/>
      <c r="BP158" s="462"/>
    </row>
    <row r="159" spans="1:68" ht="12.75" customHeight="1">
      <c r="A159" s="477"/>
      <c r="B159" s="477"/>
      <c r="C159" s="462"/>
      <c r="D159" s="462"/>
      <c r="E159" s="462"/>
      <c r="F159" s="462"/>
      <c r="G159" s="462"/>
      <c r="H159" s="462"/>
      <c r="I159" s="462"/>
      <c r="J159" s="462"/>
      <c r="K159" s="462"/>
      <c r="L159" s="462"/>
      <c r="M159" s="462"/>
      <c r="N159" s="462"/>
      <c r="O159" s="462"/>
      <c r="P159" s="462"/>
      <c r="Q159" s="462"/>
      <c r="R159" s="462"/>
      <c r="S159" s="462"/>
      <c r="T159" s="478"/>
      <c r="U159" s="462"/>
      <c r="V159" s="462"/>
      <c r="W159" s="462"/>
      <c r="X159" s="462"/>
      <c r="Y159" s="462"/>
      <c r="Z159" s="462"/>
      <c r="AA159" s="462"/>
      <c r="AB159" s="462"/>
      <c r="AC159" s="462"/>
      <c r="AD159" s="462"/>
      <c r="AE159" s="462"/>
      <c r="AF159" s="462"/>
      <c r="AG159" s="462"/>
      <c r="AH159" s="462"/>
      <c r="AI159" s="462"/>
      <c r="AJ159" s="462"/>
      <c r="AK159" s="462"/>
      <c r="AL159" s="462"/>
      <c r="AM159" s="462"/>
      <c r="AN159" s="462"/>
      <c r="AO159" s="462"/>
      <c r="AP159" s="462"/>
      <c r="AQ159" s="462"/>
      <c r="AR159" s="462"/>
      <c r="AS159" s="462"/>
      <c r="AT159" s="462"/>
      <c r="AU159" s="462"/>
      <c r="AV159" s="462"/>
      <c r="AW159" s="462"/>
      <c r="AX159" s="462"/>
      <c r="AY159" s="462"/>
      <c r="AZ159" s="462"/>
      <c r="BA159" s="462"/>
      <c r="BB159" s="462"/>
      <c r="BC159" s="462"/>
      <c r="BD159" s="462"/>
      <c r="BE159" s="462"/>
      <c r="BF159" s="462"/>
      <c r="BG159" s="462"/>
      <c r="BH159" s="462"/>
      <c r="BI159" s="462"/>
      <c r="BJ159" s="462"/>
      <c r="BK159" s="462"/>
      <c r="BL159" s="462"/>
      <c r="BM159" s="462"/>
      <c r="BN159" s="462"/>
      <c r="BO159" s="462"/>
      <c r="BP159" s="462"/>
    </row>
    <row r="160" spans="1:68" ht="12.75" customHeight="1">
      <c r="A160" s="477"/>
      <c r="B160" s="477"/>
      <c r="C160" s="462"/>
      <c r="D160" s="462"/>
      <c r="E160" s="462"/>
      <c r="F160" s="462"/>
      <c r="G160" s="462"/>
      <c r="H160" s="462"/>
      <c r="I160" s="462"/>
      <c r="J160" s="462"/>
      <c r="K160" s="462"/>
      <c r="L160" s="462"/>
      <c r="M160" s="462"/>
      <c r="N160" s="462"/>
      <c r="O160" s="462"/>
      <c r="P160" s="462"/>
      <c r="Q160" s="462"/>
      <c r="R160" s="462"/>
      <c r="S160" s="462"/>
      <c r="T160" s="478"/>
      <c r="U160" s="462"/>
      <c r="V160" s="462"/>
      <c r="W160" s="462"/>
      <c r="X160" s="462"/>
      <c r="Y160" s="462"/>
      <c r="Z160" s="462"/>
      <c r="AA160" s="462"/>
      <c r="AB160" s="462"/>
      <c r="AC160" s="462"/>
      <c r="AD160" s="462"/>
      <c r="AE160" s="462"/>
      <c r="AF160" s="462"/>
      <c r="AG160" s="462"/>
      <c r="AH160" s="462"/>
      <c r="AI160" s="462"/>
      <c r="AJ160" s="462"/>
      <c r="AK160" s="462"/>
      <c r="AL160" s="462"/>
      <c r="AM160" s="462"/>
      <c r="AN160" s="462"/>
      <c r="AO160" s="462"/>
      <c r="AP160" s="462"/>
      <c r="AQ160" s="462"/>
      <c r="AR160" s="462"/>
      <c r="AS160" s="462"/>
      <c r="AT160" s="462"/>
      <c r="AU160" s="462"/>
      <c r="AV160" s="462"/>
      <c r="AW160" s="462"/>
      <c r="AX160" s="462"/>
      <c r="AY160" s="462"/>
      <c r="AZ160" s="462"/>
      <c r="BA160" s="462"/>
      <c r="BB160" s="462"/>
      <c r="BC160" s="462"/>
      <c r="BD160" s="462"/>
      <c r="BE160" s="462"/>
      <c r="BF160" s="462"/>
      <c r="BG160" s="462"/>
      <c r="BH160" s="462"/>
      <c r="BI160" s="462"/>
      <c r="BJ160" s="462"/>
      <c r="BK160" s="462"/>
      <c r="BL160" s="462"/>
      <c r="BM160" s="462"/>
      <c r="BN160" s="462"/>
      <c r="BO160" s="462"/>
      <c r="BP160" s="462"/>
    </row>
    <row r="161" spans="1:68" ht="12.75" customHeight="1">
      <c r="A161" s="477"/>
      <c r="B161" s="477"/>
      <c r="C161" s="462"/>
      <c r="D161" s="462"/>
      <c r="E161" s="462"/>
      <c r="F161" s="462"/>
      <c r="G161" s="462"/>
      <c r="H161" s="462"/>
      <c r="I161" s="462"/>
      <c r="J161" s="462"/>
      <c r="K161" s="462"/>
      <c r="L161" s="462"/>
      <c r="M161" s="462"/>
      <c r="N161" s="462"/>
      <c r="O161" s="462"/>
      <c r="P161" s="462"/>
      <c r="Q161" s="462"/>
      <c r="R161" s="462"/>
      <c r="S161" s="462"/>
      <c r="T161" s="478"/>
      <c r="U161" s="462"/>
      <c r="V161" s="462"/>
      <c r="W161" s="462"/>
      <c r="X161" s="462"/>
      <c r="Y161" s="462"/>
      <c r="Z161" s="462"/>
      <c r="AA161" s="462"/>
      <c r="AB161" s="462"/>
      <c r="AC161" s="462"/>
      <c r="AD161" s="462"/>
      <c r="AE161" s="462"/>
      <c r="AF161" s="462"/>
      <c r="AG161" s="462"/>
      <c r="AH161" s="462"/>
      <c r="AI161" s="462"/>
      <c r="AJ161" s="462"/>
      <c r="AK161" s="462"/>
      <c r="AL161" s="462"/>
      <c r="AM161" s="462"/>
      <c r="AN161" s="462"/>
      <c r="AO161" s="462"/>
      <c r="AP161" s="462"/>
      <c r="AQ161" s="462"/>
      <c r="AR161" s="462"/>
      <c r="AS161" s="462"/>
      <c r="AT161" s="462"/>
      <c r="AU161" s="462"/>
      <c r="AV161" s="462"/>
      <c r="AW161" s="462"/>
      <c r="AX161" s="462"/>
      <c r="AY161" s="462"/>
      <c r="AZ161" s="462"/>
      <c r="BA161" s="462"/>
      <c r="BB161" s="462"/>
      <c r="BC161" s="462"/>
      <c r="BD161" s="462"/>
      <c r="BE161" s="462"/>
      <c r="BF161" s="462"/>
      <c r="BG161" s="462"/>
      <c r="BH161" s="462"/>
      <c r="BI161" s="462"/>
      <c r="BJ161" s="462"/>
      <c r="BK161" s="462"/>
      <c r="BL161" s="462"/>
      <c r="BM161" s="462"/>
      <c r="BN161" s="462"/>
      <c r="BO161" s="462"/>
      <c r="BP161" s="462"/>
    </row>
    <row r="162" spans="1:68" ht="12.75" customHeight="1">
      <c r="A162" s="477"/>
      <c r="B162" s="477"/>
      <c r="C162" s="462"/>
      <c r="D162" s="462"/>
      <c r="E162" s="462"/>
      <c r="F162" s="462"/>
      <c r="G162" s="462"/>
      <c r="H162" s="462"/>
      <c r="I162" s="462"/>
      <c r="J162" s="462"/>
      <c r="K162" s="462"/>
      <c r="L162" s="462"/>
      <c r="M162" s="462"/>
      <c r="N162" s="462"/>
      <c r="O162" s="462"/>
      <c r="P162" s="462"/>
      <c r="Q162" s="462"/>
      <c r="R162" s="462"/>
      <c r="S162" s="462"/>
      <c r="T162" s="478"/>
      <c r="U162" s="462"/>
      <c r="V162" s="462"/>
      <c r="W162" s="462"/>
      <c r="X162" s="462"/>
      <c r="Y162" s="462"/>
      <c r="Z162" s="462"/>
      <c r="AA162" s="462"/>
      <c r="AB162" s="462"/>
      <c r="AC162" s="462"/>
      <c r="AD162" s="462"/>
      <c r="AE162" s="462"/>
      <c r="AF162" s="462"/>
      <c r="AG162" s="462"/>
      <c r="AH162" s="462"/>
      <c r="AI162" s="462"/>
      <c r="AJ162" s="462"/>
      <c r="AK162" s="462"/>
      <c r="AL162" s="462"/>
      <c r="AM162" s="462"/>
      <c r="AN162" s="462"/>
      <c r="AO162" s="462"/>
      <c r="AP162" s="462"/>
      <c r="AQ162" s="462"/>
      <c r="AR162" s="462"/>
      <c r="AS162" s="462"/>
      <c r="AT162" s="462"/>
      <c r="AU162" s="462"/>
      <c r="AV162" s="462"/>
      <c r="AW162" s="462"/>
      <c r="AX162" s="462"/>
      <c r="AY162" s="462"/>
      <c r="AZ162" s="462"/>
      <c r="BA162" s="462"/>
      <c r="BB162" s="462"/>
      <c r="BC162" s="462"/>
      <c r="BD162" s="462"/>
      <c r="BE162" s="462"/>
      <c r="BF162" s="462"/>
      <c r="BG162" s="462"/>
      <c r="BH162" s="462"/>
      <c r="BI162" s="462"/>
      <c r="BJ162" s="462"/>
      <c r="BK162" s="462"/>
      <c r="BL162" s="462"/>
      <c r="BM162" s="462"/>
      <c r="BN162" s="462"/>
      <c r="BO162" s="462"/>
      <c r="BP162" s="462"/>
    </row>
    <row r="163" spans="1:68" ht="12.75" customHeight="1">
      <c r="A163" s="477"/>
      <c r="B163" s="477"/>
      <c r="C163" s="462"/>
      <c r="D163" s="462"/>
      <c r="E163" s="462"/>
      <c r="F163" s="462"/>
      <c r="G163" s="462"/>
      <c r="H163" s="462"/>
      <c r="I163" s="462"/>
      <c r="J163" s="462"/>
      <c r="K163" s="462"/>
      <c r="L163" s="462"/>
      <c r="M163" s="462"/>
      <c r="N163" s="462"/>
      <c r="O163" s="462"/>
      <c r="P163" s="462"/>
      <c r="Q163" s="462"/>
      <c r="R163" s="462"/>
      <c r="S163" s="462"/>
      <c r="T163" s="478"/>
      <c r="U163" s="462"/>
      <c r="V163" s="462"/>
      <c r="W163" s="462"/>
      <c r="X163" s="462"/>
      <c r="Y163" s="462"/>
      <c r="Z163" s="462"/>
      <c r="AA163" s="462"/>
      <c r="AB163" s="462"/>
      <c r="AC163" s="462"/>
      <c r="AD163" s="462"/>
      <c r="AE163" s="462"/>
      <c r="AF163" s="462"/>
      <c r="AG163" s="462"/>
      <c r="AH163" s="462"/>
      <c r="AI163" s="462"/>
      <c r="AJ163" s="462"/>
      <c r="AK163" s="462"/>
      <c r="AL163" s="462"/>
      <c r="AM163" s="462"/>
      <c r="AN163" s="462"/>
      <c r="AO163" s="462"/>
      <c r="AP163" s="462"/>
      <c r="AQ163" s="462"/>
      <c r="AR163" s="462"/>
      <c r="AS163" s="462"/>
      <c r="AT163" s="462"/>
      <c r="AU163" s="462"/>
      <c r="AV163" s="462"/>
      <c r="AW163" s="462"/>
      <c r="AX163" s="462"/>
      <c r="AY163" s="462"/>
      <c r="AZ163" s="462"/>
      <c r="BA163" s="462"/>
      <c r="BB163" s="462"/>
      <c r="BC163" s="462"/>
      <c r="BD163" s="462"/>
      <c r="BE163" s="462"/>
      <c r="BF163" s="462"/>
      <c r="BG163" s="462"/>
      <c r="BH163" s="462"/>
      <c r="BI163" s="462"/>
      <c r="BJ163" s="462"/>
      <c r="BK163" s="462"/>
      <c r="BL163" s="462"/>
      <c r="BM163" s="462"/>
      <c r="BN163" s="462"/>
      <c r="BO163" s="462"/>
      <c r="BP163" s="462"/>
    </row>
    <row r="164" spans="1:68" ht="12.75" customHeight="1">
      <c r="A164" s="477"/>
      <c r="B164" s="477"/>
      <c r="C164" s="462"/>
      <c r="D164" s="462"/>
      <c r="E164" s="462"/>
      <c r="F164" s="462"/>
      <c r="G164" s="462"/>
      <c r="H164" s="462"/>
      <c r="I164" s="462"/>
      <c r="J164" s="462"/>
      <c r="K164" s="462"/>
      <c r="L164" s="462"/>
      <c r="M164" s="462"/>
      <c r="N164" s="462"/>
      <c r="O164" s="462"/>
      <c r="P164" s="462"/>
      <c r="Q164" s="462"/>
      <c r="R164" s="462"/>
      <c r="S164" s="462"/>
      <c r="T164" s="478"/>
      <c r="U164" s="462"/>
      <c r="V164" s="462"/>
      <c r="W164" s="462"/>
      <c r="X164" s="462"/>
      <c r="Y164" s="462"/>
      <c r="Z164" s="462"/>
      <c r="AA164" s="462"/>
      <c r="AB164" s="462"/>
      <c r="AC164" s="462"/>
      <c r="AD164" s="462"/>
      <c r="AE164" s="462"/>
      <c r="AF164" s="462"/>
      <c r="AG164" s="462"/>
      <c r="AH164" s="462"/>
      <c r="AI164" s="462"/>
      <c r="AJ164" s="462"/>
      <c r="AK164" s="462"/>
      <c r="AL164" s="462"/>
      <c r="AM164" s="462"/>
      <c r="AN164" s="462"/>
      <c r="AO164" s="462"/>
      <c r="AP164" s="462"/>
      <c r="AQ164" s="462"/>
      <c r="AR164" s="462"/>
      <c r="AS164" s="462"/>
      <c r="AT164" s="462"/>
      <c r="AU164" s="462"/>
      <c r="AV164" s="462"/>
      <c r="AW164" s="462"/>
      <c r="AX164" s="462"/>
      <c r="AY164" s="462"/>
      <c r="AZ164" s="462"/>
      <c r="BA164" s="462"/>
      <c r="BB164" s="462"/>
      <c r="BC164" s="462"/>
      <c r="BD164" s="462"/>
      <c r="BE164" s="462"/>
      <c r="BF164" s="462"/>
      <c r="BG164" s="462"/>
      <c r="BH164" s="462"/>
      <c r="BI164" s="462"/>
      <c r="BJ164" s="462"/>
      <c r="BK164" s="462"/>
      <c r="BL164" s="462"/>
      <c r="BM164" s="462"/>
      <c r="BN164" s="462"/>
      <c r="BO164" s="462"/>
      <c r="BP164" s="462"/>
    </row>
    <row r="165" spans="1:68" ht="12.75" customHeight="1">
      <c r="A165" s="477"/>
      <c r="B165" s="477"/>
      <c r="C165" s="462"/>
      <c r="D165" s="462"/>
      <c r="E165" s="462"/>
      <c r="F165" s="462"/>
      <c r="G165" s="462"/>
      <c r="H165" s="462"/>
      <c r="I165" s="462"/>
      <c r="J165" s="462"/>
      <c r="K165" s="462"/>
      <c r="L165" s="462"/>
      <c r="M165" s="462"/>
      <c r="N165" s="462"/>
      <c r="O165" s="462"/>
      <c r="P165" s="462"/>
      <c r="Q165" s="462"/>
      <c r="R165" s="462"/>
      <c r="S165" s="462"/>
      <c r="T165" s="478"/>
      <c r="U165" s="462"/>
      <c r="V165" s="462"/>
      <c r="W165" s="462"/>
      <c r="X165" s="462"/>
      <c r="Y165" s="462"/>
      <c r="Z165" s="462"/>
      <c r="AA165" s="462"/>
      <c r="AB165" s="462"/>
      <c r="AC165" s="462"/>
      <c r="AD165" s="462"/>
      <c r="AE165" s="462"/>
      <c r="AF165" s="462"/>
      <c r="AG165" s="462"/>
      <c r="AH165" s="462"/>
      <c r="AI165" s="462"/>
      <c r="AJ165" s="462"/>
      <c r="AK165" s="462"/>
      <c r="AL165" s="462"/>
      <c r="AM165" s="462"/>
      <c r="AN165" s="462"/>
      <c r="AO165" s="462"/>
      <c r="AP165" s="462"/>
      <c r="AQ165" s="462"/>
      <c r="AR165" s="462"/>
      <c r="AS165" s="462"/>
      <c r="AT165" s="462"/>
      <c r="AU165" s="462"/>
      <c r="AV165" s="462"/>
      <c r="AW165" s="462"/>
      <c r="AX165" s="462"/>
      <c r="AY165" s="462"/>
      <c r="AZ165" s="462"/>
      <c r="BA165" s="462"/>
      <c r="BB165" s="462"/>
      <c r="BC165" s="462"/>
      <c r="BD165" s="462"/>
      <c r="BE165" s="462"/>
      <c r="BF165" s="462"/>
      <c r="BG165" s="462"/>
      <c r="BH165" s="462"/>
      <c r="BI165" s="462"/>
      <c r="BJ165" s="462"/>
      <c r="BK165" s="462"/>
      <c r="BL165" s="462"/>
      <c r="BM165" s="462"/>
      <c r="BN165" s="462"/>
      <c r="BO165" s="462"/>
      <c r="BP165" s="462"/>
    </row>
    <row r="166" spans="1:68" ht="12.75" customHeight="1">
      <c r="A166" s="477"/>
      <c r="B166" s="477"/>
      <c r="C166" s="462"/>
      <c r="D166" s="462"/>
      <c r="E166" s="462"/>
      <c r="F166" s="462"/>
      <c r="G166" s="462"/>
      <c r="H166" s="462"/>
      <c r="I166" s="462"/>
      <c r="J166" s="462"/>
      <c r="K166" s="462"/>
      <c r="L166" s="462"/>
      <c r="M166" s="462"/>
      <c r="N166" s="462"/>
      <c r="O166" s="462"/>
      <c r="P166" s="462"/>
      <c r="Q166" s="462"/>
      <c r="R166" s="462"/>
      <c r="S166" s="462"/>
      <c r="T166" s="478"/>
      <c r="U166" s="462"/>
      <c r="V166" s="462"/>
      <c r="W166" s="462"/>
      <c r="X166" s="462"/>
      <c r="Y166" s="462"/>
      <c r="Z166" s="462"/>
      <c r="AA166" s="462"/>
      <c r="AB166" s="462"/>
      <c r="AC166" s="462"/>
      <c r="AD166" s="462"/>
      <c r="AE166" s="462"/>
      <c r="AF166" s="462"/>
      <c r="AG166" s="462"/>
      <c r="AH166" s="462"/>
      <c r="AI166" s="462"/>
      <c r="AJ166" s="462"/>
      <c r="AK166" s="462"/>
      <c r="AL166" s="462"/>
      <c r="AM166" s="462"/>
      <c r="AN166" s="462"/>
      <c r="AO166" s="462"/>
      <c r="AP166" s="462"/>
      <c r="AQ166" s="462"/>
      <c r="AR166" s="462"/>
      <c r="AS166" s="462"/>
      <c r="AT166" s="462"/>
      <c r="AU166" s="462"/>
      <c r="AV166" s="462"/>
      <c r="AW166" s="462"/>
      <c r="AX166" s="462"/>
      <c r="AY166" s="462"/>
      <c r="AZ166" s="462"/>
      <c r="BA166" s="462"/>
      <c r="BB166" s="462"/>
      <c r="BC166" s="462"/>
      <c r="BD166" s="462"/>
      <c r="BE166" s="462"/>
      <c r="BF166" s="462"/>
      <c r="BG166" s="462"/>
      <c r="BH166" s="462"/>
      <c r="BI166" s="462"/>
      <c r="BJ166" s="462"/>
      <c r="BK166" s="462"/>
      <c r="BL166" s="462"/>
      <c r="BM166" s="462"/>
      <c r="BN166" s="462"/>
      <c r="BO166" s="462"/>
      <c r="BP166" s="462"/>
    </row>
    <row r="167" spans="1:68" ht="12.75" customHeight="1">
      <c r="A167" s="477"/>
      <c r="B167" s="477"/>
      <c r="C167" s="462"/>
      <c r="D167" s="462"/>
      <c r="E167" s="462"/>
      <c r="F167" s="462"/>
      <c r="G167" s="462"/>
      <c r="H167" s="462"/>
      <c r="I167" s="462"/>
      <c r="J167" s="462"/>
      <c r="K167" s="462"/>
      <c r="L167" s="462"/>
      <c r="M167" s="462"/>
      <c r="N167" s="462"/>
      <c r="O167" s="462"/>
      <c r="P167" s="462"/>
      <c r="Q167" s="462"/>
      <c r="R167" s="462"/>
      <c r="S167" s="462"/>
      <c r="T167" s="478"/>
      <c r="U167" s="462"/>
      <c r="V167" s="462"/>
      <c r="W167" s="462"/>
      <c r="X167" s="462"/>
      <c r="Y167" s="462"/>
      <c r="Z167" s="462"/>
      <c r="AA167" s="462"/>
      <c r="AB167" s="462"/>
      <c r="AC167" s="462"/>
      <c r="AD167" s="462"/>
      <c r="AE167" s="462"/>
      <c r="AF167" s="462"/>
      <c r="AG167" s="462"/>
      <c r="AH167" s="462"/>
      <c r="AI167" s="462"/>
      <c r="AJ167" s="462"/>
      <c r="AK167" s="462"/>
      <c r="AL167" s="462"/>
      <c r="AM167" s="462"/>
      <c r="AN167" s="462"/>
      <c r="AO167" s="462"/>
      <c r="AP167" s="462"/>
      <c r="AQ167" s="462"/>
      <c r="AR167" s="462"/>
      <c r="AS167" s="462"/>
      <c r="AT167" s="462"/>
      <c r="AU167" s="462"/>
      <c r="AV167" s="462"/>
      <c r="AW167" s="462"/>
      <c r="AX167" s="462"/>
      <c r="AY167" s="462"/>
      <c r="AZ167" s="462"/>
      <c r="BA167" s="462"/>
      <c r="BB167" s="462"/>
      <c r="BC167" s="462"/>
      <c r="BD167" s="462"/>
      <c r="BE167" s="462"/>
      <c r="BF167" s="462"/>
      <c r="BG167" s="462"/>
      <c r="BH167" s="462"/>
      <c r="BI167" s="462"/>
      <c r="BJ167" s="462"/>
      <c r="BK167" s="462"/>
      <c r="BL167" s="462"/>
      <c r="BM167" s="462"/>
      <c r="BN167" s="462"/>
      <c r="BO167" s="462"/>
      <c r="BP167" s="462"/>
    </row>
    <row r="168" spans="1:68" ht="12.75" customHeight="1">
      <c r="A168" s="477"/>
      <c r="B168" s="477"/>
      <c r="C168" s="462"/>
      <c r="D168" s="462"/>
      <c r="E168" s="462"/>
      <c r="F168" s="462"/>
      <c r="G168" s="462"/>
      <c r="H168" s="462"/>
      <c r="I168" s="462"/>
      <c r="J168" s="462"/>
      <c r="K168" s="462"/>
      <c r="L168" s="462"/>
      <c r="M168" s="462"/>
      <c r="N168" s="462"/>
      <c r="O168" s="462"/>
      <c r="P168" s="462"/>
      <c r="Q168" s="462"/>
      <c r="R168" s="462"/>
      <c r="S168" s="462"/>
      <c r="T168" s="478"/>
      <c r="U168" s="462"/>
      <c r="V168" s="462"/>
      <c r="W168" s="462"/>
      <c r="X168" s="462"/>
      <c r="Y168" s="462"/>
      <c r="Z168" s="462"/>
      <c r="AA168" s="462"/>
      <c r="AB168" s="462"/>
      <c r="AC168" s="462"/>
      <c r="AD168" s="462"/>
      <c r="AE168" s="462"/>
      <c r="AF168" s="462"/>
      <c r="AG168" s="462"/>
      <c r="AH168" s="462"/>
      <c r="AI168" s="462"/>
      <c r="AJ168" s="462"/>
      <c r="AK168" s="462"/>
      <c r="AL168" s="462"/>
      <c r="AM168" s="462"/>
      <c r="AN168" s="462"/>
      <c r="AO168" s="462"/>
      <c r="AP168" s="462"/>
      <c r="AQ168" s="462"/>
      <c r="AR168" s="462"/>
      <c r="AS168" s="462"/>
      <c r="AT168" s="462"/>
      <c r="AU168" s="462"/>
      <c r="AV168" s="462"/>
      <c r="AW168" s="462"/>
      <c r="AX168" s="462"/>
      <c r="AY168" s="462"/>
      <c r="AZ168" s="462"/>
      <c r="BA168" s="462"/>
      <c r="BB168" s="462"/>
      <c r="BC168" s="462"/>
      <c r="BD168" s="462"/>
      <c r="BE168" s="462"/>
      <c r="BF168" s="462"/>
      <c r="BG168" s="462"/>
      <c r="BH168" s="462"/>
      <c r="BI168" s="462"/>
      <c r="BJ168" s="462"/>
      <c r="BK168" s="462"/>
      <c r="BL168" s="462"/>
      <c r="BM168" s="462"/>
      <c r="BN168" s="462"/>
      <c r="BO168" s="462"/>
      <c r="BP168" s="462"/>
    </row>
    <row r="169" spans="1:68" ht="12.75" customHeight="1">
      <c r="A169" s="477"/>
      <c r="B169" s="477"/>
      <c r="C169" s="462"/>
      <c r="D169" s="462"/>
      <c r="E169" s="462"/>
      <c r="F169" s="462"/>
      <c r="G169" s="462"/>
      <c r="H169" s="462"/>
      <c r="I169" s="462"/>
      <c r="J169" s="462"/>
      <c r="K169" s="462"/>
      <c r="L169" s="462"/>
      <c r="M169" s="462"/>
      <c r="N169" s="462"/>
      <c r="O169" s="462"/>
      <c r="P169" s="462"/>
      <c r="Q169" s="462"/>
      <c r="R169" s="462"/>
      <c r="S169" s="462"/>
      <c r="T169" s="478"/>
      <c r="U169" s="462"/>
      <c r="V169" s="462"/>
      <c r="W169" s="462"/>
      <c r="X169" s="462"/>
      <c r="Y169" s="462"/>
      <c r="Z169" s="462"/>
      <c r="AA169" s="462"/>
      <c r="AB169" s="462"/>
      <c r="AC169" s="462"/>
      <c r="AD169" s="462"/>
      <c r="AE169" s="462"/>
      <c r="AF169" s="462"/>
      <c r="AG169" s="462"/>
      <c r="AH169" s="462"/>
      <c r="AI169" s="462"/>
      <c r="AJ169" s="462"/>
      <c r="AK169" s="462"/>
      <c r="AL169" s="462"/>
      <c r="AM169" s="462"/>
      <c r="AN169" s="462"/>
      <c r="AO169" s="462"/>
      <c r="AP169" s="462"/>
      <c r="AQ169" s="462"/>
      <c r="AR169" s="462"/>
      <c r="AS169" s="462"/>
      <c r="AT169" s="462"/>
      <c r="AU169" s="462"/>
      <c r="AV169" s="462"/>
      <c r="AW169" s="462"/>
      <c r="AX169" s="462"/>
      <c r="AY169" s="462"/>
      <c r="AZ169" s="462"/>
      <c r="BA169" s="462"/>
      <c r="BB169" s="462"/>
      <c r="BC169" s="462"/>
      <c r="BD169" s="462"/>
      <c r="BE169" s="462"/>
      <c r="BF169" s="462"/>
      <c r="BG169" s="462"/>
      <c r="BH169" s="462"/>
      <c r="BI169" s="462"/>
      <c r="BJ169" s="462"/>
      <c r="BK169" s="462"/>
      <c r="BL169" s="462"/>
      <c r="BM169" s="462"/>
      <c r="BN169" s="462"/>
      <c r="BO169" s="462"/>
      <c r="BP169" s="462"/>
    </row>
    <row r="170" spans="1:68" ht="12.75" customHeight="1">
      <c r="A170" s="477"/>
      <c r="B170" s="477"/>
      <c r="C170" s="462"/>
      <c r="D170" s="462"/>
      <c r="E170" s="462"/>
      <c r="F170" s="462"/>
      <c r="G170" s="462"/>
      <c r="H170" s="462"/>
      <c r="I170" s="462"/>
      <c r="J170" s="462"/>
      <c r="K170" s="462"/>
      <c r="L170" s="462"/>
      <c r="M170" s="462"/>
      <c r="N170" s="462"/>
      <c r="O170" s="462"/>
      <c r="P170" s="462"/>
      <c r="Q170" s="462"/>
      <c r="R170" s="462"/>
      <c r="S170" s="462"/>
      <c r="T170" s="478"/>
      <c r="U170" s="462"/>
      <c r="V170" s="462"/>
      <c r="W170" s="462"/>
      <c r="X170" s="462"/>
      <c r="Y170" s="462"/>
      <c r="Z170" s="462"/>
      <c r="AA170" s="462"/>
      <c r="AB170" s="462"/>
      <c r="AC170" s="462"/>
      <c r="AD170" s="462"/>
      <c r="AE170" s="462"/>
      <c r="AF170" s="462"/>
      <c r="AG170" s="462"/>
      <c r="AH170" s="462"/>
      <c r="AI170" s="462"/>
      <c r="AJ170" s="462"/>
      <c r="AK170" s="462"/>
      <c r="AL170" s="462"/>
      <c r="AM170" s="462"/>
      <c r="AN170" s="462"/>
      <c r="AO170" s="462"/>
      <c r="AP170" s="462"/>
      <c r="AQ170" s="462"/>
      <c r="AR170" s="462"/>
      <c r="AS170" s="462"/>
      <c r="AT170" s="462"/>
      <c r="AU170" s="462"/>
      <c r="AV170" s="462"/>
      <c r="AW170" s="462"/>
      <c r="AX170" s="462"/>
      <c r="AY170" s="462"/>
      <c r="AZ170" s="462"/>
      <c r="BA170" s="462"/>
      <c r="BB170" s="462"/>
      <c r="BC170" s="462"/>
      <c r="BD170" s="462"/>
      <c r="BE170" s="462"/>
      <c r="BF170" s="462"/>
      <c r="BG170" s="462"/>
      <c r="BH170" s="462"/>
      <c r="BI170" s="462"/>
      <c r="BJ170" s="462"/>
      <c r="BK170" s="462"/>
      <c r="BL170" s="462"/>
      <c r="BM170" s="462"/>
      <c r="BN170" s="462"/>
      <c r="BO170" s="462"/>
      <c r="BP170" s="462"/>
    </row>
    <row r="171" spans="1:68" ht="12.75" customHeight="1">
      <c r="A171" s="477"/>
      <c r="B171" s="477"/>
      <c r="C171" s="462"/>
      <c r="D171" s="462"/>
      <c r="E171" s="462"/>
      <c r="F171" s="462"/>
      <c r="G171" s="462"/>
      <c r="H171" s="462"/>
      <c r="I171" s="462"/>
      <c r="J171" s="462"/>
      <c r="K171" s="462"/>
      <c r="L171" s="462"/>
      <c r="M171" s="462"/>
      <c r="N171" s="462"/>
      <c r="O171" s="462"/>
      <c r="P171" s="462"/>
      <c r="Q171" s="462"/>
      <c r="R171" s="462"/>
      <c r="S171" s="462"/>
      <c r="T171" s="478"/>
      <c r="U171" s="462"/>
      <c r="V171" s="462"/>
      <c r="W171" s="462"/>
      <c r="X171" s="462"/>
      <c r="Y171" s="462"/>
      <c r="Z171" s="462"/>
      <c r="AA171" s="462"/>
      <c r="AB171" s="462"/>
      <c r="AC171" s="462"/>
      <c r="AD171" s="462"/>
      <c r="AE171" s="462"/>
      <c r="AF171" s="462"/>
      <c r="AG171" s="462"/>
      <c r="AH171" s="462"/>
      <c r="AI171" s="462"/>
      <c r="AJ171" s="462"/>
      <c r="AK171" s="462"/>
      <c r="AL171" s="462"/>
      <c r="AM171" s="462"/>
      <c r="AN171" s="462"/>
      <c r="AO171" s="462"/>
      <c r="AP171" s="462"/>
      <c r="AQ171" s="462"/>
      <c r="AR171" s="462"/>
      <c r="AS171" s="462"/>
      <c r="AT171" s="462"/>
      <c r="AU171" s="462"/>
      <c r="AV171" s="462"/>
      <c r="AW171" s="462"/>
      <c r="AX171" s="462"/>
      <c r="AY171" s="462"/>
      <c r="AZ171" s="462"/>
      <c r="BA171" s="462"/>
      <c r="BB171" s="462"/>
      <c r="BC171" s="462"/>
      <c r="BD171" s="462"/>
      <c r="BE171" s="462"/>
      <c r="BF171" s="462"/>
      <c r="BG171" s="462"/>
      <c r="BH171" s="462"/>
      <c r="BI171" s="462"/>
      <c r="BJ171" s="462"/>
      <c r="BK171" s="462"/>
      <c r="BL171" s="462"/>
      <c r="BM171" s="462"/>
      <c r="BN171" s="462"/>
      <c r="BO171" s="462"/>
      <c r="BP171" s="462"/>
    </row>
    <row r="172" spans="1:68" ht="12.75" customHeight="1">
      <c r="A172" s="477"/>
      <c r="B172" s="477"/>
      <c r="C172" s="462"/>
      <c r="D172" s="462"/>
      <c r="E172" s="462"/>
      <c r="F172" s="462"/>
      <c r="G172" s="462"/>
      <c r="H172" s="462"/>
      <c r="I172" s="462"/>
      <c r="J172" s="462"/>
      <c r="K172" s="462"/>
      <c r="L172" s="462"/>
      <c r="M172" s="462"/>
      <c r="N172" s="462"/>
      <c r="O172" s="462"/>
      <c r="P172" s="462"/>
      <c r="Q172" s="462"/>
      <c r="R172" s="462"/>
      <c r="S172" s="462"/>
      <c r="T172" s="478"/>
      <c r="U172" s="462"/>
      <c r="V172" s="462"/>
      <c r="W172" s="462"/>
      <c r="X172" s="462"/>
      <c r="Y172" s="462"/>
      <c r="Z172" s="462"/>
      <c r="AA172" s="462"/>
      <c r="AB172" s="462"/>
      <c r="AC172" s="462"/>
      <c r="AD172" s="462"/>
      <c r="AE172" s="462"/>
      <c r="AF172" s="462"/>
      <c r="AG172" s="462"/>
      <c r="AH172" s="462"/>
      <c r="AI172" s="462"/>
      <c r="AJ172" s="462"/>
      <c r="AK172" s="462"/>
      <c r="AL172" s="462"/>
      <c r="AM172" s="462"/>
      <c r="AN172" s="462"/>
      <c r="AO172" s="462"/>
      <c r="AP172" s="462"/>
      <c r="AQ172" s="462"/>
      <c r="AR172" s="462"/>
      <c r="AS172" s="462"/>
      <c r="AT172" s="462"/>
      <c r="AU172" s="462"/>
      <c r="AV172" s="462"/>
      <c r="AW172" s="462"/>
      <c r="AX172" s="462"/>
      <c r="AY172" s="462"/>
      <c r="AZ172" s="462"/>
      <c r="BA172" s="462"/>
      <c r="BB172" s="462"/>
      <c r="BC172" s="462"/>
      <c r="BD172" s="462"/>
      <c r="BE172" s="462"/>
      <c r="BF172" s="462"/>
      <c r="BG172" s="462"/>
      <c r="BH172" s="462"/>
      <c r="BI172" s="462"/>
      <c r="BJ172" s="462"/>
      <c r="BK172" s="462"/>
      <c r="BL172" s="462"/>
      <c r="BM172" s="462"/>
      <c r="BN172" s="462"/>
      <c r="BO172" s="462"/>
      <c r="BP172" s="462"/>
    </row>
    <row r="173" spans="1:68" ht="12.75" customHeight="1">
      <c r="A173" s="477"/>
      <c r="B173" s="477"/>
      <c r="C173" s="462"/>
      <c r="D173" s="462"/>
      <c r="E173" s="462"/>
      <c r="F173" s="462"/>
      <c r="G173" s="462"/>
      <c r="H173" s="462"/>
      <c r="I173" s="462"/>
      <c r="J173" s="462"/>
      <c r="K173" s="462"/>
      <c r="L173" s="462"/>
      <c r="M173" s="462"/>
      <c r="N173" s="462"/>
      <c r="O173" s="462"/>
      <c r="P173" s="462"/>
      <c r="Q173" s="462"/>
      <c r="R173" s="462"/>
      <c r="S173" s="462"/>
      <c r="T173" s="478"/>
      <c r="U173" s="462"/>
      <c r="V173" s="462"/>
      <c r="W173" s="462"/>
      <c r="X173" s="462"/>
      <c r="Y173" s="462"/>
      <c r="Z173" s="462"/>
      <c r="AA173" s="462"/>
      <c r="AB173" s="462"/>
      <c r="AC173" s="462"/>
      <c r="AD173" s="462"/>
      <c r="AE173" s="462"/>
      <c r="AF173" s="462"/>
      <c r="AG173" s="462"/>
      <c r="AH173" s="462"/>
      <c r="AI173" s="462"/>
      <c r="AJ173" s="462"/>
      <c r="AK173" s="462"/>
      <c r="AL173" s="462"/>
      <c r="AM173" s="462"/>
      <c r="AN173" s="462"/>
      <c r="AO173" s="462"/>
      <c r="AP173" s="462"/>
      <c r="AQ173" s="462"/>
      <c r="AR173" s="462"/>
      <c r="AS173" s="462"/>
      <c r="AT173" s="462"/>
      <c r="AU173" s="462"/>
      <c r="AV173" s="462"/>
      <c r="AW173" s="462"/>
      <c r="AX173" s="462"/>
      <c r="AY173" s="462"/>
      <c r="AZ173" s="462"/>
      <c r="BA173" s="462"/>
      <c r="BB173" s="462"/>
      <c r="BC173" s="462"/>
      <c r="BD173" s="462"/>
      <c r="BE173" s="462"/>
      <c r="BF173" s="462"/>
      <c r="BG173" s="462"/>
      <c r="BH173" s="462"/>
      <c r="BI173" s="462"/>
      <c r="BJ173" s="462"/>
      <c r="BK173" s="462"/>
      <c r="BL173" s="462"/>
      <c r="BM173" s="462"/>
      <c r="BN173" s="462"/>
      <c r="BO173" s="462"/>
      <c r="BP173" s="462"/>
    </row>
    <row r="174" spans="1:68" ht="12.75" customHeight="1">
      <c r="A174" s="477"/>
      <c r="B174" s="477"/>
      <c r="C174" s="462"/>
      <c r="D174" s="462"/>
      <c r="E174" s="462"/>
      <c r="F174" s="462"/>
      <c r="G174" s="462"/>
      <c r="H174" s="462"/>
      <c r="I174" s="462"/>
      <c r="J174" s="462"/>
      <c r="K174" s="462"/>
      <c r="L174" s="462"/>
      <c r="M174" s="462"/>
      <c r="N174" s="462"/>
      <c r="O174" s="462"/>
      <c r="P174" s="462"/>
      <c r="Q174" s="462"/>
      <c r="R174" s="462"/>
      <c r="S174" s="462"/>
      <c r="T174" s="478"/>
      <c r="U174" s="462"/>
      <c r="V174" s="462"/>
      <c r="W174" s="462"/>
      <c r="X174" s="462"/>
      <c r="Y174" s="462"/>
      <c r="Z174" s="462"/>
      <c r="AA174" s="462"/>
      <c r="AB174" s="462"/>
      <c r="AC174" s="462"/>
      <c r="AD174" s="462"/>
      <c r="AE174" s="462"/>
      <c r="AF174" s="462"/>
      <c r="AG174" s="462"/>
      <c r="AH174" s="462"/>
      <c r="AI174" s="462"/>
      <c r="AJ174" s="462"/>
      <c r="AK174" s="462"/>
      <c r="AL174" s="462"/>
      <c r="AM174" s="462"/>
      <c r="AN174" s="462"/>
      <c r="AO174" s="462"/>
      <c r="AP174" s="462"/>
      <c r="AQ174" s="462"/>
      <c r="AR174" s="462"/>
      <c r="AS174" s="462"/>
      <c r="AT174" s="462"/>
      <c r="AU174" s="462"/>
      <c r="AV174" s="462"/>
      <c r="AW174" s="462"/>
      <c r="AX174" s="462"/>
      <c r="AY174" s="462"/>
      <c r="AZ174" s="462"/>
      <c r="BA174" s="462"/>
      <c r="BB174" s="462"/>
      <c r="BC174" s="462"/>
      <c r="BD174" s="462"/>
      <c r="BE174" s="462"/>
      <c r="BF174" s="462"/>
      <c r="BG174" s="462"/>
      <c r="BH174" s="462"/>
      <c r="BI174" s="462"/>
      <c r="BJ174" s="462"/>
      <c r="BK174" s="462"/>
      <c r="BL174" s="462"/>
      <c r="BM174" s="462"/>
      <c r="BN174" s="462"/>
      <c r="BO174" s="462"/>
      <c r="BP174" s="462"/>
    </row>
    <row r="175" spans="1:68" ht="12.75" customHeight="1">
      <c r="A175" s="477"/>
      <c r="B175" s="477"/>
      <c r="C175" s="462"/>
      <c r="D175" s="462"/>
      <c r="E175" s="462"/>
      <c r="F175" s="462"/>
      <c r="G175" s="462"/>
      <c r="H175" s="462"/>
      <c r="I175" s="462"/>
      <c r="J175" s="462"/>
      <c r="K175" s="462"/>
      <c r="L175" s="462"/>
      <c r="M175" s="462"/>
      <c r="N175" s="462"/>
      <c r="O175" s="462"/>
      <c r="P175" s="462"/>
      <c r="Q175" s="462"/>
      <c r="R175" s="462"/>
      <c r="S175" s="462"/>
      <c r="T175" s="478"/>
      <c r="U175" s="462"/>
      <c r="V175" s="462"/>
      <c r="W175" s="462"/>
      <c r="X175" s="462"/>
      <c r="Y175" s="462"/>
      <c r="Z175" s="462"/>
      <c r="AA175" s="462"/>
      <c r="AB175" s="462"/>
      <c r="AC175" s="462"/>
      <c r="AD175" s="462"/>
      <c r="AE175" s="462"/>
      <c r="AF175" s="462"/>
      <c r="AG175" s="462"/>
      <c r="AH175" s="462"/>
      <c r="AI175" s="462"/>
      <c r="AJ175" s="462"/>
      <c r="AK175" s="462"/>
      <c r="AL175" s="462"/>
      <c r="AM175" s="462"/>
      <c r="AN175" s="462"/>
      <c r="AO175" s="462"/>
      <c r="AP175" s="462"/>
      <c r="AQ175" s="462"/>
      <c r="AR175" s="462"/>
      <c r="AS175" s="462"/>
      <c r="AT175" s="462"/>
      <c r="AU175" s="462"/>
      <c r="AV175" s="462"/>
      <c r="AW175" s="462"/>
      <c r="AX175" s="462"/>
      <c r="AY175" s="462"/>
      <c r="AZ175" s="462"/>
      <c r="BA175" s="462"/>
      <c r="BB175" s="462"/>
      <c r="BC175" s="462"/>
      <c r="BD175" s="462"/>
      <c r="BE175" s="462"/>
      <c r="BF175" s="462"/>
      <c r="BG175" s="462"/>
      <c r="BH175" s="462"/>
      <c r="BI175" s="462"/>
      <c r="BJ175" s="462"/>
      <c r="BK175" s="462"/>
      <c r="BL175" s="462"/>
      <c r="BM175" s="462"/>
      <c r="BN175" s="462"/>
      <c r="BO175" s="462"/>
      <c r="BP175" s="462"/>
    </row>
    <row r="176" spans="1:68" ht="12.75" customHeight="1">
      <c r="A176" s="477"/>
      <c r="B176" s="477"/>
      <c r="C176" s="462"/>
      <c r="D176" s="462"/>
      <c r="E176" s="462"/>
      <c r="F176" s="462"/>
      <c r="G176" s="462"/>
      <c r="H176" s="462"/>
      <c r="I176" s="462"/>
      <c r="J176" s="462"/>
      <c r="K176" s="462"/>
      <c r="L176" s="462"/>
      <c r="M176" s="462"/>
      <c r="N176" s="462"/>
      <c r="O176" s="462"/>
      <c r="P176" s="462"/>
      <c r="Q176" s="462"/>
      <c r="R176" s="462"/>
      <c r="S176" s="462"/>
      <c r="T176" s="478"/>
      <c r="U176" s="462"/>
      <c r="V176" s="462"/>
      <c r="W176" s="462"/>
      <c r="X176" s="462"/>
      <c r="Y176" s="462"/>
      <c r="Z176" s="462"/>
      <c r="AA176" s="462"/>
      <c r="AB176" s="462"/>
      <c r="AC176" s="462"/>
      <c r="AD176" s="462"/>
      <c r="AE176" s="462"/>
      <c r="AF176" s="462"/>
      <c r="AG176" s="462"/>
      <c r="AH176" s="462"/>
      <c r="AI176" s="462"/>
      <c r="AJ176" s="462"/>
      <c r="AK176" s="462"/>
      <c r="AL176" s="462"/>
      <c r="AM176" s="462"/>
      <c r="AN176" s="462"/>
      <c r="AO176" s="462"/>
      <c r="AP176" s="462"/>
      <c r="AQ176" s="462"/>
      <c r="AR176" s="462"/>
      <c r="AS176" s="462"/>
      <c r="AT176" s="462"/>
      <c r="AU176" s="462"/>
      <c r="AV176" s="462"/>
      <c r="AW176" s="462"/>
      <c r="AX176" s="462"/>
      <c r="AY176" s="462"/>
      <c r="AZ176" s="462"/>
      <c r="BA176" s="462"/>
      <c r="BB176" s="462"/>
      <c r="BC176" s="462"/>
      <c r="BD176" s="462"/>
      <c r="BE176" s="462"/>
      <c r="BF176" s="462"/>
      <c r="BG176" s="462"/>
      <c r="BH176" s="462"/>
      <c r="BI176" s="462"/>
      <c r="BJ176" s="462"/>
      <c r="BK176" s="462"/>
      <c r="BL176" s="462"/>
      <c r="BM176" s="462"/>
      <c r="BN176" s="462"/>
      <c r="BO176" s="462"/>
      <c r="BP176" s="462"/>
    </row>
    <row r="177" spans="1:68" ht="12.75" customHeight="1">
      <c r="A177" s="477"/>
      <c r="B177" s="477"/>
      <c r="C177" s="462"/>
      <c r="D177" s="462"/>
      <c r="E177" s="462"/>
      <c r="F177" s="462"/>
      <c r="G177" s="462"/>
      <c r="H177" s="462"/>
      <c r="I177" s="462"/>
      <c r="J177" s="462"/>
      <c r="K177" s="462"/>
      <c r="L177" s="462"/>
      <c r="M177" s="462"/>
      <c r="N177" s="462"/>
      <c r="O177" s="462"/>
      <c r="P177" s="462"/>
      <c r="Q177" s="462"/>
      <c r="R177" s="462"/>
      <c r="S177" s="462"/>
      <c r="T177" s="478"/>
      <c r="U177" s="462"/>
      <c r="V177" s="462"/>
      <c r="W177" s="462"/>
      <c r="X177" s="462"/>
      <c r="Y177" s="462"/>
      <c r="Z177" s="462"/>
      <c r="AA177" s="462"/>
      <c r="AB177" s="462"/>
      <c r="AC177" s="462"/>
      <c r="AD177" s="462"/>
      <c r="AE177" s="462"/>
      <c r="AF177" s="462"/>
      <c r="AG177" s="462"/>
      <c r="AH177" s="462"/>
      <c r="AI177" s="462"/>
      <c r="AJ177" s="462"/>
      <c r="AK177" s="462"/>
      <c r="AL177" s="462"/>
      <c r="AM177" s="462"/>
      <c r="AN177" s="462"/>
      <c r="AO177" s="462"/>
      <c r="AP177" s="462"/>
      <c r="AQ177" s="462"/>
      <c r="AR177" s="462"/>
      <c r="AS177" s="462"/>
      <c r="AT177" s="462"/>
      <c r="AU177" s="462"/>
      <c r="AV177" s="462"/>
      <c r="AW177" s="462"/>
      <c r="AX177" s="462"/>
      <c r="AY177" s="462"/>
      <c r="AZ177" s="462"/>
      <c r="BA177" s="462"/>
      <c r="BB177" s="462"/>
      <c r="BC177" s="462"/>
      <c r="BD177" s="462"/>
      <c r="BE177" s="462"/>
      <c r="BF177" s="462"/>
      <c r="BG177" s="462"/>
      <c r="BH177" s="462"/>
      <c r="BI177" s="462"/>
      <c r="BJ177" s="462"/>
      <c r="BK177" s="462"/>
      <c r="BL177" s="462"/>
      <c r="BM177" s="462"/>
      <c r="BN177" s="462"/>
      <c r="BO177" s="462"/>
      <c r="BP177" s="462"/>
    </row>
    <row r="178" spans="1:68" ht="12.75" customHeight="1">
      <c r="A178" s="477"/>
      <c r="B178" s="477"/>
      <c r="C178" s="462"/>
      <c r="D178" s="462"/>
      <c r="E178" s="462"/>
      <c r="F178" s="462"/>
      <c r="G178" s="462"/>
      <c r="H178" s="462"/>
      <c r="I178" s="462"/>
      <c r="J178" s="462"/>
      <c r="K178" s="462"/>
      <c r="L178" s="462"/>
      <c r="M178" s="462"/>
      <c r="N178" s="462"/>
      <c r="O178" s="462"/>
      <c r="P178" s="462"/>
      <c r="Q178" s="462"/>
      <c r="R178" s="462"/>
      <c r="S178" s="462"/>
      <c r="T178" s="478"/>
      <c r="U178" s="462"/>
      <c r="V178" s="462"/>
      <c r="W178" s="462"/>
      <c r="X178" s="462"/>
      <c r="Y178" s="462"/>
      <c r="Z178" s="462"/>
      <c r="AA178" s="462"/>
      <c r="AB178" s="462"/>
      <c r="AC178" s="462"/>
      <c r="AD178" s="462"/>
      <c r="AE178" s="462"/>
      <c r="AF178" s="462"/>
      <c r="AG178" s="462"/>
      <c r="AH178" s="462"/>
      <c r="AI178" s="462"/>
      <c r="AJ178" s="462"/>
      <c r="AK178" s="462"/>
      <c r="AL178" s="462"/>
      <c r="AM178" s="462"/>
      <c r="AN178" s="462"/>
      <c r="AO178" s="462"/>
      <c r="AP178" s="462"/>
      <c r="AQ178" s="462"/>
      <c r="AR178" s="462"/>
      <c r="AS178" s="462"/>
      <c r="AT178" s="462"/>
      <c r="AU178" s="462"/>
      <c r="AV178" s="462"/>
      <c r="AW178" s="462"/>
      <c r="AX178" s="462"/>
      <c r="AY178" s="462"/>
      <c r="AZ178" s="462"/>
      <c r="BA178" s="462"/>
      <c r="BB178" s="462"/>
      <c r="BC178" s="462"/>
      <c r="BD178" s="462"/>
      <c r="BE178" s="462"/>
      <c r="BF178" s="462"/>
      <c r="BG178" s="462"/>
      <c r="BH178" s="462"/>
      <c r="BI178" s="462"/>
      <c r="BJ178" s="462"/>
      <c r="BK178" s="462"/>
      <c r="BL178" s="462"/>
      <c r="BM178" s="462"/>
      <c r="BN178" s="462"/>
      <c r="BO178" s="462"/>
      <c r="BP178" s="462"/>
    </row>
    <row r="179" spans="1:68" ht="12.75" customHeight="1">
      <c r="A179" s="477"/>
      <c r="B179" s="477"/>
      <c r="C179" s="462"/>
      <c r="D179" s="462"/>
      <c r="E179" s="462"/>
      <c r="F179" s="462"/>
      <c r="G179" s="462"/>
      <c r="H179" s="462"/>
      <c r="I179" s="462"/>
      <c r="J179" s="462"/>
      <c r="K179" s="462"/>
      <c r="L179" s="462"/>
      <c r="M179" s="462"/>
      <c r="N179" s="462"/>
      <c r="O179" s="462"/>
      <c r="P179" s="462"/>
      <c r="Q179" s="462"/>
      <c r="R179" s="462"/>
      <c r="S179" s="462"/>
      <c r="T179" s="478"/>
      <c r="U179" s="462"/>
      <c r="V179" s="462"/>
      <c r="W179" s="462"/>
      <c r="X179" s="462"/>
      <c r="Y179" s="462"/>
      <c r="Z179" s="462"/>
      <c r="AA179" s="462"/>
      <c r="AB179" s="462"/>
      <c r="AC179" s="462"/>
      <c r="AD179" s="462"/>
      <c r="AE179" s="462"/>
      <c r="AF179" s="462"/>
      <c r="AG179" s="462"/>
      <c r="AH179" s="462"/>
      <c r="AI179" s="462"/>
      <c r="AJ179" s="462"/>
      <c r="AK179" s="462"/>
      <c r="AL179" s="462"/>
      <c r="AM179" s="462"/>
      <c r="AN179" s="462"/>
      <c r="AO179" s="462"/>
      <c r="AP179" s="462"/>
      <c r="AQ179" s="462"/>
      <c r="AR179" s="462"/>
      <c r="AS179" s="462"/>
      <c r="AT179" s="462"/>
      <c r="AU179" s="462"/>
      <c r="AV179" s="462"/>
      <c r="AW179" s="462"/>
      <c r="AX179" s="462"/>
      <c r="AY179" s="462"/>
      <c r="AZ179" s="462"/>
      <c r="BA179" s="462"/>
      <c r="BB179" s="462"/>
      <c r="BC179" s="462"/>
      <c r="BD179" s="462"/>
      <c r="BE179" s="462"/>
      <c r="BF179" s="462"/>
      <c r="BG179" s="462"/>
      <c r="BH179" s="462"/>
      <c r="BI179" s="462"/>
      <c r="BJ179" s="462"/>
      <c r="BK179" s="462"/>
      <c r="BL179" s="462"/>
      <c r="BM179" s="462"/>
      <c r="BN179" s="462"/>
      <c r="BO179" s="462"/>
      <c r="BP179" s="462"/>
    </row>
    <row r="180" spans="1:68" ht="12.75" customHeight="1">
      <c r="A180" s="477"/>
      <c r="B180" s="477"/>
      <c r="C180" s="462"/>
      <c r="D180" s="462"/>
      <c r="E180" s="462"/>
      <c r="F180" s="462"/>
      <c r="G180" s="462"/>
      <c r="H180" s="462"/>
      <c r="I180" s="462"/>
      <c r="J180" s="462"/>
      <c r="K180" s="462"/>
      <c r="L180" s="462"/>
      <c r="M180" s="462"/>
      <c r="N180" s="462"/>
      <c r="O180" s="462"/>
      <c r="P180" s="462"/>
      <c r="Q180" s="462"/>
      <c r="R180" s="462"/>
      <c r="S180" s="462"/>
      <c r="T180" s="478"/>
      <c r="U180" s="462"/>
      <c r="V180" s="462"/>
      <c r="W180" s="462"/>
      <c r="X180" s="462"/>
      <c r="Y180" s="462"/>
      <c r="Z180" s="462"/>
      <c r="AA180" s="462"/>
      <c r="AB180" s="462"/>
      <c r="AC180" s="462"/>
      <c r="AD180" s="462"/>
      <c r="AE180" s="462"/>
      <c r="AF180" s="462"/>
      <c r="AG180" s="462"/>
      <c r="AH180" s="462"/>
      <c r="AI180" s="462"/>
      <c r="AJ180" s="462"/>
      <c r="AK180" s="462"/>
      <c r="AL180" s="462"/>
      <c r="AM180" s="462"/>
      <c r="AN180" s="462"/>
      <c r="AO180" s="462"/>
      <c r="AP180" s="462"/>
      <c r="AQ180" s="462"/>
      <c r="AR180" s="462"/>
      <c r="AS180" s="462"/>
      <c r="AT180" s="462"/>
      <c r="AU180" s="462"/>
      <c r="AV180" s="462"/>
      <c r="AW180" s="462"/>
      <c r="AX180" s="462"/>
      <c r="AY180" s="462"/>
      <c r="AZ180" s="462"/>
      <c r="BA180" s="462"/>
      <c r="BB180" s="462"/>
      <c r="BC180" s="462"/>
      <c r="BD180" s="462"/>
      <c r="BE180" s="462"/>
      <c r="BF180" s="462"/>
      <c r="BG180" s="462"/>
      <c r="BH180" s="462"/>
      <c r="BI180" s="462"/>
      <c r="BJ180" s="462"/>
      <c r="BK180" s="462"/>
      <c r="BL180" s="462"/>
      <c r="BM180" s="462"/>
      <c r="BN180" s="462"/>
      <c r="BO180" s="462"/>
      <c r="BP180" s="462"/>
    </row>
    <row r="181" spans="1:68" ht="12.75" customHeight="1">
      <c r="A181" s="477"/>
      <c r="B181" s="477"/>
      <c r="C181" s="462"/>
      <c r="D181" s="462"/>
      <c r="E181" s="462"/>
      <c r="F181" s="462"/>
      <c r="G181" s="462"/>
      <c r="H181" s="462"/>
      <c r="I181" s="462"/>
      <c r="J181" s="462"/>
      <c r="K181" s="462"/>
      <c r="L181" s="462"/>
      <c r="M181" s="462"/>
      <c r="N181" s="462"/>
      <c r="O181" s="462"/>
      <c r="P181" s="462"/>
      <c r="Q181" s="462"/>
      <c r="R181" s="462"/>
      <c r="S181" s="462"/>
      <c r="T181" s="478"/>
      <c r="U181" s="462"/>
      <c r="V181" s="462"/>
      <c r="W181" s="462"/>
      <c r="X181" s="462"/>
      <c r="Y181" s="462"/>
      <c r="Z181" s="462"/>
      <c r="AA181" s="462"/>
      <c r="AB181" s="462"/>
      <c r="AC181" s="462"/>
      <c r="AD181" s="462"/>
      <c r="AE181" s="462"/>
      <c r="AF181" s="462"/>
      <c r="AG181" s="462"/>
      <c r="AH181" s="462"/>
      <c r="AI181" s="462"/>
      <c r="AJ181" s="462"/>
      <c r="AK181" s="462"/>
      <c r="AL181" s="462"/>
      <c r="AM181" s="462"/>
      <c r="AN181" s="462"/>
      <c r="AO181" s="462"/>
      <c r="AP181" s="462"/>
      <c r="AQ181" s="462"/>
      <c r="AR181" s="462"/>
      <c r="AS181" s="462"/>
      <c r="AT181" s="462"/>
      <c r="AU181" s="462"/>
      <c r="AV181" s="462"/>
      <c r="AW181" s="462"/>
      <c r="AX181" s="462"/>
      <c r="AY181" s="462"/>
      <c r="AZ181" s="462"/>
      <c r="BA181" s="462"/>
      <c r="BB181" s="462"/>
      <c r="BC181" s="462"/>
      <c r="BD181" s="462"/>
      <c r="BE181" s="462"/>
      <c r="BF181" s="462"/>
      <c r="BG181" s="462"/>
      <c r="BH181" s="462"/>
      <c r="BI181" s="462"/>
      <c r="BJ181" s="462"/>
      <c r="BK181" s="462"/>
      <c r="BL181" s="462"/>
      <c r="BM181" s="462"/>
      <c r="BN181" s="462"/>
      <c r="BO181" s="462"/>
      <c r="BP181" s="462"/>
    </row>
    <row r="182" spans="1:68" ht="12.75" customHeight="1">
      <c r="A182" s="477"/>
      <c r="B182" s="477"/>
      <c r="C182" s="462"/>
      <c r="D182" s="462"/>
      <c r="E182" s="462"/>
      <c r="F182" s="462"/>
      <c r="G182" s="462"/>
      <c r="H182" s="462"/>
      <c r="I182" s="462"/>
      <c r="J182" s="462"/>
      <c r="K182" s="462"/>
      <c r="L182" s="462"/>
      <c r="M182" s="462"/>
      <c r="N182" s="462"/>
      <c r="O182" s="462"/>
      <c r="P182" s="462"/>
      <c r="Q182" s="462"/>
      <c r="R182" s="462"/>
      <c r="S182" s="462"/>
      <c r="T182" s="478"/>
      <c r="U182" s="462"/>
      <c r="V182" s="462"/>
      <c r="W182" s="462"/>
      <c r="X182" s="462"/>
      <c r="Y182" s="462"/>
      <c r="Z182" s="462"/>
      <c r="AA182" s="462"/>
      <c r="AB182" s="462"/>
      <c r="AC182" s="462"/>
      <c r="AD182" s="462"/>
      <c r="AE182" s="462"/>
      <c r="AF182" s="462"/>
      <c r="AG182" s="462"/>
      <c r="AH182" s="462"/>
      <c r="AI182" s="462"/>
      <c r="AJ182" s="462"/>
      <c r="AK182" s="462"/>
      <c r="AL182" s="462"/>
      <c r="AM182" s="462"/>
      <c r="AN182" s="462"/>
      <c r="AO182" s="462"/>
      <c r="AP182" s="462"/>
      <c r="AQ182" s="462"/>
      <c r="AR182" s="462"/>
      <c r="AS182" s="462"/>
      <c r="AT182" s="462"/>
      <c r="AU182" s="462"/>
      <c r="AV182" s="462"/>
      <c r="AW182" s="462"/>
      <c r="AX182" s="462"/>
      <c r="AY182" s="462"/>
      <c r="AZ182" s="462"/>
      <c r="BA182" s="462"/>
      <c r="BB182" s="462"/>
      <c r="BC182" s="462"/>
      <c r="BD182" s="462"/>
      <c r="BE182" s="462"/>
      <c r="BF182" s="462"/>
      <c r="BG182" s="462"/>
      <c r="BH182" s="462"/>
      <c r="BI182" s="462"/>
      <c r="BJ182" s="462"/>
      <c r="BK182" s="462"/>
      <c r="BL182" s="462"/>
      <c r="BM182" s="462"/>
      <c r="BN182" s="462"/>
      <c r="BO182" s="462"/>
      <c r="BP182" s="462"/>
    </row>
    <row r="183" spans="1:68" ht="12.75" customHeight="1">
      <c r="A183" s="477"/>
      <c r="B183" s="477"/>
      <c r="C183" s="462"/>
      <c r="D183" s="462"/>
      <c r="E183" s="462"/>
      <c r="F183" s="462"/>
      <c r="G183" s="462"/>
      <c r="H183" s="462"/>
      <c r="I183" s="462"/>
      <c r="J183" s="462"/>
      <c r="K183" s="462"/>
      <c r="L183" s="462"/>
      <c r="M183" s="462"/>
      <c r="N183" s="462"/>
      <c r="O183" s="462"/>
      <c r="P183" s="462"/>
      <c r="Q183" s="462"/>
      <c r="R183" s="462"/>
      <c r="S183" s="462"/>
      <c r="T183" s="478"/>
      <c r="U183" s="462"/>
      <c r="V183" s="462"/>
      <c r="W183" s="462"/>
      <c r="X183" s="462"/>
      <c r="Y183" s="462"/>
      <c r="Z183" s="462"/>
      <c r="AA183" s="462"/>
      <c r="AB183" s="462"/>
      <c r="AC183" s="462"/>
      <c r="AD183" s="462"/>
      <c r="AE183" s="462"/>
      <c r="AF183" s="462"/>
      <c r="AG183" s="462"/>
      <c r="AH183" s="462"/>
      <c r="AI183" s="462"/>
      <c r="AJ183" s="462"/>
      <c r="AK183" s="462"/>
      <c r="AL183" s="462"/>
      <c r="AM183" s="462"/>
      <c r="AN183" s="462"/>
      <c r="AO183" s="462"/>
      <c r="AP183" s="462"/>
      <c r="AQ183" s="462"/>
      <c r="AR183" s="462"/>
      <c r="AS183" s="462"/>
      <c r="AT183" s="462"/>
      <c r="AU183" s="462"/>
      <c r="AV183" s="462"/>
      <c r="AW183" s="462"/>
      <c r="AX183" s="462"/>
      <c r="AY183" s="462"/>
      <c r="AZ183" s="462"/>
      <c r="BA183" s="462"/>
      <c r="BB183" s="462"/>
      <c r="BC183" s="462"/>
      <c r="BD183" s="462"/>
      <c r="BE183" s="462"/>
      <c r="BF183" s="462"/>
      <c r="BG183" s="462"/>
      <c r="BH183" s="462"/>
      <c r="BI183" s="462"/>
      <c r="BJ183" s="462"/>
      <c r="BK183" s="462"/>
      <c r="BL183" s="462"/>
      <c r="BM183" s="462"/>
      <c r="BN183" s="462"/>
      <c r="BO183" s="462"/>
      <c r="BP183" s="462"/>
    </row>
    <row r="184" spans="1:68" ht="12.75" customHeight="1">
      <c r="A184" s="477"/>
      <c r="B184" s="477"/>
      <c r="C184" s="462"/>
      <c r="D184" s="462"/>
      <c r="E184" s="462"/>
      <c r="F184" s="462"/>
      <c r="G184" s="462"/>
      <c r="H184" s="462"/>
      <c r="I184" s="462"/>
      <c r="J184" s="462"/>
      <c r="K184" s="462"/>
      <c r="L184" s="462"/>
      <c r="M184" s="462"/>
      <c r="N184" s="462"/>
      <c r="O184" s="462"/>
      <c r="P184" s="462"/>
      <c r="Q184" s="462"/>
      <c r="R184" s="462"/>
      <c r="S184" s="462"/>
      <c r="T184" s="478"/>
      <c r="U184" s="462"/>
      <c r="V184" s="462"/>
      <c r="W184" s="462"/>
      <c r="X184" s="462"/>
      <c r="Y184" s="462"/>
      <c r="Z184" s="462"/>
      <c r="AA184" s="462"/>
      <c r="AB184" s="462"/>
      <c r="AC184" s="462"/>
      <c r="AD184" s="462"/>
      <c r="AE184" s="462"/>
      <c r="AF184" s="462"/>
      <c r="AG184" s="462"/>
      <c r="AH184" s="462"/>
      <c r="AI184" s="462"/>
      <c r="AJ184" s="462"/>
      <c r="AK184" s="462"/>
      <c r="AL184" s="462"/>
      <c r="AM184" s="462"/>
      <c r="AN184" s="462"/>
      <c r="AO184" s="462"/>
      <c r="AP184" s="462"/>
      <c r="AQ184" s="462"/>
      <c r="AR184" s="462"/>
      <c r="AS184" s="462"/>
      <c r="AT184" s="462"/>
      <c r="AU184" s="462"/>
      <c r="AV184" s="462"/>
      <c r="AW184" s="462"/>
      <c r="AX184" s="462"/>
      <c r="AY184" s="462"/>
      <c r="AZ184" s="462"/>
      <c r="BA184" s="462"/>
      <c r="BB184" s="462"/>
      <c r="BC184" s="462"/>
      <c r="BD184" s="462"/>
      <c r="BE184" s="462"/>
      <c r="BF184" s="462"/>
      <c r="BG184" s="462"/>
      <c r="BH184" s="462"/>
      <c r="BI184" s="462"/>
      <c r="BJ184" s="462"/>
      <c r="BK184" s="462"/>
      <c r="BL184" s="462"/>
      <c r="BM184" s="462"/>
      <c r="BN184" s="462"/>
      <c r="BO184" s="462"/>
      <c r="BP184" s="462"/>
    </row>
    <row r="185" spans="1:68" ht="12.75" customHeight="1">
      <c r="A185" s="477"/>
      <c r="B185" s="477"/>
      <c r="C185" s="462"/>
      <c r="D185" s="462"/>
      <c r="E185" s="462"/>
      <c r="F185" s="462"/>
      <c r="G185" s="462"/>
      <c r="H185" s="462"/>
      <c r="I185" s="462"/>
      <c r="J185" s="462"/>
      <c r="K185" s="462"/>
      <c r="L185" s="462"/>
      <c r="M185" s="462"/>
      <c r="N185" s="462"/>
      <c r="O185" s="462"/>
      <c r="P185" s="462"/>
      <c r="Q185" s="462"/>
      <c r="R185" s="462"/>
      <c r="S185" s="462"/>
      <c r="T185" s="478"/>
      <c r="U185" s="462"/>
      <c r="V185" s="462"/>
      <c r="W185" s="462"/>
      <c r="X185" s="462"/>
      <c r="Y185" s="462"/>
      <c r="Z185" s="462"/>
      <c r="AA185" s="462"/>
      <c r="AB185" s="462"/>
      <c r="AC185" s="462"/>
      <c r="AD185" s="462"/>
      <c r="AE185" s="462"/>
      <c r="AF185" s="462"/>
      <c r="AG185" s="462"/>
      <c r="AH185" s="462"/>
      <c r="AI185" s="462"/>
      <c r="AJ185" s="462"/>
      <c r="AK185" s="462"/>
      <c r="AL185" s="462"/>
      <c r="AM185" s="462"/>
      <c r="AN185" s="462"/>
      <c r="AO185" s="462"/>
      <c r="AP185" s="462"/>
      <c r="AQ185" s="462"/>
      <c r="AR185" s="462"/>
      <c r="AS185" s="462"/>
      <c r="AT185" s="462"/>
      <c r="AU185" s="462"/>
      <c r="AV185" s="462"/>
      <c r="AW185" s="462"/>
      <c r="AX185" s="462"/>
      <c r="AY185" s="462"/>
      <c r="AZ185" s="462"/>
      <c r="BA185" s="462"/>
      <c r="BB185" s="462"/>
      <c r="BC185" s="462"/>
      <c r="BD185" s="462"/>
      <c r="BE185" s="462"/>
      <c r="BF185" s="462"/>
      <c r="BG185" s="462"/>
      <c r="BH185" s="462"/>
      <c r="BI185" s="462"/>
      <c r="BJ185" s="462"/>
      <c r="BK185" s="462"/>
      <c r="BL185" s="462"/>
      <c r="BM185" s="462"/>
      <c r="BN185" s="462"/>
      <c r="BO185" s="462"/>
      <c r="BP185" s="462"/>
    </row>
    <row r="186" spans="1:68" ht="12.75" customHeight="1">
      <c r="A186" s="477"/>
      <c r="B186" s="477"/>
      <c r="C186" s="462"/>
      <c r="D186" s="462"/>
      <c r="E186" s="462"/>
      <c r="F186" s="462"/>
      <c r="G186" s="462"/>
      <c r="H186" s="462"/>
      <c r="I186" s="462"/>
      <c r="J186" s="462"/>
      <c r="K186" s="462"/>
      <c r="L186" s="462"/>
      <c r="M186" s="462"/>
      <c r="N186" s="462"/>
      <c r="O186" s="462"/>
      <c r="P186" s="462"/>
      <c r="Q186" s="462"/>
      <c r="R186" s="462"/>
      <c r="S186" s="462"/>
      <c r="T186" s="478"/>
      <c r="U186" s="462"/>
      <c r="V186" s="462"/>
      <c r="W186" s="462"/>
      <c r="X186" s="462"/>
      <c r="Y186" s="462"/>
      <c r="Z186" s="462"/>
      <c r="AA186" s="462"/>
      <c r="AB186" s="462"/>
      <c r="AC186" s="462"/>
      <c r="AD186" s="462"/>
      <c r="AE186" s="462"/>
      <c r="AF186" s="462"/>
      <c r="AG186" s="462"/>
      <c r="AH186" s="462"/>
      <c r="AI186" s="462"/>
      <c r="AJ186" s="462"/>
      <c r="AK186" s="462"/>
      <c r="AL186" s="462"/>
      <c r="AM186" s="462"/>
      <c r="AN186" s="462"/>
      <c r="AO186" s="462"/>
      <c r="AP186" s="462"/>
      <c r="AQ186" s="462"/>
      <c r="AR186" s="462"/>
      <c r="AS186" s="462"/>
      <c r="AT186" s="462"/>
      <c r="AU186" s="462"/>
      <c r="AV186" s="462"/>
      <c r="AW186" s="462"/>
      <c r="AX186" s="462"/>
      <c r="AY186" s="462"/>
      <c r="AZ186" s="462"/>
      <c r="BA186" s="462"/>
      <c r="BB186" s="462"/>
      <c r="BC186" s="462"/>
      <c r="BD186" s="462"/>
      <c r="BE186" s="462"/>
      <c r="BF186" s="462"/>
      <c r="BG186" s="462"/>
      <c r="BH186" s="462"/>
      <c r="BI186" s="462"/>
      <c r="BJ186" s="462"/>
      <c r="BK186" s="462"/>
      <c r="BL186" s="462"/>
      <c r="BM186" s="462"/>
      <c r="BN186" s="462"/>
      <c r="BO186" s="462"/>
      <c r="BP186" s="462"/>
    </row>
    <row r="187" spans="1:68" ht="12.75" customHeight="1">
      <c r="A187" s="477"/>
      <c r="B187" s="477"/>
      <c r="C187" s="462"/>
      <c r="D187" s="462"/>
      <c r="E187" s="462"/>
      <c r="F187" s="462"/>
      <c r="G187" s="462"/>
      <c r="H187" s="462"/>
      <c r="I187" s="462"/>
      <c r="J187" s="462"/>
      <c r="K187" s="462"/>
      <c r="L187" s="462"/>
      <c r="M187" s="462"/>
      <c r="N187" s="462"/>
      <c r="O187" s="462"/>
      <c r="P187" s="462"/>
      <c r="Q187" s="462"/>
      <c r="R187" s="462"/>
      <c r="S187" s="462"/>
      <c r="T187" s="478"/>
      <c r="U187" s="462"/>
      <c r="V187" s="462"/>
      <c r="W187" s="462"/>
      <c r="X187" s="462"/>
      <c r="Y187" s="462"/>
      <c r="Z187" s="462"/>
      <c r="AA187" s="462"/>
      <c r="AB187" s="462"/>
      <c r="AC187" s="462"/>
      <c r="AD187" s="462"/>
      <c r="AE187" s="462"/>
      <c r="AF187" s="462"/>
      <c r="AG187" s="462"/>
      <c r="AH187" s="462"/>
      <c r="AI187" s="462"/>
      <c r="AJ187" s="462"/>
      <c r="AK187" s="462"/>
      <c r="AL187" s="462"/>
      <c r="AM187" s="462"/>
      <c r="AN187" s="462"/>
      <c r="AO187" s="462"/>
      <c r="AP187" s="462"/>
      <c r="AQ187" s="462"/>
      <c r="AR187" s="462"/>
      <c r="AS187" s="462"/>
      <c r="AT187" s="462"/>
      <c r="AU187" s="462"/>
      <c r="AV187" s="462"/>
      <c r="AW187" s="462"/>
      <c r="AX187" s="462"/>
      <c r="AY187" s="462"/>
      <c r="AZ187" s="462"/>
      <c r="BA187" s="462"/>
      <c r="BB187" s="462"/>
      <c r="BC187" s="462"/>
      <c r="BD187" s="462"/>
      <c r="BE187" s="462"/>
      <c r="BF187" s="462"/>
      <c r="BG187" s="462"/>
      <c r="BH187" s="462"/>
      <c r="BI187" s="462"/>
      <c r="BJ187" s="462"/>
      <c r="BK187" s="462"/>
      <c r="BL187" s="462"/>
      <c r="BM187" s="462"/>
      <c r="BN187" s="462"/>
      <c r="BO187" s="462"/>
      <c r="BP187" s="462"/>
    </row>
    <row r="188" spans="1:68" ht="12.75" customHeight="1">
      <c r="A188" s="477"/>
      <c r="B188" s="477"/>
      <c r="C188" s="462"/>
      <c r="D188" s="462"/>
      <c r="E188" s="462"/>
      <c r="F188" s="462"/>
      <c r="G188" s="462"/>
      <c r="H188" s="462"/>
      <c r="I188" s="462"/>
      <c r="J188" s="462"/>
      <c r="K188" s="462"/>
      <c r="L188" s="462"/>
      <c r="M188" s="462"/>
      <c r="N188" s="462"/>
      <c r="O188" s="462"/>
      <c r="P188" s="462"/>
      <c r="Q188" s="462"/>
      <c r="R188" s="462"/>
      <c r="S188" s="462"/>
      <c r="T188" s="478"/>
      <c r="U188" s="462"/>
      <c r="V188" s="462"/>
      <c r="W188" s="462"/>
      <c r="X188" s="462"/>
      <c r="Y188" s="462"/>
      <c r="Z188" s="462"/>
      <c r="AA188" s="462"/>
      <c r="AB188" s="462"/>
      <c r="AC188" s="462"/>
      <c r="AD188" s="462"/>
      <c r="AE188" s="462"/>
      <c r="AF188" s="462"/>
      <c r="AG188" s="462"/>
      <c r="AH188" s="462"/>
      <c r="AI188" s="462"/>
      <c r="AJ188" s="462"/>
      <c r="AK188" s="462"/>
      <c r="AL188" s="462"/>
      <c r="AM188" s="462"/>
      <c r="AN188" s="462"/>
      <c r="AO188" s="462"/>
      <c r="AP188" s="462"/>
      <c r="AQ188" s="462"/>
      <c r="AR188" s="462"/>
      <c r="AS188" s="462"/>
      <c r="AT188" s="462"/>
      <c r="AU188" s="462"/>
      <c r="AV188" s="462"/>
      <c r="AW188" s="462"/>
      <c r="AX188" s="462"/>
      <c r="AY188" s="462"/>
      <c r="AZ188" s="462"/>
      <c r="BA188" s="462"/>
      <c r="BB188" s="462"/>
      <c r="BC188" s="462"/>
      <c r="BD188" s="462"/>
      <c r="BE188" s="462"/>
      <c r="BF188" s="462"/>
      <c r="BG188" s="462"/>
      <c r="BH188" s="462"/>
      <c r="BI188" s="462"/>
      <c r="BJ188" s="462"/>
      <c r="BK188" s="462"/>
      <c r="BL188" s="462"/>
      <c r="BM188" s="462"/>
      <c r="BN188" s="462"/>
      <c r="BO188" s="462"/>
      <c r="BP188" s="462"/>
    </row>
    <row r="189" spans="1:68" ht="12.75" customHeight="1">
      <c r="A189" s="477"/>
      <c r="B189" s="477"/>
      <c r="C189" s="462"/>
      <c r="D189" s="462"/>
      <c r="E189" s="462"/>
      <c r="F189" s="462"/>
      <c r="G189" s="462"/>
      <c r="H189" s="462"/>
      <c r="I189" s="462"/>
      <c r="J189" s="462"/>
      <c r="K189" s="462"/>
      <c r="L189" s="462"/>
      <c r="M189" s="462"/>
      <c r="N189" s="462"/>
      <c r="O189" s="462"/>
      <c r="P189" s="462"/>
      <c r="Q189" s="462"/>
      <c r="R189" s="462"/>
      <c r="S189" s="462"/>
      <c r="T189" s="478"/>
      <c r="U189" s="462"/>
      <c r="V189" s="462"/>
      <c r="W189" s="462"/>
      <c r="X189" s="462"/>
      <c r="Y189" s="462"/>
      <c r="Z189" s="462"/>
      <c r="AA189" s="462"/>
      <c r="AB189" s="462"/>
      <c r="AC189" s="462"/>
      <c r="AD189" s="462"/>
      <c r="AE189" s="462"/>
      <c r="AF189" s="462"/>
      <c r="AG189" s="462"/>
      <c r="AH189" s="462"/>
      <c r="AI189" s="462"/>
      <c r="AJ189" s="462"/>
      <c r="AK189" s="462"/>
      <c r="AL189" s="462"/>
      <c r="AM189" s="462"/>
      <c r="AN189" s="462"/>
      <c r="AO189" s="462"/>
      <c r="AP189" s="462"/>
      <c r="AQ189" s="462"/>
      <c r="AR189" s="462"/>
      <c r="AS189" s="462"/>
      <c r="AT189" s="462"/>
      <c r="AU189" s="462"/>
      <c r="AV189" s="462"/>
      <c r="AW189" s="462"/>
      <c r="AX189" s="462"/>
      <c r="AY189" s="462"/>
      <c r="AZ189" s="462"/>
      <c r="BA189" s="462"/>
      <c r="BB189" s="462"/>
      <c r="BC189" s="462"/>
      <c r="BD189" s="462"/>
      <c r="BE189" s="462"/>
      <c r="BF189" s="462"/>
      <c r="BG189" s="462"/>
      <c r="BH189" s="462"/>
      <c r="BI189" s="462"/>
      <c r="BJ189" s="462"/>
      <c r="BK189" s="462"/>
      <c r="BL189" s="462"/>
      <c r="BM189" s="462"/>
      <c r="BN189" s="462"/>
      <c r="BO189" s="462"/>
      <c r="BP189" s="462"/>
    </row>
    <row r="190" spans="1:68" ht="12.75" customHeight="1">
      <c r="A190" s="477"/>
      <c r="B190" s="477"/>
      <c r="C190" s="462"/>
      <c r="D190" s="462"/>
      <c r="E190" s="462"/>
      <c r="F190" s="462"/>
      <c r="G190" s="462"/>
      <c r="H190" s="462"/>
      <c r="I190" s="462"/>
      <c r="J190" s="462"/>
      <c r="K190" s="462"/>
      <c r="L190" s="462"/>
      <c r="M190" s="462"/>
      <c r="N190" s="462"/>
      <c r="O190" s="462"/>
      <c r="P190" s="462"/>
      <c r="Q190" s="462"/>
      <c r="R190" s="462"/>
      <c r="S190" s="462"/>
      <c r="T190" s="478"/>
      <c r="U190" s="462"/>
      <c r="V190" s="462"/>
      <c r="W190" s="462"/>
      <c r="X190" s="462"/>
      <c r="Y190" s="462"/>
      <c r="Z190" s="462"/>
      <c r="AA190" s="462"/>
      <c r="AB190" s="462"/>
      <c r="AC190" s="462"/>
      <c r="AD190" s="462"/>
      <c r="AE190" s="462"/>
      <c r="AF190" s="462"/>
      <c r="AG190" s="462"/>
      <c r="AH190" s="462"/>
      <c r="AI190" s="462"/>
      <c r="AJ190" s="462"/>
      <c r="AK190" s="462"/>
      <c r="AL190" s="462"/>
      <c r="AM190" s="462"/>
      <c r="AN190" s="462"/>
      <c r="AO190" s="462"/>
      <c r="AP190" s="462"/>
      <c r="AQ190" s="462"/>
      <c r="AR190" s="462"/>
      <c r="AS190" s="462"/>
      <c r="AT190" s="462"/>
      <c r="AU190" s="462"/>
      <c r="AV190" s="462"/>
      <c r="AW190" s="462"/>
      <c r="AX190" s="462"/>
      <c r="AY190" s="462"/>
      <c r="AZ190" s="462"/>
      <c r="BA190" s="462"/>
      <c r="BB190" s="462"/>
      <c r="BC190" s="462"/>
      <c r="BD190" s="462"/>
      <c r="BE190" s="462"/>
      <c r="BF190" s="462"/>
      <c r="BG190" s="462"/>
      <c r="BH190" s="462"/>
      <c r="BI190" s="462"/>
      <c r="BJ190" s="462"/>
      <c r="BK190" s="462"/>
      <c r="BL190" s="462"/>
      <c r="BM190" s="462"/>
      <c r="BN190" s="462"/>
      <c r="BO190" s="462"/>
      <c r="BP190" s="462"/>
    </row>
    <row r="191" spans="1:68" ht="12.75" customHeight="1">
      <c r="A191" s="477"/>
      <c r="B191" s="477"/>
      <c r="C191" s="462"/>
      <c r="D191" s="462"/>
      <c r="E191" s="462"/>
      <c r="F191" s="462"/>
      <c r="G191" s="462"/>
      <c r="H191" s="462"/>
      <c r="I191" s="462"/>
      <c r="J191" s="462"/>
      <c r="K191" s="462"/>
      <c r="L191" s="462"/>
      <c r="M191" s="462"/>
      <c r="N191" s="462"/>
      <c r="O191" s="462"/>
      <c r="P191" s="462"/>
      <c r="Q191" s="462"/>
      <c r="R191" s="462"/>
      <c r="S191" s="462"/>
      <c r="T191" s="478"/>
      <c r="U191" s="462"/>
      <c r="V191" s="462"/>
      <c r="W191" s="462"/>
      <c r="X191" s="462"/>
      <c r="Y191" s="462"/>
      <c r="Z191" s="462"/>
      <c r="AA191" s="462"/>
      <c r="AB191" s="462"/>
      <c r="AC191" s="462"/>
      <c r="AD191" s="462"/>
      <c r="AE191" s="462"/>
      <c r="AF191" s="462"/>
      <c r="AG191" s="462"/>
      <c r="AH191" s="462"/>
      <c r="AI191" s="462"/>
      <c r="AJ191" s="462"/>
      <c r="AK191" s="462"/>
      <c r="AL191" s="462"/>
      <c r="AM191" s="462"/>
      <c r="AN191" s="462"/>
      <c r="AO191" s="462"/>
      <c r="AP191" s="462"/>
      <c r="AQ191" s="462"/>
      <c r="AR191" s="462"/>
      <c r="AS191" s="462"/>
      <c r="AT191" s="462"/>
      <c r="AU191" s="462"/>
      <c r="AV191" s="462"/>
      <c r="AW191" s="462"/>
      <c r="AX191" s="462"/>
      <c r="AY191" s="462"/>
      <c r="AZ191" s="462"/>
      <c r="BA191" s="462"/>
      <c r="BB191" s="462"/>
      <c r="BC191" s="462"/>
      <c r="BD191" s="462"/>
      <c r="BE191" s="462"/>
      <c r="BF191" s="462"/>
      <c r="BG191" s="462"/>
      <c r="BH191" s="462"/>
      <c r="BI191" s="462"/>
      <c r="BJ191" s="462"/>
      <c r="BK191" s="462"/>
      <c r="BL191" s="462"/>
      <c r="BM191" s="462"/>
      <c r="BN191" s="462"/>
      <c r="BO191" s="462"/>
      <c r="BP191" s="462"/>
    </row>
    <row r="192" spans="1:68" ht="12.75" customHeight="1">
      <c r="A192" s="477"/>
      <c r="B192" s="477"/>
      <c r="C192" s="462"/>
      <c r="D192" s="462"/>
      <c r="E192" s="462"/>
      <c r="F192" s="462"/>
      <c r="G192" s="462"/>
      <c r="H192" s="462"/>
      <c r="I192" s="462"/>
      <c r="J192" s="462"/>
      <c r="K192" s="462"/>
      <c r="L192" s="462"/>
      <c r="M192" s="462"/>
      <c r="N192" s="462"/>
      <c r="O192" s="462"/>
      <c r="P192" s="462"/>
      <c r="Q192" s="462"/>
      <c r="R192" s="462"/>
      <c r="S192" s="462"/>
      <c r="T192" s="478"/>
      <c r="U192" s="462"/>
      <c r="V192" s="462"/>
      <c r="W192" s="462"/>
      <c r="X192" s="462"/>
      <c r="Y192" s="462"/>
      <c r="Z192" s="462"/>
      <c r="AA192" s="462"/>
      <c r="AB192" s="462"/>
      <c r="AC192" s="462"/>
      <c r="AD192" s="462"/>
      <c r="AE192" s="462"/>
      <c r="AF192" s="462"/>
      <c r="AG192" s="462"/>
      <c r="AH192" s="462"/>
      <c r="AI192" s="462"/>
      <c r="AJ192" s="462"/>
      <c r="AK192" s="462"/>
      <c r="AL192" s="462"/>
      <c r="AM192" s="462"/>
      <c r="AN192" s="462"/>
      <c r="AO192" s="462"/>
      <c r="AP192" s="462"/>
      <c r="AQ192" s="462"/>
      <c r="AR192" s="462"/>
      <c r="AS192" s="462"/>
      <c r="AT192" s="462"/>
      <c r="AU192" s="462"/>
      <c r="AV192" s="462"/>
      <c r="AW192" s="462"/>
      <c r="AX192" s="462"/>
      <c r="AY192" s="462"/>
      <c r="AZ192" s="462"/>
      <c r="BA192" s="462"/>
      <c r="BB192" s="462"/>
      <c r="BC192" s="462"/>
      <c r="BD192" s="462"/>
      <c r="BE192" s="462"/>
      <c r="BF192" s="462"/>
      <c r="BG192" s="462"/>
      <c r="BH192" s="462"/>
      <c r="BI192" s="462"/>
      <c r="BJ192" s="462"/>
      <c r="BK192" s="462"/>
      <c r="BL192" s="462"/>
      <c r="BM192" s="462"/>
      <c r="BN192" s="462"/>
      <c r="BO192" s="462"/>
      <c r="BP192" s="462"/>
    </row>
    <row r="193" spans="1:68" ht="12.75" customHeight="1">
      <c r="A193" s="477"/>
      <c r="B193" s="477"/>
      <c r="C193" s="462"/>
      <c r="D193" s="462"/>
      <c r="E193" s="462"/>
      <c r="F193" s="462"/>
      <c r="G193" s="462"/>
      <c r="H193" s="462"/>
      <c r="I193" s="462"/>
      <c r="J193" s="462"/>
      <c r="K193" s="462"/>
      <c r="L193" s="462"/>
      <c r="M193" s="462"/>
      <c r="N193" s="462"/>
      <c r="O193" s="462"/>
      <c r="P193" s="462"/>
      <c r="Q193" s="462"/>
      <c r="R193" s="462"/>
      <c r="S193" s="462"/>
      <c r="T193" s="478"/>
      <c r="U193" s="462"/>
      <c r="V193" s="462"/>
      <c r="W193" s="462"/>
      <c r="X193" s="462"/>
      <c r="Y193" s="462"/>
      <c r="Z193" s="462"/>
      <c r="AA193" s="462"/>
      <c r="AB193" s="462"/>
      <c r="AC193" s="462"/>
      <c r="AD193" s="462"/>
      <c r="AE193" s="462"/>
      <c r="AF193" s="462"/>
      <c r="AG193" s="462"/>
      <c r="AH193" s="462"/>
      <c r="AI193" s="462"/>
      <c r="AJ193" s="462"/>
      <c r="AK193" s="462"/>
      <c r="AL193" s="462"/>
      <c r="AM193" s="462"/>
      <c r="AN193" s="462"/>
      <c r="AO193" s="462"/>
      <c r="AP193" s="462"/>
      <c r="AQ193" s="462"/>
      <c r="AR193" s="462"/>
      <c r="AS193" s="462"/>
      <c r="AT193" s="462"/>
      <c r="AU193" s="462"/>
      <c r="AV193" s="462"/>
      <c r="AW193" s="462"/>
      <c r="AX193" s="462"/>
      <c r="AY193" s="462"/>
      <c r="AZ193" s="462"/>
      <c r="BA193" s="462"/>
      <c r="BB193" s="462"/>
      <c r="BC193" s="462"/>
      <c r="BD193" s="462"/>
      <c r="BE193" s="462"/>
      <c r="BF193" s="462"/>
      <c r="BG193" s="462"/>
      <c r="BH193" s="462"/>
      <c r="BI193" s="462"/>
      <c r="BJ193" s="462"/>
      <c r="BK193" s="462"/>
      <c r="BL193" s="462"/>
      <c r="BM193" s="462"/>
      <c r="BN193" s="462"/>
      <c r="BO193" s="462"/>
      <c r="BP193" s="462"/>
    </row>
    <row r="194" spans="1:68" ht="12.75" customHeight="1">
      <c r="A194" s="477"/>
      <c r="B194" s="477"/>
      <c r="C194" s="462"/>
      <c r="D194" s="462"/>
      <c r="E194" s="462"/>
      <c r="F194" s="462"/>
      <c r="G194" s="462"/>
      <c r="H194" s="462"/>
      <c r="I194" s="462"/>
      <c r="J194" s="462"/>
      <c r="K194" s="462"/>
      <c r="L194" s="462"/>
      <c r="M194" s="462"/>
      <c r="N194" s="462"/>
      <c r="O194" s="462"/>
      <c r="P194" s="462"/>
      <c r="Q194" s="462"/>
      <c r="R194" s="462"/>
      <c r="S194" s="462"/>
      <c r="T194" s="478"/>
      <c r="U194" s="462"/>
      <c r="V194" s="462"/>
      <c r="W194" s="462"/>
      <c r="X194" s="462"/>
      <c r="Y194" s="462"/>
      <c r="Z194" s="462"/>
      <c r="AA194" s="462"/>
      <c r="AB194" s="462"/>
      <c r="AC194" s="462"/>
      <c r="AD194" s="462"/>
      <c r="AE194" s="462"/>
      <c r="AF194" s="462"/>
      <c r="AG194" s="462"/>
      <c r="AH194" s="462"/>
      <c r="AI194" s="462"/>
      <c r="AJ194" s="462"/>
      <c r="AK194" s="462"/>
      <c r="AL194" s="462"/>
      <c r="AM194" s="462"/>
      <c r="AN194" s="462"/>
      <c r="AO194" s="462"/>
      <c r="AP194" s="462"/>
      <c r="AQ194" s="462"/>
      <c r="AR194" s="462"/>
      <c r="AS194" s="462"/>
      <c r="AT194" s="462"/>
      <c r="AU194" s="462"/>
      <c r="AV194" s="462"/>
      <c r="AW194" s="462"/>
      <c r="AX194" s="462"/>
      <c r="AY194" s="462"/>
      <c r="AZ194" s="462"/>
      <c r="BA194" s="462"/>
      <c r="BB194" s="462"/>
      <c r="BC194" s="462"/>
      <c r="BD194" s="462"/>
      <c r="BE194" s="462"/>
      <c r="BF194" s="462"/>
      <c r="BG194" s="462"/>
      <c r="BH194" s="462"/>
      <c r="BI194" s="462"/>
      <c r="BJ194" s="462"/>
      <c r="BK194" s="462"/>
      <c r="BL194" s="462"/>
      <c r="BM194" s="462"/>
      <c r="BN194" s="462"/>
      <c r="BO194" s="462"/>
      <c r="BP194" s="462"/>
    </row>
    <row r="195" spans="1:68" ht="12.75" customHeight="1">
      <c r="A195" s="477"/>
      <c r="B195" s="477"/>
      <c r="C195" s="462"/>
      <c r="D195" s="462"/>
      <c r="E195" s="462"/>
      <c r="F195" s="462"/>
      <c r="G195" s="462"/>
      <c r="H195" s="462"/>
      <c r="I195" s="462"/>
      <c r="J195" s="462"/>
      <c r="K195" s="462"/>
      <c r="L195" s="462"/>
      <c r="M195" s="462"/>
      <c r="N195" s="462"/>
      <c r="O195" s="462"/>
      <c r="P195" s="462"/>
      <c r="Q195" s="462"/>
      <c r="R195" s="462"/>
      <c r="S195" s="462"/>
      <c r="T195" s="478"/>
      <c r="U195" s="462"/>
      <c r="V195" s="462"/>
      <c r="W195" s="462"/>
      <c r="X195" s="462"/>
      <c r="Y195" s="462"/>
      <c r="Z195" s="462"/>
      <c r="AA195" s="462"/>
      <c r="AB195" s="462"/>
      <c r="AC195" s="462"/>
      <c r="AD195" s="462"/>
      <c r="AE195" s="462"/>
      <c r="AF195" s="462"/>
      <c r="AG195" s="462"/>
      <c r="AH195" s="462"/>
      <c r="AI195" s="462"/>
      <c r="AJ195" s="462"/>
      <c r="AK195" s="462"/>
      <c r="AL195" s="462"/>
      <c r="AM195" s="462"/>
      <c r="AN195" s="462"/>
      <c r="AO195" s="462"/>
      <c r="AP195" s="462"/>
      <c r="AQ195" s="462"/>
      <c r="AR195" s="462"/>
      <c r="AS195" s="462"/>
      <c r="AT195" s="462"/>
      <c r="AU195" s="462"/>
      <c r="AV195" s="462"/>
      <c r="AW195" s="462"/>
      <c r="AX195" s="462"/>
      <c r="AY195" s="462"/>
      <c r="AZ195" s="462"/>
      <c r="BA195" s="462"/>
      <c r="BB195" s="462"/>
      <c r="BC195" s="462"/>
      <c r="BD195" s="462"/>
      <c r="BE195" s="462"/>
      <c r="BF195" s="462"/>
      <c r="BG195" s="462"/>
      <c r="BH195" s="462"/>
      <c r="BI195" s="462"/>
      <c r="BJ195" s="462"/>
      <c r="BK195" s="462"/>
      <c r="BL195" s="462"/>
      <c r="BM195" s="462"/>
      <c r="BN195" s="462"/>
      <c r="BO195" s="462"/>
      <c r="BP195" s="462"/>
    </row>
    <row r="196" spans="1:68" ht="12.75" customHeight="1">
      <c r="A196" s="477"/>
      <c r="B196" s="477"/>
      <c r="C196" s="462"/>
      <c r="D196" s="462"/>
      <c r="E196" s="462"/>
      <c r="F196" s="462"/>
      <c r="G196" s="462"/>
      <c r="H196" s="462"/>
      <c r="I196" s="462"/>
      <c r="J196" s="462"/>
      <c r="K196" s="462"/>
      <c r="L196" s="462"/>
      <c r="M196" s="462"/>
      <c r="N196" s="462"/>
      <c r="O196" s="462"/>
      <c r="P196" s="462"/>
      <c r="Q196" s="462"/>
      <c r="R196" s="462"/>
      <c r="S196" s="462"/>
      <c r="T196" s="478"/>
      <c r="U196" s="462"/>
      <c r="V196" s="462"/>
      <c r="W196" s="462"/>
      <c r="X196" s="462"/>
      <c r="Y196" s="462"/>
      <c r="Z196" s="462"/>
      <c r="AA196" s="462"/>
      <c r="AB196" s="462"/>
      <c r="AC196" s="462"/>
      <c r="AD196" s="462"/>
      <c r="AE196" s="462"/>
      <c r="AF196" s="462"/>
      <c r="AG196" s="462"/>
      <c r="AH196" s="462"/>
      <c r="AI196" s="462"/>
      <c r="AJ196" s="462"/>
      <c r="AK196" s="462"/>
      <c r="AL196" s="462"/>
      <c r="AM196" s="462"/>
      <c r="AN196" s="462"/>
      <c r="AO196" s="462"/>
      <c r="AP196" s="462"/>
      <c r="AQ196" s="462"/>
      <c r="AR196" s="462"/>
      <c r="AS196" s="462"/>
      <c r="AT196" s="462"/>
      <c r="AU196" s="462"/>
      <c r="AV196" s="462"/>
      <c r="AW196" s="462"/>
      <c r="AX196" s="462"/>
      <c r="AY196" s="462"/>
      <c r="AZ196" s="462"/>
      <c r="BA196" s="462"/>
      <c r="BB196" s="462"/>
      <c r="BC196" s="462"/>
      <c r="BD196" s="462"/>
      <c r="BE196" s="462"/>
      <c r="BF196" s="462"/>
      <c r="BG196" s="462"/>
      <c r="BH196" s="462"/>
      <c r="BI196" s="462"/>
      <c r="BJ196" s="462"/>
      <c r="BK196" s="462"/>
      <c r="BL196" s="462"/>
      <c r="BM196" s="462"/>
      <c r="BN196" s="462"/>
      <c r="BO196" s="462"/>
      <c r="BP196" s="462"/>
    </row>
    <row r="197" spans="1:68" ht="12.75" customHeight="1">
      <c r="A197" s="477"/>
      <c r="B197" s="477"/>
      <c r="C197" s="462"/>
      <c r="D197" s="462"/>
      <c r="E197" s="462"/>
      <c r="F197" s="462"/>
      <c r="G197" s="462"/>
      <c r="H197" s="462"/>
      <c r="I197" s="462"/>
      <c r="J197" s="462"/>
      <c r="K197" s="462"/>
      <c r="L197" s="462"/>
      <c r="M197" s="462"/>
      <c r="N197" s="462"/>
      <c r="O197" s="462"/>
      <c r="P197" s="462"/>
      <c r="Q197" s="462"/>
      <c r="R197" s="462"/>
      <c r="S197" s="462"/>
      <c r="T197" s="478"/>
      <c r="U197" s="462"/>
      <c r="V197" s="462"/>
      <c r="W197" s="462"/>
      <c r="X197" s="462"/>
      <c r="Y197" s="462"/>
      <c r="Z197" s="462"/>
      <c r="AA197" s="462"/>
      <c r="AB197" s="462"/>
      <c r="AC197" s="462"/>
      <c r="AD197" s="462"/>
      <c r="AE197" s="462"/>
      <c r="AF197" s="462"/>
      <c r="AG197" s="462"/>
      <c r="AH197" s="462"/>
      <c r="AI197" s="462"/>
      <c r="AJ197" s="462"/>
      <c r="AK197" s="462"/>
      <c r="AL197" s="462"/>
      <c r="AM197" s="462"/>
      <c r="AN197" s="462"/>
      <c r="AO197" s="462"/>
      <c r="AP197" s="462"/>
      <c r="AQ197" s="462"/>
      <c r="AR197" s="462"/>
      <c r="AS197" s="462"/>
      <c r="AT197" s="462"/>
      <c r="AU197" s="462"/>
      <c r="AV197" s="462"/>
      <c r="AW197" s="462"/>
      <c r="AX197" s="462"/>
      <c r="AY197" s="462"/>
      <c r="AZ197" s="462"/>
      <c r="BA197" s="462"/>
      <c r="BB197" s="462"/>
      <c r="BC197" s="462"/>
      <c r="BD197" s="462"/>
      <c r="BE197" s="462"/>
      <c r="BF197" s="462"/>
      <c r="BG197" s="462"/>
      <c r="BH197" s="462"/>
      <c r="BI197" s="462"/>
      <c r="BJ197" s="462"/>
      <c r="BK197" s="462"/>
      <c r="BL197" s="462"/>
      <c r="BM197" s="462"/>
      <c r="BN197" s="462"/>
      <c r="BO197" s="462"/>
      <c r="BP197" s="462"/>
    </row>
    <row r="198" spans="1:68" ht="12.75" customHeight="1">
      <c r="A198" s="477"/>
      <c r="B198" s="477"/>
      <c r="C198" s="462"/>
      <c r="D198" s="462"/>
      <c r="E198" s="462"/>
      <c r="F198" s="462"/>
      <c r="G198" s="462"/>
      <c r="H198" s="462"/>
      <c r="I198" s="462"/>
      <c r="J198" s="462"/>
      <c r="K198" s="462"/>
      <c r="L198" s="462"/>
      <c r="M198" s="462"/>
      <c r="N198" s="462"/>
      <c r="O198" s="462"/>
      <c r="P198" s="462"/>
      <c r="Q198" s="462"/>
      <c r="R198" s="462"/>
      <c r="S198" s="462"/>
      <c r="T198" s="478"/>
      <c r="U198" s="462"/>
      <c r="V198" s="462"/>
      <c r="W198" s="462"/>
      <c r="X198" s="462"/>
      <c r="Y198" s="462"/>
      <c r="Z198" s="462"/>
      <c r="AA198" s="462"/>
      <c r="AB198" s="462"/>
      <c r="AC198" s="462"/>
      <c r="AD198" s="462"/>
      <c r="AE198" s="462"/>
      <c r="AF198" s="462"/>
      <c r="AG198" s="462"/>
      <c r="AH198" s="462"/>
      <c r="AI198" s="462"/>
      <c r="AJ198" s="462"/>
      <c r="AK198" s="462"/>
      <c r="AL198" s="462"/>
      <c r="AM198" s="462"/>
      <c r="AN198" s="462"/>
      <c r="AO198" s="462"/>
      <c r="AP198" s="462"/>
      <c r="AQ198" s="462"/>
      <c r="AR198" s="462"/>
      <c r="AS198" s="462"/>
      <c r="AT198" s="462"/>
      <c r="AU198" s="462"/>
      <c r="AV198" s="462"/>
      <c r="AW198" s="462"/>
      <c r="AX198" s="462"/>
      <c r="AY198" s="462"/>
      <c r="AZ198" s="462"/>
      <c r="BA198" s="462"/>
      <c r="BB198" s="462"/>
      <c r="BC198" s="462"/>
      <c r="BD198" s="462"/>
      <c r="BE198" s="462"/>
      <c r="BF198" s="462"/>
      <c r="BG198" s="462"/>
      <c r="BH198" s="462"/>
      <c r="BI198" s="462"/>
      <c r="BJ198" s="462"/>
      <c r="BK198" s="462"/>
      <c r="BL198" s="462"/>
      <c r="BM198" s="462"/>
      <c r="BN198" s="462"/>
      <c r="BO198" s="462"/>
      <c r="BP198" s="462"/>
    </row>
    <row r="199" spans="1:68" ht="12.75" customHeight="1">
      <c r="A199" s="477"/>
      <c r="B199" s="477"/>
      <c r="C199" s="462"/>
      <c r="D199" s="462"/>
      <c r="E199" s="462"/>
      <c r="F199" s="462"/>
      <c r="G199" s="462"/>
      <c r="H199" s="462"/>
      <c r="I199" s="462"/>
      <c r="J199" s="462"/>
      <c r="K199" s="462"/>
      <c r="L199" s="462"/>
      <c r="M199" s="462"/>
      <c r="N199" s="462"/>
      <c r="O199" s="462"/>
      <c r="P199" s="462"/>
      <c r="Q199" s="462"/>
      <c r="R199" s="462"/>
      <c r="S199" s="462"/>
      <c r="T199" s="478"/>
      <c r="U199" s="462"/>
      <c r="V199" s="462"/>
      <c r="W199" s="462"/>
      <c r="X199" s="462"/>
      <c r="Y199" s="462"/>
      <c r="Z199" s="462"/>
      <c r="AA199" s="462"/>
      <c r="AB199" s="462"/>
      <c r="AC199" s="462"/>
      <c r="AD199" s="462"/>
      <c r="AE199" s="462"/>
      <c r="AF199" s="462"/>
      <c r="AG199" s="462"/>
      <c r="AH199" s="462"/>
      <c r="AI199" s="462"/>
      <c r="AJ199" s="462"/>
      <c r="AK199" s="462"/>
      <c r="AL199" s="462"/>
      <c r="AM199" s="462"/>
      <c r="AN199" s="462"/>
      <c r="AO199" s="462"/>
      <c r="AP199" s="462"/>
      <c r="AQ199" s="462"/>
      <c r="AR199" s="462"/>
      <c r="AS199" s="462"/>
      <c r="AT199" s="462"/>
      <c r="AU199" s="462"/>
      <c r="AV199" s="462"/>
      <c r="AW199" s="462"/>
      <c r="AX199" s="462"/>
      <c r="AY199" s="462"/>
      <c r="AZ199" s="462"/>
      <c r="BA199" s="462"/>
      <c r="BB199" s="462"/>
      <c r="BC199" s="462"/>
      <c r="BD199" s="462"/>
      <c r="BE199" s="462"/>
      <c r="BF199" s="462"/>
      <c r="BG199" s="462"/>
      <c r="BH199" s="462"/>
      <c r="BI199" s="462"/>
      <c r="BJ199" s="462"/>
      <c r="BK199" s="462"/>
      <c r="BL199" s="462"/>
      <c r="BM199" s="462"/>
      <c r="BN199" s="462"/>
      <c r="BO199" s="462"/>
      <c r="BP199" s="462"/>
    </row>
    <row r="200" spans="1:68" ht="12.75" customHeight="1">
      <c r="A200" s="477"/>
      <c r="B200" s="477"/>
      <c r="C200" s="462"/>
      <c r="D200" s="462"/>
      <c r="E200" s="462"/>
      <c r="F200" s="462"/>
      <c r="G200" s="462"/>
      <c r="H200" s="462"/>
      <c r="I200" s="462"/>
      <c r="J200" s="462"/>
      <c r="K200" s="462"/>
      <c r="L200" s="462"/>
      <c r="M200" s="462"/>
      <c r="N200" s="462"/>
      <c r="O200" s="462"/>
      <c r="P200" s="462"/>
      <c r="Q200" s="462"/>
      <c r="R200" s="462"/>
      <c r="S200" s="462"/>
      <c r="T200" s="478"/>
      <c r="U200" s="462"/>
      <c r="V200" s="462"/>
      <c r="W200" s="462"/>
      <c r="X200" s="462"/>
      <c r="Y200" s="462"/>
      <c r="Z200" s="462"/>
      <c r="AA200" s="462"/>
      <c r="AB200" s="462"/>
      <c r="AC200" s="462"/>
      <c r="AD200" s="462"/>
      <c r="AE200" s="462"/>
      <c r="AF200" s="462"/>
      <c r="AG200" s="462"/>
      <c r="AH200" s="462"/>
      <c r="AI200" s="462"/>
      <c r="AJ200" s="462"/>
      <c r="AK200" s="462"/>
      <c r="AL200" s="462"/>
      <c r="AM200" s="462"/>
      <c r="AN200" s="462"/>
      <c r="AO200" s="462"/>
      <c r="AP200" s="462"/>
      <c r="AQ200" s="462"/>
      <c r="AR200" s="462"/>
      <c r="AS200" s="462"/>
      <c r="AT200" s="462"/>
      <c r="AU200" s="462"/>
      <c r="AV200" s="462"/>
      <c r="AW200" s="462"/>
      <c r="AX200" s="462"/>
      <c r="AY200" s="462"/>
      <c r="AZ200" s="462"/>
      <c r="BA200" s="462"/>
      <c r="BB200" s="462"/>
      <c r="BC200" s="462"/>
      <c r="BD200" s="462"/>
      <c r="BE200" s="462"/>
      <c r="BF200" s="462"/>
      <c r="BG200" s="462"/>
      <c r="BH200" s="462"/>
      <c r="BI200" s="462"/>
      <c r="BJ200" s="462"/>
      <c r="BK200" s="462"/>
      <c r="BL200" s="462"/>
      <c r="BM200" s="462"/>
      <c r="BN200" s="462"/>
      <c r="BO200" s="462"/>
      <c r="BP200" s="462"/>
    </row>
    <row r="201" spans="1:68" ht="12.75" customHeight="1">
      <c r="A201" s="477"/>
      <c r="B201" s="477"/>
      <c r="C201" s="462"/>
      <c r="D201" s="462"/>
      <c r="E201" s="462"/>
      <c r="F201" s="462"/>
      <c r="G201" s="462"/>
      <c r="H201" s="462"/>
      <c r="I201" s="462"/>
      <c r="J201" s="462"/>
      <c r="K201" s="462"/>
      <c r="L201" s="462"/>
      <c r="M201" s="462"/>
      <c r="N201" s="462"/>
      <c r="O201" s="462"/>
      <c r="P201" s="462"/>
      <c r="Q201" s="462"/>
      <c r="R201" s="462"/>
      <c r="S201" s="462"/>
      <c r="T201" s="478"/>
      <c r="U201" s="462"/>
      <c r="V201" s="462"/>
      <c r="W201" s="462"/>
      <c r="X201" s="462"/>
      <c r="Y201" s="462"/>
      <c r="Z201" s="462"/>
      <c r="AA201" s="462"/>
      <c r="AB201" s="462"/>
      <c r="AC201" s="462"/>
      <c r="AD201" s="462"/>
      <c r="AE201" s="462"/>
      <c r="AF201" s="462"/>
      <c r="AG201" s="462"/>
      <c r="AH201" s="462"/>
      <c r="AI201" s="462"/>
      <c r="AJ201" s="462"/>
      <c r="AK201" s="462"/>
      <c r="AL201" s="462"/>
      <c r="AM201" s="462"/>
      <c r="AN201" s="462"/>
      <c r="AO201" s="462"/>
      <c r="AP201" s="462"/>
      <c r="AQ201" s="462"/>
      <c r="AR201" s="462"/>
      <c r="AS201" s="462"/>
      <c r="AT201" s="462"/>
      <c r="AU201" s="462"/>
      <c r="AV201" s="462"/>
      <c r="AW201" s="462"/>
      <c r="AX201" s="462"/>
      <c r="AY201" s="462"/>
      <c r="AZ201" s="462"/>
      <c r="BA201" s="462"/>
      <c r="BB201" s="462"/>
      <c r="BC201" s="462"/>
      <c r="BD201" s="462"/>
      <c r="BE201" s="462"/>
      <c r="BF201" s="462"/>
      <c r="BG201" s="462"/>
      <c r="BH201" s="462"/>
      <c r="BI201" s="462"/>
      <c r="BJ201" s="462"/>
      <c r="BK201" s="462"/>
      <c r="BL201" s="462"/>
      <c r="BM201" s="462"/>
      <c r="BN201" s="462"/>
      <c r="BO201" s="462"/>
      <c r="BP201" s="462"/>
    </row>
    <row r="202" spans="1:68" ht="12.75" customHeight="1">
      <c r="A202" s="477"/>
      <c r="B202" s="477"/>
      <c r="C202" s="462"/>
      <c r="D202" s="462"/>
      <c r="E202" s="462"/>
      <c r="F202" s="462"/>
      <c r="G202" s="462"/>
      <c r="H202" s="462"/>
      <c r="I202" s="462"/>
      <c r="J202" s="462"/>
      <c r="K202" s="462"/>
      <c r="L202" s="462"/>
      <c r="M202" s="462"/>
      <c r="N202" s="462"/>
      <c r="O202" s="462"/>
      <c r="P202" s="462"/>
      <c r="Q202" s="462"/>
      <c r="R202" s="462"/>
      <c r="S202" s="462"/>
      <c r="T202" s="478"/>
      <c r="U202" s="462"/>
      <c r="V202" s="462"/>
      <c r="W202" s="462"/>
      <c r="X202" s="462"/>
      <c r="Y202" s="462"/>
      <c r="Z202" s="462"/>
      <c r="AA202" s="462"/>
      <c r="AB202" s="462"/>
      <c r="AC202" s="462"/>
      <c r="AD202" s="462"/>
      <c r="AE202" s="462"/>
      <c r="AF202" s="462"/>
      <c r="AG202" s="462"/>
      <c r="AH202" s="462"/>
      <c r="AI202" s="462"/>
      <c r="AJ202" s="462"/>
      <c r="AK202" s="462"/>
      <c r="AL202" s="462"/>
      <c r="AM202" s="462"/>
      <c r="AN202" s="462"/>
      <c r="AO202" s="462"/>
      <c r="AP202" s="462"/>
      <c r="AQ202" s="462"/>
      <c r="AR202" s="462"/>
      <c r="AS202" s="462"/>
      <c r="AT202" s="462"/>
      <c r="AU202" s="462"/>
      <c r="AV202" s="462"/>
      <c r="AW202" s="462"/>
      <c r="AX202" s="462"/>
      <c r="AY202" s="462"/>
      <c r="AZ202" s="462"/>
      <c r="BA202" s="462"/>
      <c r="BB202" s="462"/>
      <c r="BC202" s="462"/>
      <c r="BD202" s="462"/>
      <c r="BE202" s="462"/>
      <c r="BF202" s="462"/>
      <c r="BG202" s="462"/>
      <c r="BH202" s="462"/>
      <c r="BI202" s="462"/>
      <c r="BJ202" s="462"/>
      <c r="BK202" s="462"/>
      <c r="BL202" s="462"/>
      <c r="BM202" s="462"/>
      <c r="BN202" s="462"/>
      <c r="BO202" s="462"/>
      <c r="BP202" s="462"/>
    </row>
    <row r="203" spans="1:68" ht="12.75" customHeight="1">
      <c r="A203" s="477"/>
      <c r="B203" s="477"/>
      <c r="C203" s="462"/>
      <c r="D203" s="462"/>
      <c r="E203" s="462"/>
      <c r="F203" s="462"/>
      <c r="G203" s="462"/>
      <c r="H203" s="462"/>
      <c r="I203" s="462"/>
      <c r="J203" s="462"/>
      <c r="K203" s="462"/>
      <c r="L203" s="462"/>
      <c r="M203" s="462"/>
      <c r="N203" s="462"/>
      <c r="O203" s="462"/>
      <c r="P203" s="462"/>
      <c r="Q203" s="462"/>
      <c r="R203" s="462"/>
      <c r="S203" s="462"/>
      <c r="T203" s="478"/>
      <c r="U203" s="462"/>
      <c r="V203" s="462"/>
      <c r="W203" s="462"/>
      <c r="X203" s="462"/>
      <c r="Y203" s="462"/>
      <c r="Z203" s="462"/>
      <c r="AA203" s="462"/>
      <c r="AB203" s="462"/>
      <c r="AC203" s="462"/>
      <c r="AD203" s="462"/>
      <c r="AE203" s="462"/>
      <c r="AF203" s="462"/>
      <c r="AG203" s="462"/>
      <c r="AH203" s="462"/>
      <c r="AI203" s="462"/>
      <c r="AJ203" s="462"/>
      <c r="AK203" s="462"/>
      <c r="AL203" s="462"/>
      <c r="AM203" s="462"/>
      <c r="AN203" s="462"/>
      <c r="AO203" s="462"/>
      <c r="AP203" s="462"/>
      <c r="AQ203" s="462"/>
      <c r="AR203" s="462"/>
      <c r="AS203" s="462"/>
      <c r="AT203" s="462"/>
      <c r="AU203" s="462"/>
      <c r="AV203" s="462"/>
      <c r="AW203" s="462"/>
      <c r="AX203" s="462"/>
      <c r="AY203" s="462"/>
      <c r="AZ203" s="462"/>
      <c r="BA203" s="462"/>
      <c r="BB203" s="462"/>
      <c r="BC203" s="462"/>
      <c r="BD203" s="462"/>
      <c r="BE203" s="462"/>
      <c r="BF203" s="462"/>
      <c r="BG203" s="462"/>
      <c r="BH203" s="462"/>
      <c r="BI203" s="462"/>
      <c r="BJ203" s="462"/>
      <c r="BK203" s="462"/>
      <c r="BL203" s="462"/>
      <c r="BM203" s="462"/>
      <c r="BN203" s="462"/>
      <c r="BO203" s="462"/>
      <c r="BP203" s="462"/>
    </row>
    <row r="204" spans="1:68" ht="12.75" customHeight="1">
      <c r="A204" s="477"/>
      <c r="B204" s="477"/>
      <c r="C204" s="462"/>
      <c r="D204" s="462"/>
      <c r="E204" s="462"/>
      <c r="F204" s="462"/>
      <c r="G204" s="462"/>
      <c r="H204" s="462"/>
      <c r="I204" s="462"/>
      <c r="J204" s="462"/>
      <c r="K204" s="462"/>
      <c r="L204" s="462"/>
      <c r="M204" s="462"/>
      <c r="N204" s="462"/>
      <c r="O204" s="462"/>
      <c r="P204" s="462"/>
      <c r="Q204" s="462"/>
      <c r="R204" s="462"/>
      <c r="S204" s="462"/>
      <c r="T204" s="478"/>
      <c r="U204" s="462"/>
      <c r="V204" s="462"/>
      <c r="W204" s="462"/>
      <c r="X204" s="462"/>
      <c r="Y204" s="462"/>
      <c r="Z204" s="462"/>
      <c r="AA204" s="462"/>
      <c r="AB204" s="462"/>
      <c r="AC204" s="462"/>
      <c r="AD204" s="462"/>
      <c r="AE204" s="462"/>
      <c r="AF204" s="462"/>
      <c r="AG204" s="462"/>
      <c r="AH204" s="462"/>
      <c r="AI204" s="462"/>
      <c r="AJ204" s="462"/>
      <c r="AK204" s="462"/>
      <c r="AL204" s="462"/>
      <c r="AM204" s="462"/>
      <c r="AN204" s="462"/>
      <c r="AO204" s="462"/>
      <c r="AP204" s="462"/>
      <c r="AQ204" s="462"/>
      <c r="AR204" s="462"/>
      <c r="AS204" s="462"/>
      <c r="AT204" s="462"/>
      <c r="AU204" s="462"/>
      <c r="AV204" s="462"/>
      <c r="AW204" s="462"/>
      <c r="AX204" s="462"/>
      <c r="AY204" s="462"/>
      <c r="AZ204" s="462"/>
      <c r="BA204" s="462"/>
      <c r="BB204" s="462"/>
      <c r="BC204" s="462"/>
      <c r="BD204" s="462"/>
      <c r="BE204" s="462"/>
      <c r="BF204" s="462"/>
      <c r="BG204" s="462"/>
      <c r="BH204" s="462"/>
      <c r="BI204" s="462"/>
      <c r="BJ204" s="462"/>
      <c r="BK204" s="462"/>
      <c r="BL204" s="462"/>
      <c r="BM204" s="462"/>
      <c r="BN204" s="462"/>
      <c r="BO204" s="462"/>
      <c r="BP204" s="462"/>
    </row>
    <row r="205" spans="1:68" ht="12.75" customHeight="1">
      <c r="A205" s="477"/>
      <c r="B205" s="477"/>
      <c r="C205" s="462"/>
      <c r="D205" s="462"/>
      <c r="E205" s="462"/>
      <c r="F205" s="462"/>
      <c r="G205" s="462"/>
      <c r="H205" s="462"/>
      <c r="I205" s="462"/>
      <c r="J205" s="462"/>
      <c r="K205" s="462"/>
      <c r="L205" s="462"/>
      <c r="M205" s="462"/>
      <c r="N205" s="462"/>
      <c r="O205" s="462"/>
      <c r="P205" s="462"/>
      <c r="Q205" s="462"/>
      <c r="R205" s="462"/>
      <c r="S205" s="462"/>
      <c r="T205" s="478"/>
      <c r="U205" s="462"/>
      <c r="V205" s="462"/>
      <c r="W205" s="462"/>
      <c r="X205" s="462"/>
      <c r="Y205" s="462"/>
      <c r="Z205" s="462"/>
      <c r="AA205" s="462"/>
      <c r="AB205" s="462"/>
      <c r="AC205" s="462"/>
      <c r="AD205" s="462"/>
      <c r="AE205" s="462"/>
      <c r="AF205" s="462"/>
      <c r="AG205" s="462"/>
      <c r="AH205" s="462"/>
      <c r="AI205" s="462"/>
      <c r="AJ205" s="462"/>
      <c r="AK205" s="462"/>
      <c r="AL205" s="462"/>
      <c r="AM205" s="462"/>
      <c r="AN205" s="462"/>
      <c r="AO205" s="462"/>
      <c r="AP205" s="462"/>
      <c r="AQ205" s="462"/>
      <c r="AR205" s="462"/>
      <c r="AS205" s="462"/>
      <c r="AT205" s="462"/>
      <c r="AU205" s="462"/>
      <c r="AV205" s="462"/>
      <c r="AW205" s="462"/>
      <c r="AX205" s="462"/>
      <c r="AY205" s="462"/>
      <c r="AZ205" s="462"/>
      <c r="BA205" s="462"/>
      <c r="BB205" s="462"/>
      <c r="BC205" s="462"/>
      <c r="BD205" s="462"/>
      <c r="BE205" s="462"/>
      <c r="BF205" s="462"/>
      <c r="BG205" s="462"/>
      <c r="BH205" s="462"/>
      <c r="BI205" s="462"/>
      <c r="BJ205" s="462"/>
      <c r="BK205" s="462"/>
      <c r="BL205" s="462"/>
      <c r="BM205" s="462"/>
      <c r="BN205" s="462"/>
      <c r="BO205" s="462"/>
      <c r="BP205" s="462"/>
    </row>
    <row r="206" spans="1:68" ht="12.75" customHeight="1">
      <c r="A206" s="477"/>
      <c r="B206" s="477"/>
      <c r="C206" s="462"/>
      <c r="D206" s="462"/>
      <c r="E206" s="462"/>
      <c r="F206" s="462"/>
      <c r="G206" s="462"/>
      <c r="H206" s="462"/>
      <c r="I206" s="462"/>
      <c r="J206" s="462"/>
      <c r="K206" s="462"/>
      <c r="L206" s="462"/>
      <c r="M206" s="462"/>
      <c r="N206" s="462"/>
      <c r="O206" s="462"/>
      <c r="P206" s="462"/>
      <c r="Q206" s="462"/>
      <c r="R206" s="462"/>
      <c r="S206" s="462"/>
      <c r="T206" s="478"/>
      <c r="U206" s="462"/>
      <c r="V206" s="462"/>
      <c r="W206" s="462"/>
      <c r="X206" s="462"/>
      <c r="Y206" s="462"/>
      <c r="Z206" s="462"/>
      <c r="AA206" s="462"/>
      <c r="AB206" s="462"/>
      <c r="AC206" s="462"/>
      <c r="AD206" s="462"/>
      <c r="AE206" s="462"/>
      <c r="AF206" s="462"/>
      <c r="AG206" s="462"/>
      <c r="AH206" s="462"/>
      <c r="AI206" s="462"/>
      <c r="AJ206" s="462"/>
      <c r="AK206" s="462"/>
      <c r="AL206" s="462"/>
      <c r="AM206" s="462"/>
      <c r="AN206" s="462"/>
      <c r="AO206" s="462"/>
      <c r="AP206" s="462"/>
      <c r="AQ206" s="462"/>
      <c r="AR206" s="462"/>
      <c r="AS206" s="462"/>
      <c r="AT206" s="462"/>
      <c r="AU206" s="462"/>
      <c r="AV206" s="462"/>
      <c r="AW206" s="462"/>
      <c r="AX206" s="462"/>
      <c r="AY206" s="462"/>
      <c r="AZ206" s="462"/>
      <c r="BA206" s="462"/>
      <c r="BB206" s="462"/>
      <c r="BC206" s="462"/>
      <c r="BD206" s="462"/>
      <c r="BE206" s="462"/>
      <c r="BF206" s="462"/>
      <c r="BG206" s="462"/>
      <c r="BH206" s="462"/>
      <c r="BI206" s="462"/>
      <c r="BJ206" s="462"/>
      <c r="BK206" s="462"/>
      <c r="BL206" s="462"/>
      <c r="BM206" s="462"/>
      <c r="BN206" s="462"/>
      <c r="BO206" s="462"/>
      <c r="BP206" s="462"/>
    </row>
    <row r="207" spans="1:68" ht="12.75" customHeight="1">
      <c r="A207" s="477"/>
      <c r="B207" s="477"/>
      <c r="C207" s="462"/>
      <c r="D207" s="462"/>
      <c r="E207" s="462"/>
      <c r="F207" s="462"/>
      <c r="G207" s="462"/>
      <c r="H207" s="462"/>
      <c r="I207" s="462"/>
      <c r="J207" s="462"/>
      <c r="K207" s="462"/>
      <c r="L207" s="462"/>
      <c r="M207" s="462"/>
      <c r="N207" s="462"/>
      <c r="O207" s="462"/>
      <c r="P207" s="462"/>
      <c r="Q207" s="462"/>
      <c r="R207" s="462"/>
      <c r="S207" s="462"/>
      <c r="T207" s="478"/>
      <c r="U207" s="462"/>
      <c r="V207" s="462"/>
      <c r="W207" s="462"/>
      <c r="X207" s="462"/>
      <c r="Y207" s="462"/>
      <c r="Z207" s="462"/>
      <c r="AA207" s="462"/>
      <c r="AB207" s="462"/>
      <c r="AC207" s="462"/>
      <c r="AD207" s="462"/>
      <c r="AE207" s="462"/>
      <c r="AF207" s="462"/>
      <c r="AG207" s="462"/>
      <c r="AH207" s="462"/>
      <c r="AI207" s="462"/>
      <c r="AJ207" s="462"/>
      <c r="AK207" s="462"/>
      <c r="AL207" s="462"/>
      <c r="AM207" s="462"/>
      <c r="AN207" s="462"/>
      <c r="AO207" s="462"/>
      <c r="AP207" s="462"/>
      <c r="AQ207" s="462"/>
      <c r="AR207" s="462"/>
      <c r="AS207" s="462"/>
      <c r="AT207" s="462"/>
      <c r="AU207" s="462"/>
      <c r="AV207" s="462"/>
      <c r="AW207" s="462"/>
      <c r="AX207" s="462"/>
      <c r="AY207" s="462"/>
      <c r="AZ207" s="462"/>
      <c r="BA207" s="462"/>
      <c r="BB207" s="462"/>
      <c r="BC207" s="462"/>
      <c r="BD207" s="462"/>
      <c r="BE207" s="462"/>
      <c r="BF207" s="462"/>
      <c r="BG207" s="462"/>
      <c r="BH207" s="462"/>
      <c r="BI207" s="462"/>
      <c r="BJ207" s="462"/>
      <c r="BK207" s="462"/>
      <c r="BL207" s="462"/>
      <c r="BM207" s="462"/>
      <c r="BN207" s="462"/>
      <c r="BO207" s="462"/>
      <c r="BP207" s="462"/>
    </row>
    <row r="208" spans="1:68" ht="12.75" customHeight="1">
      <c r="A208" s="477"/>
      <c r="B208" s="477"/>
      <c r="C208" s="462"/>
      <c r="D208" s="462"/>
      <c r="E208" s="462"/>
      <c r="F208" s="462"/>
      <c r="G208" s="462"/>
      <c r="H208" s="462"/>
      <c r="I208" s="462"/>
      <c r="J208" s="462"/>
      <c r="K208" s="462"/>
      <c r="L208" s="462"/>
      <c r="M208" s="462"/>
      <c r="N208" s="462"/>
      <c r="O208" s="462"/>
      <c r="P208" s="462"/>
      <c r="Q208" s="462"/>
      <c r="R208" s="462"/>
      <c r="S208" s="462"/>
      <c r="T208" s="478"/>
      <c r="U208" s="462"/>
      <c r="V208" s="462"/>
      <c r="W208" s="462"/>
      <c r="X208" s="462"/>
      <c r="Y208" s="462"/>
      <c r="Z208" s="462"/>
      <c r="AA208" s="462"/>
      <c r="AB208" s="462"/>
      <c r="AC208" s="462"/>
      <c r="AD208" s="462"/>
      <c r="AE208" s="462"/>
      <c r="AF208" s="462"/>
      <c r="AG208" s="462"/>
      <c r="AH208" s="462"/>
      <c r="AI208" s="462"/>
      <c r="AJ208" s="462"/>
      <c r="AK208" s="462"/>
      <c r="AL208" s="462"/>
      <c r="AM208" s="462"/>
      <c r="AN208" s="462"/>
      <c r="AO208" s="462"/>
      <c r="AP208" s="462"/>
      <c r="AQ208" s="462"/>
      <c r="AR208" s="462"/>
      <c r="AS208" s="462"/>
      <c r="AT208" s="462"/>
      <c r="AU208" s="462"/>
      <c r="AV208" s="462"/>
      <c r="AW208" s="462"/>
      <c r="AX208" s="462"/>
      <c r="AY208" s="462"/>
      <c r="AZ208" s="462"/>
      <c r="BA208" s="462"/>
      <c r="BB208" s="462"/>
      <c r="BC208" s="462"/>
      <c r="BD208" s="462"/>
      <c r="BE208" s="462"/>
      <c r="BF208" s="462"/>
      <c r="BG208" s="462"/>
      <c r="BH208" s="462"/>
      <c r="BI208" s="462"/>
      <c r="BJ208" s="462"/>
      <c r="BK208" s="462"/>
      <c r="BL208" s="462"/>
      <c r="BM208" s="462"/>
      <c r="BN208" s="462"/>
      <c r="BO208" s="462"/>
      <c r="BP208" s="462"/>
    </row>
    <row r="209" spans="1:68" ht="11.25">
      <c r="A209" s="477"/>
      <c r="B209" s="477"/>
      <c r="C209" s="462"/>
      <c r="D209" s="462"/>
      <c r="E209" s="462"/>
      <c r="F209" s="462"/>
      <c r="G209" s="462"/>
      <c r="H209" s="462"/>
      <c r="I209" s="462"/>
      <c r="J209" s="462"/>
      <c r="K209" s="462"/>
      <c r="L209" s="462"/>
      <c r="M209" s="462"/>
      <c r="N209" s="462"/>
      <c r="O209" s="462"/>
      <c r="P209" s="462"/>
      <c r="Q209" s="462"/>
      <c r="R209" s="462"/>
      <c r="S209" s="462"/>
      <c r="T209" s="478"/>
      <c r="U209" s="462"/>
      <c r="V209" s="462"/>
      <c r="W209" s="462"/>
      <c r="X209" s="462"/>
      <c r="Y209" s="462"/>
      <c r="Z209" s="462"/>
      <c r="AA209" s="462"/>
      <c r="AB209" s="462"/>
      <c r="AC209" s="462"/>
      <c r="AD209" s="462"/>
      <c r="AE209" s="462"/>
      <c r="AF209" s="462"/>
      <c r="AG209" s="462"/>
      <c r="AH209" s="462"/>
      <c r="AI209" s="462"/>
      <c r="AJ209" s="462"/>
      <c r="AK209" s="462"/>
      <c r="AL209" s="462"/>
      <c r="AM209" s="462"/>
      <c r="AN209" s="462"/>
      <c r="AO209" s="462"/>
      <c r="AP209" s="462"/>
      <c r="AQ209" s="462"/>
      <c r="AR209" s="462"/>
      <c r="AS209" s="462"/>
      <c r="AT209" s="462"/>
      <c r="AU209" s="462"/>
      <c r="AV209" s="462"/>
      <c r="AW209" s="462"/>
      <c r="AX209" s="462"/>
      <c r="AY209" s="462"/>
      <c r="AZ209" s="462"/>
      <c r="BA209" s="462"/>
      <c r="BB209" s="462"/>
      <c r="BC209" s="462"/>
      <c r="BD209" s="462"/>
      <c r="BE209" s="462"/>
      <c r="BF209" s="462"/>
      <c r="BG209" s="462"/>
      <c r="BH209" s="462"/>
      <c r="BI209" s="462"/>
      <c r="BJ209" s="462"/>
      <c r="BK209" s="462"/>
      <c r="BL209" s="462"/>
      <c r="BM209" s="462"/>
      <c r="BN209" s="462"/>
      <c r="BO209" s="462"/>
      <c r="BP209" s="462"/>
    </row>
    <row r="210" spans="1:68" ht="11.25">
      <c r="A210" s="477"/>
      <c r="B210" s="477"/>
      <c r="C210" s="462"/>
      <c r="D210" s="462"/>
      <c r="E210" s="462"/>
      <c r="F210" s="462"/>
      <c r="G210" s="462"/>
      <c r="H210" s="462"/>
      <c r="I210" s="462"/>
      <c r="J210" s="462"/>
      <c r="K210" s="462"/>
      <c r="L210" s="462"/>
      <c r="M210" s="462"/>
      <c r="N210" s="462"/>
      <c r="O210" s="462"/>
      <c r="P210" s="462"/>
      <c r="Q210" s="462"/>
      <c r="R210" s="462"/>
      <c r="S210" s="462"/>
      <c r="T210" s="478"/>
      <c r="U210" s="462"/>
      <c r="V210" s="462"/>
      <c r="W210" s="462"/>
      <c r="X210" s="462"/>
      <c r="Y210" s="462"/>
      <c r="Z210" s="462"/>
      <c r="AA210" s="462"/>
      <c r="AB210" s="462"/>
      <c r="AC210" s="462"/>
      <c r="AD210" s="462"/>
      <c r="AE210" s="462"/>
      <c r="AF210" s="462"/>
      <c r="AG210" s="462"/>
      <c r="AH210" s="462"/>
      <c r="AI210" s="462"/>
      <c r="AJ210" s="462"/>
      <c r="AK210" s="462"/>
      <c r="AL210" s="462"/>
      <c r="AM210" s="462"/>
      <c r="AN210" s="462"/>
      <c r="AO210" s="462"/>
      <c r="AP210" s="462"/>
      <c r="AQ210" s="462"/>
      <c r="AR210" s="462"/>
      <c r="AS210" s="462"/>
      <c r="AT210" s="462"/>
      <c r="AU210" s="462"/>
      <c r="AV210" s="462"/>
      <c r="AW210" s="462"/>
      <c r="AX210" s="462"/>
      <c r="AY210" s="462"/>
      <c r="AZ210" s="462"/>
      <c r="BA210" s="462"/>
      <c r="BB210" s="462"/>
      <c r="BC210" s="462"/>
      <c r="BD210" s="462"/>
      <c r="BE210" s="462"/>
      <c r="BF210" s="462"/>
      <c r="BG210" s="462"/>
      <c r="BH210" s="462"/>
      <c r="BI210" s="462"/>
      <c r="BJ210" s="462"/>
      <c r="BK210" s="462"/>
      <c r="BL210" s="462"/>
      <c r="BM210" s="462"/>
      <c r="BN210" s="462"/>
      <c r="BO210" s="462"/>
      <c r="BP210" s="462"/>
    </row>
    <row r="211" spans="1:68" ht="11.25">
      <c r="A211" s="477"/>
      <c r="B211" s="477"/>
      <c r="C211" s="462"/>
      <c r="D211" s="462"/>
      <c r="E211" s="462"/>
      <c r="F211" s="462"/>
      <c r="G211" s="462"/>
      <c r="H211" s="462"/>
      <c r="I211" s="462"/>
      <c r="J211" s="462"/>
      <c r="K211" s="462"/>
      <c r="L211" s="462"/>
      <c r="M211" s="462"/>
      <c r="N211" s="462"/>
      <c r="O211" s="462"/>
      <c r="P211" s="462"/>
      <c r="Q211" s="462"/>
      <c r="R211" s="462"/>
      <c r="S211" s="462"/>
      <c r="T211" s="478"/>
      <c r="U211" s="462"/>
      <c r="V211" s="462"/>
      <c r="W211" s="462"/>
      <c r="X211" s="462"/>
      <c r="Y211" s="462"/>
      <c r="Z211" s="462"/>
      <c r="AA211" s="462"/>
      <c r="AB211" s="462"/>
      <c r="AC211" s="462"/>
      <c r="AD211" s="462"/>
      <c r="AE211" s="462"/>
      <c r="AF211" s="462"/>
      <c r="AG211" s="462"/>
      <c r="AH211" s="462"/>
      <c r="AI211" s="462"/>
      <c r="AJ211" s="462"/>
      <c r="AK211" s="462"/>
      <c r="AL211" s="462"/>
      <c r="AM211" s="462"/>
      <c r="AN211" s="462"/>
      <c r="AO211" s="462"/>
      <c r="AP211" s="462"/>
      <c r="AQ211" s="462"/>
      <c r="AR211" s="462"/>
      <c r="AS211" s="462"/>
      <c r="AT211" s="462"/>
      <c r="AU211" s="462"/>
      <c r="AV211" s="462"/>
      <c r="AW211" s="462"/>
      <c r="AX211" s="462"/>
      <c r="AY211" s="462"/>
      <c r="AZ211" s="462"/>
      <c r="BA211" s="462"/>
      <c r="BB211" s="462"/>
      <c r="BC211" s="462"/>
      <c r="BD211" s="462"/>
      <c r="BE211" s="462"/>
      <c r="BF211" s="462"/>
      <c r="BG211" s="462"/>
      <c r="BH211" s="462"/>
      <c r="BI211" s="462"/>
      <c r="BJ211" s="462"/>
      <c r="BK211" s="462"/>
      <c r="BL211" s="462"/>
      <c r="BM211" s="462"/>
      <c r="BN211" s="462"/>
      <c r="BO211" s="462"/>
      <c r="BP211" s="462"/>
    </row>
    <row r="212" spans="1:68" ht="11.25">
      <c r="A212" s="477"/>
      <c r="B212" s="477"/>
      <c r="C212" s="462"/>
      <c r="D212" s="462"/>
      <c r="E212" s="462"/>
      <c r="F212" s="462"/>
      <c r="G212" s="462"/>
      <c r="H212" s="462"/>
      <c r="I212" s="462"/>
      <c r="J212" s="462"/>
      <c r="K212" s="462"/>
      <c r="L212" s="462"/>
      <c r="M212" s="462"/>
      <c r="N212" s="462"/>
      <c r="O212" s="462"/>
      <c r="P212" s="462"/>
      <c r="Q212" s="462"/>
      <c r="R212" s="462"/>
      <c r="S212" s="462"/>
      <c r="T212" s="478"/>
      <c r="U212" s="462"/>
      <c r="V212" s="462"/>
      <c r="W212" s="462"/>
      <c r="X212" s="462"/>
      <c r="Y212" s="462"/>
      <c r="Z212" s="462"/>
      <c r="AA212" s="462"/>
      <c r="AB212" s="462"/>
      <c r="AC212" s="462"/>
      <c r="AD212" s="462"/>
      <c r="AE212" s="462"/>
      <c r="AF212" s="462"/>
      <c r="AG212" s="462"/>
      <c r="AH212" s="462"/>
      <c r="AI212" s="462"/>
      <c r="AJ212" s="462"/>
      <c r="AK212" s="462"/>
      <c r="AL212" s="462"/>
      <c r="AM212" s="462"/>
      <c r="AN212" s="462"/>
      <c r="AO212" s="462"/>
      <c r="AP212" s="462"/>
      <c r="AQ212" s="462"/>
      <c r="AR212" s="462"/>
      <c r="AS212" s="462"/>
      <c r="AT212" s="462"/>
      <c r="AU212" s="462"/>
      <c r="AV212" s="462"/>
      <c r="AW212" s="462"/>
      <c r="AX212" s="462"/>
      <c r="AY212" s="462"/>
      <c r="AZ212" s="462"/>
      <c r="BA212" s="462"/>
      <c r="BB212" s="462"/>
      <c r="BC212" s="462"/>
      <c r="BD212" s="462"/>
      <c r="BE212" s="462"/>
      <c r="BF212" s="462"/>
      <c r="BG212" s="462"/>
      <c r="BH212" s="462"/>
      <c r="BI212" s="462"/>
      <c r="BJ212" s="462"/>
      <c r="BK212" s="462"/>
      <c r="BL212" s="462"/>
      <c r="BM212" s="462"/>
      <c r="BN212" s="462"/>
      <c r="BO212" s="462"/>
      <c r="BP212" s="462"/>
    </row>
    <row r="213" spans="1:68" ht="11.25">
      <c r="A213" s="477"/>
      <c r="B213" s="477"/>
      <c r="C213" s="462"/>
      <c r="D213" s="462"/>
      <c r="E213" s="462"/>
      <c r="F213" s="462"/>
      <c r="G213" s="462"/>
      <c r="H213" s="462"/>
      <c r="I213" s="462"/>
      <c r="J213" s="462"/>
      <c r="K213" s="462"/>
      <c r="L213" s="462"/>
      <c r="M213" s="462"/>
      <c r="N213" s="462"/>
      <c r="O213" s="462"/>
      <c r="P213" s="462"/>
      <c r="Q213" s="462"/>
      <c r="R213" s="462"/>
      <c r="S213" s="462"/>
      <c r="T213" s="478"/>
      <c r="U213" s="462"/>
      <c r="V213" s="462"/>
      <c r="W213" s="462"/>
      <c r="X213" s="462"/>
      <c r="Y213" s="462"/>
      <c r="Z213" s="462"/>
      <c r="AA213" s="462"/>
      <c r="AB213" s="462"/>
      <c r="AC213" s="462"/>
      <c r="AD213" s="462"/>
      <c r="AE213" s="462"/>
      <c r="AF213" s="462"/>
      <c r="AG213" s="462"/>
      <c r="AH213" s="462"/>
      <c r="AI213" s="462"/>
      <c r="AJ213" s="462"/>
      <c r="AK213" s="462"/>
      <c r="AL213" s="462"/>
      <c r="AM213" s="462"/>
      <c r="AN213" s="462"/>
      <c r="AO213" s="462"/>
      <c r="AP213" s="462"/>
      <c r="AQ213" s="462"/>
      <c r="AR213" s="462"/>
      <c r="AS213" s="462"/>
      <c r="AT213" s="462"/>
      <c r="AU213" s="462"/>
      <c r="AV213" s="462"/>
      <c r="AW213" s="462"/>
      <c r="AX213" s="462"/>
      <c r="AY213" s="462"/>
      <c r="AZ213" s="462"/>
      <c r="BA213" s="462"/>
      <c r="BB213" s="462"/>
      <c r="BC213" s="462"/>
      <c r="BD213" s="462"/>
      <c r="BE213" s="462"/>
      <c r="BF213" s="462"/>
      <c r="BG213" s="462"/>
      <c r="BH213" s="462"/>
      <c r="BI213" s="462"/>
      <c r="BJ213" s="462"/>
      <c r="BK213" s="462"/>
      <c r="BL213" s="462"/>
      <c r="BM213" s="462"/>
      <c r="BN213" s="462"/>
      <c r="BO213" s="462"/>
      <c r="BP213" s="462"/>
    </row>
    <row r="214" spans="1:68" ht="11.25">
      <c r="A214" s="477"/>
      <c r="B214" s="477"/>
      <c r="C214" s="462"/>
      <c r="D214" s="462"/>
      <c r="E214" s="462"/>
      <c r="F214" s="462"/>
      <c r="G214" s="462"/>
      <c r="H214" s="462"/>
      <c r="I214" s="462"/>
      <c r="J214" s="462"/>
      <c r="K214" s="462"/>
      <c r="L214" s="462"/>
      <c r="M214" s="462"/>
      <c r="N214" s="462"/>
      <c r="O214" s="462"/>
      <c r="P214" s="462"/>
      <c r="Q214" s="462"/>
      <c r="R214" s="462"/>
      <c r="S214" s="462"/>
      <c r="T214" s="478"/>
      <c r="U214" s="462"/>
      <c r="V214" s="462"/>
      <c r="W214" s="462"/>
      <c r="X214" s="462"/>
      <c r="Y214" s="462"/>
      <c r="Z214" s="462"/>
      <c r="AA214" s="462"/>
      <c r="AB214" s="462"/>
      <c r="AC214" s="462"/>
      <c r="AD214" s="462"/>
      <c r="AE214" s="462"/>
      <c r="AF214" s="462"/>
      <c r="AG214" s="462"/>
      <c r="AH214" s="462"/>
      <c r="AI214" s="462"/>
      <c r="AJ214" s="462"/>
      <c r="AK214" s="462"/>
      <c r="AL214" s="462"/>
      <c r="AM214" s="462"/>
      <c r="AN214" s="462"/>
      <c r="AO214" s="462"/>
      <c r="AP214" s="462"/>
      <c r="AQ214" s="462"/>
      <c r="AR214" s="462"/>
      <c r="AS214" s="462"/>
      <c r="AT214" s="462"/>
      <c r="AU214" s="462"/>
      <c r="AV214" s="462"/>
      <c r="AW214" s="462"/>
      <c r="AX214" s="462"/>
      <c r="AY214" s="462"/>
      <c r="AZ214" s="462"/>
      <c r="BA214" s="462"/>
      <c r="BB214" s="462"/>
      <c r="BC214" s="462"/>
      <c r="BD214" s="462"/>
      <c r="BE214" s="462"/>
      <c r="BF214" s="462"/>
      <c r="BG214" s="462"/>
      <c r="BH214" s="462"/>
      <c r="BI214" s="462"/>
      <c r="BJ214" s="462"/>
      <c r="BK214" s="462"/>
      <c r="BL214" s="462"/>
      <c r="BM214" s="462"/>
      <c r="BN214" s="462"/>
      <c r="BO214" s="462"/>
      <c r="BP214" s="462"/>
    </row>
    <row r="215" spans="1:68" ht="11.25">
      <c r="A215" s="477"/>
      <c r="B215" s="477"/>
      <c r="C215" s="462"/>
      <c r="D215" s="462"/>
      <c r="E215" s="462"/>
      <c r="F215" s="462"/>
      <c r="G215" s="462"/>
      <c r="H215" s="462"/>
      <c r="I215" s="462"/>
      <c r="J215" s="462"/>
      <c r="K215" s="462"/>
      <c r="L215" s="462"/>
      <c r="M215" s="462"/>
      <c r="N215" s="462"/>
      <c r="O215" s="462"/>
      <c r="P215" s="462"/>
      <c r="Q215" s="462"/>
      <c r="R215" s="462"/>
      <c r="S215" s="462"/>
      <c r="T215" s="478"/>
      <c r="U215" s="462"/>
      <c r="V215" s="462"/>
      <c r="W215" s="462"/>
      <c r="X215" s="462"/>
      <c r="Y215" s="462"/>
      <c r="Z215" s="462"/>
      <c r="AA215" s="462"/>
      <c r="AB215" s="462"/>
      <c r="AC215" s="462"/>
      <c r="AD215" s="462"/>
      <c r="AE215" s="462"/>
      <c r="AF215" s="462"/>
      <c r="AG215" s="462"/>
      <c r="AH215" s="462"/>
      <c r="AI215" s="462"/>
      <c r="AJ215" s="462"/>
      <c r="AK215" s="462"/>
      <c r="AL215" s="462"/>
      <c r="AM215" s="462"/>
      <c r="AN215" s="462"/>
      <c r="AO215" s="462"/>
      <c r="AP215" s="462"/>
      <c r="AQ215" s="462"/>
      <c r="AR215" s="462"/>
      <c r="AS215" s="462"/>
      <c r="AT215" s="462"/>
      <c r="AU215" s="462"/>
      <c r="AV215" s="462"/>
      <c r="AW215" s="462"/>
      <c r="AX215" s="462"/>
      <c r="AY215" s="462"/>
      <c r="AZ215" s="462"/>
      <c r="BA215" s="462"/>
      <c r="BB215" s="462"/>
      <c r="BC215" s="462"/>
      <c r="BD215" s="462"/>
      <c r="BE215" s="462"/>
      <c r="BF215" s="462"/>
      <c r="BG215" s="462"/>
      <c r="BH215" s="462"/>
      <c r="BI215" s="462"/>
      <c r="BJ215" s="462"/>
      <c r="BK215" s="462"/>
      <c r="BL215" s="462"/>
      <c r="BM215" s="462"/>
      <c r="BN215" s="462"/>
      <c r="BO215" s="462"/>
      <c r="BP215" s="462"/>
    </row>
    <row r="216" spans="1:68" ht="11.25">
      <c r="A216" s="477"/>
      <c r="B216" s="477"/>
      <c r="C216" s="462"/>
      <c r="D216" s="462"/>
      <c r="E216" s="462"/>
      <c r="F216" s="462"/>
      <c r="G216" s="462"/>
      <c r="H216" s="462"/>
      <c r="I216" s="462"/>
      <c r="J216" s="462"/>
      <c r="K216" s="462"/>
      <c r="L216" s="462"/>
      <c r="M216" s="462"/>
      <c r="N216" s="462"/>
      <c r="O216" s="462"/>
      <c r="P216" s="462"/>
      <c r="Q216" s="462"/>
      <c r="R216" s="462"/>
      <c r="S216" s="462"/>
      <c r="T216" s="478"/>
      <c r="U216" s="462"/>
      <c r="V216" s="462"/>
      <c r="W216" s="462"/>
      <c r="X216" s="462"/>
      <c r="Y216" s="462"/>
      <c r="Z216" s="462"/>
      <c r="AA216" s="462"/>
      <c r="AB216" s="462"/>
      <c r="AC216" s="462"/>
      <c r="AD216" s="462"/>
      <c r="AE216" s="462"/>
      <c r="AF216" s="462"/>
      <c r="AG216" s="462"/>
      <c r="AH216" s="462"/>
      <c r="AI216" s="462"/>
      <c r="AJ216" s="462"/>
      <c r="AK216" s="462"/>
      <c r="AL216" s="462"/>
      <c r="AM216" s="462"/>
      <c r="AN216" s="462"/>
      <c r="AO216" s="462"/>
      <c r="AP216" s="462"/>
      <c r="AQ216" s="462"/>
      <c r="AR216" s="462"/>
      <c r="AS216" s="462"/>
      <c r="AT216" s="462"/>
      <c r="AU216" s="462"/>
      <c r="AV216" s="462"/>
      <c r="AW216" s="462"/>
      <c r="AX216" s="462"/>
      <c r="AY216" s="462"/>
      <c r="AZ216" s="462"/>
      <c r="BA216" s="462"/>
      <c r="BB216" s="462"/>
      <c r="BC216" s="462"/>
      <c r="BD216" s="462"/>
      <c r="BE216" s="462"/>
      <c r="BF216" s="462"/>
      <c r="BG216" s="462"/>
      <c r="BH216" s="462"/>
      <c r="BI216" s="462"/>
      <c r="BJ216" s="462"/>
      <c r="BK216" s="462"/>
      <c r="BL216" s="462"/>
      <c r="BM216" s="462"/>
      <c r="BN216" s="462"/>
      <c r="BO216" s="462"/>
      <c r="BP216" s="462"/>
    </row>
    <row r="217" spans="1:68" ht="11.25">
      <c r="A217" s="477"/>
      <c r="B217" s="477"/>
      <c r="C217" s="462"/>
      <c r="D217" s="462"/>
      <c r="E217" s="462"/>
      <c r="F217" s="462"/>
      <c r="G217" s="462"/>
      <c r="H217" s="462"/>
      <c r="I217" s="462"/>
      <c r="J217" s="462"/>
      <c r="K217" s="462"/>
      <c r="L217" s="462"/>
      <c r="M217" s="462"/>
      <c r="N217" s="462"/>
      <c r="O217" s="462"/>
      <c r="P217" s="462"/>
      <c r="Q217" s="462"/>
      <c r="R217" s="462"/>
      <c r="S217" s="462"/>
      <c r="T217" s="478"/>
      <c r="U217" s="462"/>
      <c r="V217" s="462"/>
      <c r="W217" s="462"/>
      <c r="X217" s="462"/>
      <c r="Y217" s="462"/>
      <c r="Z217" s="462"/>
      <c r="AA217" s="462"/>
      <c r="AB217" s="462"/>
      <c r="AC217" s="462"/>
      <c r="AD217" s="462"/>
      <c r="AE217" s="462"/>
      <c r="AF217" s="462"/>
      <c r="AG217" s="462"/>
      <c r="AH217" s="462"/>
      <c r="AI217" s="462"/>
      <c r="AJ217" s="462"/>
      <c r="AK217" s="462"/>
      <c r="AL217" s="462"/>
      <c r="AM217" s="462"/>
      <c r="AN217" s="462"/>
      <c r="AO217" s="462"/>
      <c r="AP217" s="462"/>
      <c r="AQ217" s="462"/>
      <c r="AR217" s="462"/>
      <c r="AS217" s="462"/>
      <c r="AT217" s="462"/>
      <c r="AU217" s="462"/>
      <c r="AV217" s="462"/>
      <c r="AW217" s="462"/>
      <c r="AX217" s="462"/>
      <c r="AY217" s="462"/>
      <c r="AZ217" s="462"/>
      <c r="BA217" s="462"/>
      <c r="BB217" s="462"/>
      <c r="BC217" s="462"/>
      <c r="BD217" s="462"/>
      <c r="BE217" s="462"/>
      <c r="BF217" s="462"/>
      <c r="BG217" s="462"/>
      <c r="BH217" s="462"/>
      <c r="BI217" s="462"/>
      <c r="BJ217" s="462"/>
      <c r="BK217" s="462"/>
      <c r="BL217" s="462"/>
      <c r="BM217" s="462"/>
      <c r="BN217" s="462"/>
      <c r="BO217" s="462"/>
      <c r="BP217" s="462"/>
    </row>
    <row r="218" spans="1:68" ht="11.25">
      <c r="A218" s="477"/>
      <c r="B218" s="477"/>
      <c r="C218" s="462"/>
      <c r="D218" s="462"/>
      <c r="E218" s="462"/>
      <c r="F218" s="462"/>
      <c r="G218" s="462"/>
      <c r="H218" s="462"/>
      <c r="I218" s="462"/>
      <c r="J218" s="462"/>
      <c r="K218" s="462"/>
      <c r="L218" s="462"/>
      <c r="M218" s="462"/>
      <c r="N218" s="462"/>
      <c r="O218" s="462"/>
      <c r="P218" s="462"/>
      <c r="Q218" s="462"/>
      <c r="R218" s="462"/>
      <c r="S218" s="462"/>
      <c r="T218" s="478"/>
      <c r="U218" s="462"/>
      <c r="V218" s="462"/>
      <c r="W218" s="462"/>
      <c r="X218" s="462"/>
      <c r="Y218" s="462"/>
      <c r="Z218" s="462"/>
      <c r="AA218" s="462"/>
      <c r="AB218" s="462"/>
      <c r="AC218" s="462"/>
      <c r="AD218" s="462"/>
      <c r="AE218" s="462"/>
      <c r="AF218" s="462"/>
      <c r="AG218" s="462"/>
      <c r="AH218" s="462"/>
      <c r="AI218" s="462"/>
      <c r="AJ218" s="462"/>
      <c r="AK218" s="462"/>
      <c r="AL218" s="462"/>
      <c r="AM218" s="462"/>
      <c r="AN218" s="462"/>
      <c r="AO218" s="462"/>
      <c r="AP218" s="462"/>
      <c r="AQ218" s="462"/>
      <c r="AR218" s="462"/>
      <c r="AS218" s="462"/>
      <c r="AT218" s="462"/>
      <c r="AU218" s="462"/>
      <c r="AV218" s="462"/>
      <c r="AW218" s="462"/>
      <c r="AX218" s="462"/>
      <c r="AY218" s="462"/>
      <c r="AZ218" s="462"/>
      <c r="BA218" s="462"/>
      <c r="BB218" s="462"/>
      <c r="BC218" s="462"/>
      <c r="BD218" s="462"/>
      <c r="BE218" s="462"/>
      <c r="BF218" s="462"/>
      <c r="BG218" s="462"/>
      <c r="BH218" s="462"/>
      <c r="BI218" s="462"/>
      <c r="BJ218" s="462"/>
      <c r="BK218" s="462"/>
      <c r="BL218" s="462"/>
      <c r="BM218" s="462"/>
      <c r="BN218" s="462"/>
      <c r="BO218" s="462"/>
      <c r="BP218" s="462"/>
    </row>
    <row r="219" spans="1:68" ht="11.25">
      <c r="A219" s="477"/>
      <c r="B219" s="477"/>
      <c r="C219" s="462"/>
      <c r="D219" s="462"/>
      <c r="E219" s="462"/>
      <c r="F219" s="462"/>
      <c r="G219" s="462"/>
      <c r="H219" s="462"/>
      <c r="I219" s="462"/>
      <c r="J219" s="462"/>
      <c r="K219" s="462"/>
      <c r="L219" s="462"/>
      <c r="M219" s="462"/>
      <c r="N219" s="462"/>
      <c r="O219" s="462"/>
      <c r="P219" s="462"/>
      <c r="Q219" s="462"/>
      <c r="R219" s="462"/>
      <c r="S219" s="462"/>
      <c r="T219" s="478"/>
      <c r="U219" s="462"/>
      <c r="V219" s="462"/>
      <c r="W219" s="462"/>
      <c r="X219" s="462"/>
      <c r="Y219" s="462"/>
      <c r="Z219" s="462"/>
      <c r="AA219" s="462"/>
      <c r="AB219" s="462"/>
      <c r="AC219" s="462"/>
      <c r="AD219" s="462"/>
      <c r="AE219" s="462"/>
      <c r="AF219" s="462"/>
      <c r="AG219" s="462"/>
      <c r="AH219" s="462"/>
      <c r="AI219" s="462"/>
      <c r="AJ219" s="462"/>
      <c r="AK219" s="462"/>
      <c r="AL219" s="462"/>
      <c r="AM219" s="462"/>
      <c r="AN219" s="462"/>
      <c r="AO219" s="462"/>
      <c r="AP219" s="462"/>
      <c r="AQ219" s="462"/>
      <c r="AR219" s="462"/>
      <c r="AS219" s="462"/>
      <c r="AT219" s="462"/>
      <c r="AU219" s="462"/>
      <c r="AV219" s="462"/>
      <c r="AW219" s="462"/>
      <c r="AX219" s="462"/>
      <c r="AY219" s="462"/>
      <c r="AZ219" s="462"/>
      <c r="BA219" s="462"/>
      <c r="BB219" s="462"/>
      <c r="BC219" s="462"/>
      <c r="BD219" s="462"/>
      <c r="BE219" s="462"/>
      <c r="BF219" s="462"/>
      <c r="BG219" s="462"/>
      <c r="BH219" s="462"/>
      <c r="BI219" s="462"/>
      <c r="BJ219" s="462"/>
      <c r="BK219" s="462"/>
      <c r="BL219" s="462"/>
      <c r="BM219" s="462"/>
      <c r="BN219" s="462"/>
      <c r="BO219" s="462"/>
      <c r="BP219" s="462"/>
    </row>
    <row r="220" spans="1:68" ht="11.25">
      <c r="A220" s="477"/>
      <c r="B220" s="477"/>
      <c r="C220" s="462"/>
      <c r="D220" s="462"/>
      <c r="E220" s="462"/>
      <c r="F220" s="462"/>
      <c r="G220" s="462"/>
      <c r="H220" s="462"/>
      <c r="I220" s="462"/>
      <c r="J220" s="462"/>
      <c r="K220" s="462"/>
      <c r="L220" s="462"/>
      <c r="M220" s="462"/>
      <c r="N220" s="462"/>
      <c r="O220" s="462"/>
      <c r="P220" s="462"/>
      <c r="Q220" s="462"/>
      <c r="R220" s="462"/>
      <c r="S220" s="462"/>
      <c r="T220" s="478"/>
      <c r="U220" s="462"/>
      <c r="V220" s="462"/>
      <c r="W220" s="462"/>
      <c r="X220" s="462"/>
      <c r="Y220" s="462"/>
      <c r="Z220" s="462"/>
      <c r="AA220" s="462"/>
      <c r="AB220" s="462"/>
      <c r="AC220" s="462"/>
      <c r="AD220" s="462"/>
      <c r="AE220" s="462"/>
      <c r="AF220" s="462"/>
      <c r="AG220" s="462"/>
      <c r="AH220" s="462"/>
      <c r="AI220" s="462"/>
      <c r="AJ220" s="462"/>
      <c r="AK220" s="462"/>
      <c r="AL220" s="462"/>
      <c r="AM220" s="462"/>
      <c r="AN220" s="462"/>
      <c r="AO220" s="462"/>
      <c r="AP220" s="462"/>
      <c r="AQ220" s="462"/>
      <c r="AR220" s="462"/>
      <c r="AS220" s="462"/>
      <c r="AT220" s="462"/>
      <c r="AU220" s="462"/>
      <c r="AV220" s="462"/>
      <c r="AW220" s="462"/>
      <c r="AX220" s="462"/>
      <c r="AY220" s="462"/>
      <c r="AZ220" s="462"/>
      <c r="BA220" s="462"/>
      <c r="BB220" s="462"/>
      <c r="BC220" s="462"/>
      <c r="BD220" s="462"/>
      <c r="BE220" s="462"/>
      <c r="BF220" s="462"/>
      <c r="BG220" s="462"/>
      <c r="BH220" s="462"/>
      <c r="BI220" s="462"/>
      <c r="BJ220" s="462"/>
      <c r="BK220" s="462"/>
      <c r="BL220" s="462"/>
      <c r="BM220" s="462"/>
      <c r="BN220" s="462"/>
      <c r="BO220" s="462"/>
      <c r="BP220" s="462"/>
    </row>
    <row r="221" spans="1:68" ht="11.25">
      <c r="A221" s="477"/>
      <c r="B221" s="477"/>
      <c r="C221" s="462"/>
      <c r="D221" s="462"/>
      <c r="E221" s="462"/>
      <c r="F221" s="462"/>
      <c r="G221" s="462"/>
      <c r="H221" s="462"/>
      <c r="I221" s="462"/>
      <c r="J221" s="462"/>
      <c r="K221" s="462"/>
      <c r="L221" s="462"/>
      <c r="M221" s="462"/>
      <c r="N221" s="462"/>
      <c r="O221" s="462"/>
      <c r="P221" s="462"/>
      <c r="Q221" s="462"/>
      <c r="R221" s="462"/>
      <c r="S221" s="462"/>
      <c r="T221" s="478"/>
      <c r="U221" s="462"/>
      <c r="V221" s="462"/>
      <c r="W221" s="462"/>
      <c r="X221" s="462"/>
      <c r="Y221" s="462"/>
      <c r="Z221" s="462"/>
      <c r="AA221" s="462"/>
      <c r="AB221" s="462"/>
      <c r="AC221" s="462"/>
      <c r="AD221" s="462"/>
      <c r="AE221" s="462"/>
      <c r="AF221" s="462"/>
      <c r="AG221" s="462"/>
      <c r="AH221" s="462"/>
      <c r="AI221" s="462"/>
      <c r="AJ221" s="462"/>
      <c r="AK221" s="462"/>
      <c r="AL221" s="462"/>
      <c r="AM221" s="462"/>
      <c r="AN221" s="462"/>
      <c r="AO221" s="462"/>
      <c r="AP221" s="462"/>
      <c r="AQ221" s="462"/>
      <c r="AR221" s="462"/>
      <c r="AS221" s="462"/>
      <c r="AT221" s="462"/>
      <c r="AU221" s="462"/>
      <c r="AV221" s="462"/>
      <c r="AW221" s="462"/>
      <c r="AX221" s="462"/>
      <c r="AY221" s="462"/>
      <c r="AZ221" s="462"/>
      <c r="BA221" s="462"/>
      <c r="BB221" s="462"/>
      <c r="BC221" s="462"/>
      <c r="BD221" s="462"/>
      <c r="BE221" s="462"/>
      <c r="BF221" s="462"/>
      <c r="BG221" s="462"/>
      <c r="BH221" s="462"/>
      <c r="BI221" s="462"/>
      <c r="BJ221" s="462"/>
      <c r="BK221" s="462"/>
      <c r="BL221" s="462"/>
      <c r="BM221" s="462"/>
      <c r="BN221" s="462"/>
      <c r="BO221" s="462"/>
      <c r="BP221" s="462"/>
    </row>
    <row r="222" spans="1:68" ht="11.25">
      <c r="A222" s="477"/>
      <c r="B222" s="477"/>
      <c r="C222" s="462"/>
      <c r="D222" s="462"/>
      <c r="E222" s="462"/>
      <c r="F222" s="462"/>
      <c r="G222" s="462"/>
      <c r="H222" s="462"/>
      <c r="I222" s="462"/>
      <c r="J222" s="462"/>
      <c r="K222" s="462"/>
      <c r="L222" s="462"/>
      <c r="M222" s="462"/>
      <c r="N222" s="462"/>
      <c r="O222" s="462"/>
      <c r="P222" s="462"/>
      <c r="Q222" s="462"/>
      <c r="R222" s="462"/>
      <c r="S222" s="462"/>
      <c r="T222" s="478"/>
      <c r="U222" s="462"/>
      <c r="V222" s="462"/>
      <c r="W222" s="462"/>
      <c r="X222" s="462"/>
      <c r="Y222" s="462"/>
      <c r="Z222" s="462"/>
      <c r="AA222" s="462"/>
      <c r="AB222" s="462"/>
      <c r="AC222" s="462"/>
      <c r="AD222" s="462"/>
      <c r="AE222" s="462"/>
      <c r="AF222" s="462"/>
      <c r="AG222" s="462"/>
      <c r="AH222" s="462"/>
      <c r="AI222" s="462"/>
      <c r="AJ222" s="462"/>
      <c r="AK222" s="462"/>
      <c r="AL222" s="462"/>
      <c r="AM222" s="462"/>
      <c r="AN222" s="462"/>
      <c r="AO222" s="462"/>
      <c r="AP222" s="462"/>
      <c r="AQ222" s="462"/>
      <c r="AR222" s="462"/>
      <c r="AS222" s="462"/>
      <c r="AT222" s="462"/>
      <c r="AU222" s="462"/>
      <c r="AV222" s="462"/>
      <c r="AW222" s="462"/>
      <c r="AX222" s="462"/>
      <c r="AY222" s="462"/>
      <c r="AZ222" s="462"/>
      <c r="BA222" s="462"/>
      <c r="BB222" s="462"/>
      <c r="BC222" s="462"/>
      <c r="BD222" s="462"/>
      <c r="BE222" s="462"/>
      <c r="BF222" s="462"/>
      <c r="BG222" s="462"/>
      <c r="BH222" s="462"/>
      <c r="BI222" s="462"/>
      <c r="BJ222" s="462"/>
      <c r="BK222" s="462"/>
      <c r="BL222" s="462"/>
      <c r="BM222" s="462"/>
      <c r="BN222" s="462"/>
      <c r="BO222" s="462"/>
      <c r="BP222" s="462"/>
    </row>
    <row r="223" spans="1:68" ht="11.25">
      <c r="A223" s="477"/>
      <c r="B223" s="477"/>
      <c r="C223" s="462"/>
      <c r="D223" s="462"/>
      <c r="E223" s="462"/>
      <c r="F223" s="462"/>
      <c r="G223" s="462"/>
      <c r="H223" s="462"/>
      <c r="I223" s="462"/>
      <c r="J223" s="462"/>
      <c r="K223" s="462"/>
      <c r="L223" s="462"/>
      <c r="M223" s="462"/>
      <c r="N223" s="462"/>
      <c r="O223" s="462"/>
      <c r="P223" s="462"/>
      <c r="Q223" s="462"/>
      <c r="R223" s="462"/>
      <c r="S223" s="462"/>
      <c r="T223" s="478"/>
      <c r="U223" s="462"/>
      <c r="V223" s="462"/>
      <c r="W223" s="462"/>
      <c r="X223" s="462"/>
      <c r="Y223" s="462"/>
      <c r="Z223" s="462"/>
      <c r="AA223" s="462"/>
      <c r="AB223" s="462"/>
      <c r="AC223" s="462"/>
      <c r="AD223" s="462"/>
      <c r="AE223" s="462"/>
      <c r="AF223" s="462"/>
      <c r="AG223" s="462"/>
      <c r="AH223" s="462"/>
      <c r="AI223" s="462"/>
      <c r="AJ223" s="462"/>
      <c r="AK223" s="462"/>
      <c r="AL223" s="462"/>
      <c r="AM223" s="462"/>
      <c r="AN223" s="462"/>
      <c r="AO223" s="462"/>
      <c r="AP223" s="462"/>
      <c r="AQ223" s="462"/>
      <c r="AR223" s="462"/>
      <c r="AS223" s="462"/>
      <c r="AT223" s="462"/>
      <c r="AU223" s="462"/>
      <c r="AV223" s="462"/>
      <c r="AW223" s="462"/>
      <c r="AX223" s="462"/>
      <c r="AY223" s="462"/>
      <c r="AZ223" s="462"/>
      <c r="BA223" s="462"/>
      <c r="BB223" s="462"/>
      <c r="BC223" s="462"/>
      <c r="BD223" s="462"/>
      <c r="BE223" s="462"/>
      <c r="BF223" s="462"/>
      <c r="BG223" s="462"/>
      <c r="BH223" s="462"/>
      <c r="BI223" s="462"/>
      <c r="BJ223" s="462"/>
      <c r="BK223" s="462"/>
      <c r="BL223" s="462"/>
      <c r="BM223" s="462"/>
      <c r="BN223" s="462"/>
      <c r="BO223" s="462"/>
      <c r="BP223" s="462"/>
    </row>
    <row r="224" spans="1:68" ht="11.25">
      <c r="A224" s="477"/>
      <c r="B224" s="477"/>
      <c r="C224" s="462"/>
      <c r="D224" s="462"/>
      <c r="E224" s="462"/>
      <c r="F224" s="462"/>
      <c r="G224" s="462"/>
      <c r="H224" s="462"/>
      <c r="I224" s="462"/>
      <c r="J224" s="462"/>
      <c r="K224" s="462"/>
      <c r="L224" s="462"/>
      <c r="M224" s="462"/>
      <c r="N224" s="462"/>
      <c r="O224" s="462"/>
      <c r="P224" s="462"/>
      <c r="Q224" s="462"/>
      <c r="R224" s="462"/>
      <c r="S224" s="462"/>
      <c r="T224" s="478"/>
      <c r="U224" s="462"/>
      <c r="V224" s="462"/>
      <c r="W224" s="462"/>
      <c r="X224" s="462"/>
      <c r="Y224" s="462"/>
      <c r="Z224" s="462"/>
      <c r="AA224" s="462"/>
      <c r="AB224" s="462"/>
      <c r="AC224" s="462"/>
      <c r="AD224" s="462"/>
      <c r="AE224" s="462"/>
      <c r="AF224" s="462"/>
      <c r="AG224" s="462"/>
      <c r="AH224" s="462"/>
      <c r="AI224" s="462"/>
      <c r="AJ224" s="462"/>
      <c r="AK224" s="462"/>
      <c r="AL224" s="462"/>
      <c r="AM224" s="462"/>
      <c r="AN224" s="462"/>
      <c r="AO224" s="462"/>
      <c r="AP224" s="462"/>
      <c r="AQ224" s="462"/>
      <c r="AR224" s="462"/>
      <c r="AS224" s="462"/>
      <c r="AT224" s="462"/>
      <c r="AU224" s="462"/>
      <c r="AV224" s="462"/>
      <c r="AW224" s="462"/>
      <c r="AX224" s="462"/>
      <c r="AY224" s="462"/>
      <c r="AZ224" s="462"/>
      <c r="BA224" s="462"/>
      <c r="BB224" s="462"/>
      <c r="BC224" s="462"/>
      <c r="BD224" s="462"/>
      <c r="BE224" s="462"/>
      <c r="BF224" s="462"/>
      <c r="BG224" s="462"/>
      <c r="BH224" s="462"/>
      <c r="BI224" s="462"/>
      <c r="BJ224" s="462"/>
      <c r="BK224" s="462"/>
      <c r="BL224" s="462"/>
      <c r="BM224" s="462"/>
      <c r="BN224" s="462"/>
      <c r="BO224" s="462"/>
      <c r="BP224" s="462"/>
    </row>
  </sheetData>
  <mergeCells count="40">
    <mergeCell ref="U1:AM1"/>
    <mergeCell ref="C2:M2"/>
    <mergeCell ref="AB2:AM2"/>
    <mergeCell ref="A1:S1"/>
    <mergeCell ref="A36:B36"/>
    <mergeCell ref="AM3:AM4"/>
    <mergeCell ref="AA3:AA4"/>
    <mergeCell ref="AB3:AB4"/>
    <mergeCell ref="AC3:AC4"/>
    <mergeCell ref="W3:W4"/>
    <mergeCell ref="L3:L4"/>
    <mergeCell ref="M3:M4"/>
    <mergeCell ref="X3:X4"/>
    <mergeCell ref="Y3:Y4"/>
    <mergeCell ref="A38:B38"/>
    <mergeCell ref="A40:B40"/>
    <mergeCell ref="AK3:AK4"/>
    <mergeCell ref="AL3:AL4"/>
    <mergeCell ref="A2:B4"/>
    <mergeCell ref="AD3:AD4"/>
    <mergeCell ref="AE3:AH3"/>
    <mergeCell ref="AI3:AI4"/>
    <mergeCell ref="AJ3:AJ4"/>
    <mergeCell ref="Z3:Z4"/>
    <mergeCell ref="N3:N4"/>
    <mergeCell ref="O3:O4"/>
    <mergeCell ref="P3:P4"/>
    <mergeCell ref="Q3:Q4"/>
    <mergeCell ref="R3:S3"/>
    <mergeCell ref="U3:V3"/>
    <mergeCell ref="O2:S2"/>
    <mergeCell ref="U2:AA2"/>
    <mergeCell ref="J3:J4"/>
    <mergeCell ref="K3:K4"/>
    <mergeCell ref="A5:B5"/>
    <mergeCell ref="A7:B7"/>
    <mergeCell ref="F3:I3"/>
    <mergeCell ref="D3:D4"/>
    <mergeCell ref="C3:C4"/>
    <mergeCell ref="E3:E4"/>
  </mergeCells>
  <printOptions/>
  <pageMargins left="0.1968503937007874" right="0.1968503937007874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38"/>
  <sheetViews>
    <sheetView workbookViewId="0" topLeftCell="A1">
      <selection activeCell="A1" sqref="A1:K1"/>
    </sheetView>
  </sheetViews>
  <sheetFormatPr defaultColWidth="9.00390625" defaultRowHeight="13.5"/>
  <cols>
    <col min="1" max="1" width="8.00390625" style="482" customWidth="1"/>
    <col min="2" max="2" width="8.625" style="482" customWidth="1"/>
    <col min="3" max="3" width="7.625" style="482" customWidth="1"/>
    <col min="4" max="4" width="8.625" style="482" customWidth="1"/>
    <col min="5" max="5" width="7.00390625" style="482" customWidth="1"/>
    <col min="6" max="6" width="7.25390625" style="482" customWidth="1"/>
    <col min="7" max="7" width="8.625" style="482" customWidth="1"/>
    <col min="8" max="8" width="7.625" style="482" customWidth="1"/>
    <col min="9" max="9" width="8.625" style="482" customWidth="1"/>
    <col min="10" max="11" width="7.625" style="482" customWidth="1"/>
    <col min="12" max="15" width="8.75390625" style="482" customWidth="1"/>
    <col min="16" max="16" width="11.375" style="482" customWidth="1"/>
    <col min="17" max="16384" width="8.00390625" style="482" customWidth="1"/>
  </cols>
  <sheetData>
    <row r="1" spans="1:11" s="481" customFormat="1" ht="18" thickBot="1">
      <c r="A1" s="977" t="s">
        <v>1069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</row>
    <row r="2" spans="1:11" ht="15" customHeight="1" thickTop="1">
      <c r="A2" s="975" t="s">
        <v>1070</v>
      </c>
      <c r="B2" s="971" t="s">
        <v>1071</v>
      </c>
      <c r="C2" s="972"/>
      <c r="D2" s="972"/>
      <c r="E2" s="972"/>
      <c r="F2" s="973"/>
      <c r="G2" s="971" t="s">
        <v>1072</v>
      </c>
      <c r="H2" s="974"/>
      <c r="I2" s="974"/>
      <c r="J2" s="974"/>
      <c r="K2" s="974"/>
    </row>
    <row r="3" spans="1:11" ht="15" customHeight="1">
      <c r="A3" s="976"/>
      <c r="B3" s="483" t="s">
        <v>1073</v>
      </c>
      <c r="C3" s="483" t="s">
        <v>1074</v>
      </c>
      <c r="D3" s="483" t="s">
        <v>1075</v>
      </c>
      <c r="E3" s="483" t="s">
        <v>1076</v>
      </c>
      <c r="F3" s="483" t="s">
        <v>1077</v>
      </c>
      <c r="G3" s="483" t="s">
        <v>1078</v>
      </c>
      <c r="H3" s="483" t="s">
        <v>1074</v>
      </c>
      <c r="I3" s="483" t="s">
        <v>1075</v>
      </c>
      <c r="J3" s="483" t="s">
        <v>1076</v>
      </c>
      <c r="K3" s="484" t="s">
        <v>1077</v>
      </c>
    </row>
    <row r="4" spans="1:11" ht="15" customHeight="1">
      <c r="A4" s="485" t="s">
        <v>1079</v>
      </c>
      <c r="B4" s="486"/>
      <c r="C4" s="487"/>
      <c r="D4" s="488"/>
      <c r="E4" s="488"/>
      <c r="F4" s="488"/>
      <c r="G4" s="489"/>
      <c r="H4" s="489"/>
      <c r="I4" s="489"/>
      <c r="J4" s="489"/>
      <c r="K4" s="489"/>
    </row>
    <row r="5" spans="1:11" s="493" customFormat="1" ht="15" customHeight="1">
      <c r="A5" s="490" t="s">
        <v>1080</v>
      </c>
      <c r="B5" s="491">
        <v>223214</v>
      </c>
      <c r="C5" s="492">
        <v>89960</v>
      </c>
      <c r="D5" s="492">
        <v>116878</v>
      </c>
      <c r="E5" s="492">
        <v>4474</v>
      </c>
      <c r="F5" s="492">
        <v>5808</v>
      </c>
      <c r="G5" s="492">
        <v>222553</v>
      </c>
      <c r="H5" s="492">
        <v>70351</v>
      </c>
      <c r="I5" s="492">
        <v>116307</v>
      </c>
      <c r="J5" s="492">
        <v>23140</v>
      </c>
      <c r="K5" s="492">
        <v>9956</v>
      </c>
    </row>
    <row r="6" spans="1:11" ht="15" customHeight="1">
      <c r="A6" s="494" t="s">
        <v>1081</v>
      </c>
      <c r="B6" s="495">
        <v>15409</v>
      </c>
      <c r="C6" s="496">
        <v>15182</v>
      </c>
      <c r="D6" s="496">
        <v>48</v>
      </c>
      <c r="E6" s="497" t="s">
        <v>1082</v>
      </c>
      <c r="F6" s="496">
        <v>2</v>
      </c>
      <c r="G6" s="496">
        <v>15636</v>
      </c>
      <c r="H6" s="496">
        <v>15417</v>
      </c>
      <c r="I6" s="496">
        <v>92</v>
      </c>
      <c r="J6" s="497" t="s">
        <v>1082</v>
      </c>
      <c r="K6" s="496">
        <v>1</v>
      </c>
    </row>
    <row r="7" spans="1:11" ht="15" customHeight="1">
      <c r="A7" s="494" t="s">
        <v>942</v>
      </c>
      <c r="B7" s="495">
        <v>26608</v>
      </c>
      <c r="C7" s="496">
        <v>25032</v>
      </c>
      <c r="D7" s="496">
        <v>1091</v>
      </c>
      <c r="E7" s="496">
        <v>1</v>
      </c>
      <c r="F7" s="496">
        <v>32</v>
      </c>
      <c r="G7" s="496">
        <v>25402</v>
      </c>
      <c r="H7" s="496">
        <v>22827</v>
      </c>
      <c r="I7" s="496">
        <v>2254</v>
      </c>
      <c r="J7" s="496">
        <v>5</v>
      </c>
      <c r="K7" s="496">
        <v>78</v>
      </c>
    </row>
    <row r="8" spans="1:11" ht="15" customHeight="1">
      <c r="A8" s="494" t="s">
        <v>943</v>
      </c>
      <c r="B8" s="495">
        <v>24670</v>
      </c>
      <c r="C8" s="496">
        <v>18359</v>
      </c>
      <c r="D8" s="496">
        <v>5546</v>
      </c>
      <c r="E8" s="496">
        <v>7</v>
      </c>
      <c r="F8" s="496">
        <v>142</v>
      </c>
      <c r="G8" s="496">
        <v>22020</v>
      </c>
      <c r="H8" s="496">
        <v>12732</v>
      </c>
      <c r="I8" s="496">
        <v>8705</v>
      </c>
      <c r="J8" s="496">
        <v>16</v>
      </c>
      <c r="K8" s="496">
        <v>306</v>
      </c>
    </row>
    <row r="9" spans="1:11" ht="15" customHeight="1">
      <c r="A9" s="494" t="s">
        <v>944</v>
      </c>
      <c r="B9" s="495">
        <v>21342</v>
      </c>
      <c r="C9" s="496">
        <v>10192</v>
      </c>
      <c r="D9" s="496">
        <v>10259</v>
      </c>
      <c r="E9" s="496">
        <v>13</v>
      </c>
      <c r="F9" s="496">
        <v>303</v>
      </c>
      <c r="G9" s="496">
        <v>18368</v>
      </c>
      <c r="H9" s="496">
        <v>5564</v>
      </c>
      <c r="I9" s="496">
        <v>11984</v>
      </c>
      <c r="J9" s="496">
        <v>36</v>
      </c>
      <c r="K9" s="496">
        <v>623</v>
      </c>
    </row>
    <row r="10" spans="1:11" ht="15" customHeight="1">
      <c r="A10" s="494" t="s">
        <v>945</v>
      </c>
      <c r="B10" s="495">
        <v>17321</v>
      </c>
      <c r="C10" s="496">
        <v>5749</v>
      </c>
      <c r="D10" s="496">
        <v>10684</v>
      </c>
      <c r="E10" s="496">
        <v>27</v>
      </c>
      <c r="F10" s="496">
        <v>421</v>
      </c>
      <c r="G10" s="496">
        <v>15220</v>
      </c>
      <c r="H10" s="496">
        <v>2762</v>
      </c>
      <c r="I10" s="496">
        <v>11504</v>
      </c>
      <c r="J10" s="496">
        <v>81</v>
      </c>
      <c r="K10" s="496">
        <v>756</v>
      </c>
    </row>
    <row r="11" spans="1:11" ht="15" customHeight="1">
      <c r="A11" s="494" t="s">
        <v>946</v>
      </c>
      <c r="B11" s="495">
        <v>18424</v>
      </c>
      <c r="C11" s="496">
        <v>4842</v>
      </c>
      <c r="D11" s="496">
        <v>12346</v>
      </c>
      <c r="E11" s="496">
        <v>54</v>
      </c>
      <c r="F11" s="496">
        <v>611</v>
      </c>
      <c r="G11" s="496">
        <v>16466</v>
      </c>
      <c r="H11" s="496">
        <v>2294</v>
      </c>
      <c r="I11" s="496">
        <v>12802</v>
      </c>
      <c r="J11" s="496">
        <v>195</v>
      </c>
      <c r="K11" s="496">
        <v>1030</v>
      </c>
    </row>
    <row r="12" spans="1:11" ht="15" customHeight="1">
      <c r="A12" s="494" t="s">
        <v>947</v>
      </c>
      <c r="B12" s="495">
        <v>22649</v>
      </c>
      <c r="C12" s="496">
        <v>4768</v>
      </c>
      <c r="D12" s="496">
        <v>15974</v>
      </c>
      <c r="E12" s="496">
        <v>148</v>
      </c>
      <c r="F12" s="496">
        <v>1009</v>
      </c>
      <c r="G12" s="496">
        <v>20864</v>
      </c>
      <c r="H12" s="496">
        <v>2427</v>
      </c>
      <c r="I12" s="496">
        <v>16067</v>
      </c>
      <c r="J12" s="496">
        <v>475</v>
      </c>
      <c r="K12" s="496">
        <v>1666</v>
      </c>
    </row>
    <row r="13" spans="1:11" ht="15" customHeight="1">
      <c r="A13" s="494" t="s">
        <v>948</v>
      </c>
      <c r="B13" s="495">
        <v>18980</v>
      </c>
      <c r="C13" s="496">
        <v>2761</v>
      </c>
      <c r="D13" s="496">
        <v>14344</v>
      </c>
      <c r="E13" s="496">
        <v>227</v>
      </c>
      <c r="F13" s="496">
        <v>958</v>
      </c>
      <c r="G13" s="496">
        <v>18477</v>
      </c>
      <c r="H13" s="496">
        <v>1777</v>
      </c>
      <c r="I13" s="496">
        <v>14009</v>
      </c>
      <c r="J13" s="496">
        <v>905</v>
      </c>
      <c r="K13" s="496">
        <v>1558</v>
      </c>
    </row>
    <row r="14" spans="1:11" ht="15" customHeight="1">
      <c r="A14" s="494" t="s">
        <v>949</v>
      </c>
      <c r="B14" s="495">
        <v>16218</v>
      </c>
      <c r="C14" s="496">
        <v>1479</v>
      </c>
      <c r="D14" s="496">
        <v>12800</v>
      </c>
      <c r="E14" s="496">
        <v>376</v>
      </c>
      <c r="F14" s="496">
        <v>873</v>
      </c>
      <c r="G14" s="496">
        <v>16879</v>
      </c>
      <c r="H14" s="496">
        <v>1392</v>
      </c>
      <c r="I14" s="496">
        <v>12549</v>
      </c>
      <c r="J14" s="496">
        <v>1532</v>
      </c>
      <c r="K14" s="496">
        <v>1158</v>
      </c>
    </row>
    <row r="15" spans="1:11" ht="15" customHeight="1">
      <c r="A15" s="494" t="s">
        <v>950</v>
      </c>
      <c r="B15" s="495">
        <v>14593</v>
      </c>
      <c r="C15" s="496">
        <v>821</v>
      </c>
      <c r="D15" s="496">
        <v>11985</v>
      </c>
      <c r="E15" s="496">
        <v>554</v>
      </c>
      <c r="F15" s="496">
        <v>666</v>
      </c>
      <c r="G15" s="496">
        <v>15757</v>
      </c>
      <c r="H15" s="496">
        <v>1221</v>
      </c>
      <c r="I15" s="496">
        <v>10858</v>
      </c>
      <c r="J15" s="496">
        <v>2390</v>
      </c>
      <c r="K15" s="496">
        <v>996</v>
      </c>
    </row>
    <row r="16" spans="1:11" ht="15" customHeight="1">
      <c r="A16" s="494" t="s">
        <v>951</v>
      </c>
      <c r="B16" s="495">
        <v>11162</v>
      </c>
      <c r="C16" s="496">
        <v>442</v>
      </c>
      <c r="D16" s="496">
        <v>9336</v>
      </c>
      <c r="E16" s="496">
        <v>584</v>
      </c>
      <c r="F16" s="496">
        <v>393</v>
      </c>
      <c r="G16" s="496">
        <v>12571</v>
      </c>
      <c r="H16" s="496">
        <v>916</v>
      </c>
      <c r="I16" s="496">
        <v>7654</v>
      </c>
      <c r="J16" s="496">
        <v>3011</v>
      </c>
      <c r="K16" s="496">
        <v>784</v>
      </c>
    </row>
    <row r="17" spans="1:11" ht="15" customHeight="1">
      <c r="A17" s="494" t="s">
        <v>952</v>
      </c>
      <c r="B17" s="495">
        <v>7014</v>
      </c>
      <c r="C17" s="496">
        <v>195</v>
      </c>
      <c r="D17" s="496">
        <v>5940</v>
      </c>
      <c r="E17" s="496">
        <v>622</v>
      </c>
      <c r="F17" s="496">
        <v>210</v>
      </c>
      <c r="G17" s="496">
        <v>9468</v>
      </c>
      <c r="H17" s="496">
        <v>556</v>
      </c>
      <c r="I17" s="496">
        <v>4457</v>
      </c>
      <c r="J17" s="496">
        <v>3808</v>
      </c>
      <c r="K17" s="496">
        <v>493</v>
      </c>
    </row>
    <row r="18" spans="1:16" ht="15" customHeight="1">
      <c r="A18" s="494" t="s">
        <v>1083</v>
      </c>
      <c r="B18" s="495">
        <v>8824</v>
      </c>
      <c r="C18" s="496">
        <v>138</v>
      </c>
      <c r="D18" s="496">
        <v>6525</v>
      </c>
      <c r="E18" s="496">
        <v>1861</v>
      </c>
      <c r="F18" s="496">
        <v>188</v>
      </c>
      <c r="G18" s="496">
        <v>15425</v>
      </c>
      <c r="H18" s="496">
        <v>466</v>
      </c>
      <c r="I18" s="496">
        <v>3372</v>
      </c>
      <c r="J18" s="496">
        <v>10686</v>
      </c>
      <c r="K18" s="496">
        <v>507</v>
      </c>
      <c r="L18" s="498"/>
      <c r="M18" s="498"/>
      <c r="N18" s="498"/>
      <c r="O18" s="498"/>
      <c r="P18" s="498"/>
    </row>
    <row r="19" spans="1:16" ht="15" customHeight="1">
      <c r="A19" s="487"/>
      <c r="B19" s="499"/>
      <c r="C19" s="500"/>
      <c r="D19" s="500"/>
      <c r="E19" s="500"/>
      <c r="F19" s="500"/>
      <c r="G19" s="500"/>
      <c r="H19" s="500"/>
      <c r="I19" s="500"/>
      <c r="J19" s="500"/>
      <c r="K19" s="500"/>
      <c r="L19" s="498"/>
      <c r="M19" s="498"/>
      <c r="N19" s="498"/>
      <c r="O19" s="498"/>
      <c r="P19" s="498"/>
    </row>
    <row r="20" spans="1:16" ht="15" customHeight="1">
      <c r="A20" s="485" t="s">
        <v>1084</v>
      </c>
      <c r="B20" s="499"/>
      <c r="C20" s="500"/>
      <c r="D20" s="500"/>
      <c r="E20" s="500"/>
      <c r="F20" s="500"/>
      <c r="G20" s="500"/>
      <c r="H20" s="500"/>
      <c r="I20" s="500"/>
      <c r="J20" s="500"/>
      <c r="K20" s="500"/>
      <c r="L20" s="498"/>
      <c r="M20" s="498"/>
      <c r="N20" s="498"/>
      <c r="O20" s="498"/>
      <c r="P20" s="498"/>
    </row>
    <row r="21" spans="1:11" s="493" customFormat="1" ht="15" customHeight="1">
      <c r="A21" s="490" t="s">
        <v>1080</v>
      </c>
      <c r="B21" s="491">
        <f aca="true" t="shared" si="0" ref="B21:K21">SUM(B22:B34)</f>
        <v>227883</v>
      </c>
      <c r="C21" s="492">
        <f t="shared" si="0"/>
        <v>89261</v>
      </c>
      <c r="D21" s="492">
        <f t="shared" si="0"/>
        <v>114803</v>
      </c>
      <c r="E21" s="492">
        <f t="shared" si="0"/>
        <v>4798</v>
      </c>
      <c r="F21" s="492">
        <f t="shared" si="0"/>
        <v>6621</v>
      </c>
      <c r="G21" s="492">
        <f t="shared" si="0"/>
        <v>226808</v>
      </c>
      <c r="H21" s="492">
        <f t="shared" si="0"/>
        <v>71286</v>
      </c>
      <c r="I21" s="492">
        <f t="shared" si="0"/>
        <v>114187</v>
      </c>
      <c r="J21" s="492">
        <f t="shared" si="0"/>
        <v>23757</v>
      </c>
      <c r="K21" s="492">
        <f t="shared" si="0"/>
        <v>11673</v>
      </c>
    </row>
    <row r="22" spans="1:11" ht="15" customHeight="1">
      <c r="A22" s="494" t="s">
        <v>1081</v>
      </c>
      <c r="B22" s="495">
        <v>13219</v>
      </c>
      <c r="C22" s="496">
        <v>13138</v>
      </c>
      <c r="D22" s="496">
        <v>76</v>
      </c>
      <c r="E22" s="496">
        <v>1</v>
      </c>
      <c r="F22" s="496">
        <v>4</v>
      </c>
      <c r="G22" s="496">
        <v>13459</v>
      </c>
      <c r="H22" s="496">
        <v>13330</v>
      </c>
      <c r="I22" s="496">
        <v>117</v>
      </c>
      <c r="J22" s="496">
        <v>1</v>
      </c>
      <c r="K22" s="496">
        <v>7</v>
      </c>
    </row>
    <row r="23" spans="1:11" ht="15" customHeight="1">
      <c r="A23" s="494" t="s">
        <v>942</v>
      </c>
      <c r="B23" s="495">
        <v>22382</v>
      </c>
      <c r="C23" s="496">
        <v>21457</v>
      </c>
      <c r="D23" s="496">
        <v>881</v>
      </c>
      <c r="E23" s="496">
        <v>3</v>
      </c>
      <c r="F23" s="496">
        <v>31</v>
      </c>
      <c r="G23" s="496">
        <v>21116</v>
      </c>
      <c r="H23" s="496">
        <v>19603</v>
      </c>
      <c r="I23" s="496">
        <v>1437</v>
      </c>
      <c r="J23" s="496">
        <v>5</v>
      </c>
      <c r="K23" s="496">
        <v>65</v>
      </c>
    </row>
    <row r="24" spans="1:11" ht="15" customHeight="1">
      <c r="A24" s="494" t="s">
        <v>943</v>
      </c>
      <c r="B24" s="495">
        <v>25505</v>
      </c>
      <c r="C24" s="496">
        <v>20124</v>
      </c>
      <c r="D24" s="496">
        <v>5195</v>
      </c>
      <c r="E24" s="496">
        <v>9</v>
      </c>
      <c r="F24" s="496">
        <v>162</v>
      </c>
      <c r="G24" s="496">
        <v>23188</v>
      </c>
      <c r="H24" s="496">
        <v>15062</v>
      </c>
      <c r="I24" s="496">
        <v>7711</v>
      </c>
      <c r="J24" s="496">
        <v>14</v>
      </c>
      <c r="K24" s="496">
        <v>381</v>
      </c>
    </row>
    <row r="25" spans="1:11" ht="15" customHeight="1">
      <c r="A25" s="494" t="s">
        <v>944</v>
      </c>
      <c r="B25" s="495">
        <v>22009</v>
      </c>
      <c r="C25" s="496">
        <v>12054</v>
      </c>
      <c r="D25" s="496">
        <v>9610</v>
      </c>
      <c r="E25" s="496">
        <v>7</v>
      </c>
      <c r="F25" s="496">
        <v>328</v>
      </c>
      <c r="G25" s="496">
        <v>20034</v>
      </c>
      <c r="H25" s="496">
        <v>7598</v>
      </c>
      <c r="I25" s="496">
        <v>11639</v>
      </c>
      <c r="J25" s="496">
        <v>35</v>
      </c>
      <c r="K25" s="496">
        <v>716</v>
      </c>
    </row>
    <row r="26" spans="1:11" ht="15" customHeight="1">
      <c r="A26" s="494" t="s">
        <v>945</v>
      </c>
      <c r="B26" s="495">
        <v>19131</v>
      </c>
      <c r="C26" s="496">
        <v>6165</v>
      </c>
      <c r="D26" s="496">
        <v>10801</v>
      </c>
      <c r="E26" s="496">
        <v>24</v>
      </c>
      <c r="F26" s="496">
        <v>514</v>
      </c>
      <c r="G26" s="496">
        <v>17044</v>
      </c>
      <c r="H26" s="496">
        <v>3732</v>
      </c>
      <c r="I26" s="496">
        <v>11684</v>
      </c>
      <c r="J26" s="496">
        <v>69</v>
      </c>
      <c r="K26" s="496">
        <v>974</v>
      </c>
    </row>
    <row r="27" spans="1:11" ht="15" customHeight="1">
      <c r="A27" s="494" t="s">
        <v>946</v>
      </c>
      <c r="B27" s="495">
        <v>16092</v>
      </c>
      <c r="C27" s="496">
        <v>4061</v>
      </c>
      <c r="D27" s="496">
        <v>10257</v>
      </c>
      <c r="E27" s="496">
        <v>45</v>
      </c>
      <c r="F27" s="496">
        <v>522</v>
      </c>
      <c r="G27" s="496">
        <v>14494</v>
      </c>
      <c r="H27" s="496">
        <v>2255</v>
      </c>
      <c r="I27" s="496">
        <v>10636</v>
      </c>
      <c r="J27" s="496">
        <v>139</v>
      </c>
      <c r="K27" s="496">
        <v>1074</v>
      </c>
    </row>
    <row r="28" spans="1:11" ht="15" customHeight="1">
      <c r="A28" s="494" t="s">
        <v>947</v>
      </c>
      <c r="B28" s="495">
        <v>17618</v>
      </c>
      <c r="C28" s="496">
        <v>3851</v>
      </c>
      <c r="D28" s="496">
        <v>11557</v>
      </c>
      <c r="E28" s="496">
        <v>123</v>
      </c>
      <c r="F28" s="496">
        <v>775</v>
      </c>
      <c r="G28" s="496">
        <v>15970</v>
      </c>
      <c r="H28" s="496">
        <v>2028</v>
      </c>
      <c r="I28" s="496">
        <v>11856</v>
      </c>
      <c r="J28" s="496">
        <v>347</v>
      </c>
      <c r="K28" s="496">
        <v>1324</v>
      </c>
    </row>
    <row r="29" spans="1:11" ht="15" customHeight="1">
      <c r="A29" s="494" t="s">
        <v>948</v>
      </c>
      <c r="B29" s="495">
        <v>21886</v>
      </c>
      <c r="C29" s="496">
        <v>3916</v>
      </c>
      <c r="D29" s="496">
        <v>14792</v>
      </c>
      <c r="E29" s="496">
        <v>222</v>
      </c>
      <c r="F29" s="496">
        <v>1200</v>
      </c>
      <c r="G29" s="496">
        <v>20140</v>
      </c>
      <c r="H29" s="496">
        <v>2123</v>
      </c>
      <c r="I29" s="496">
        <v>14749</v>
      </c>
      <c r="J29" s="496">
        <v>716</v>
      </c>
      <c r="K29" s="496">
        <v>1912</v>
      </c>
    </row>
    <row r="30" spans="1:11" ht="15" customHeight="1">
      <c r="A30" s="494" t="s">
        <v>949</v>
      </c>
      <c r="B30" s="495">
        <v>18281</v>
      </c>
      <c r="C30" s="496">
        <v>2142</v>
      </c>
      <c r="D30" s="496">
        <v>13271</v>
      </c>
      <c r="E30" s="496">
        <v>382</v>
      </c>
      <c r="F30" s="496">
        <v>1072</v>
      </c>
      <c r="G30" s="496">
        <v>17906</v>
      </c>
      <c r="H30" s="496">
        <v>1584</v>
      </c>
      <c r="I30" s="496">
        <v>12815</v>
      </c>
      <c r="J30" s="496">
        <v>1291</v>
      </c>
      <c r="K30" s="496">
        <v>1622</v>
      </c>
    </row>
    <row r="31" spans="1:11" ht="15" customHeight="1">
      <c r="A31" s="494" t="s">
        <v>950</v>
      </c>
      <c r="B31" s="495">
        <v>15202</v>
      </c>
      <c r="C31" s="496">
        <v>1184</v>
      </c>
      <c r="D31" s="496">
        <v>11497</v>
      </c>
      <c r="E31" s="496">
        <v>499</v>
      </c>
      <c r="F31" s="496">
        <v>850</v>
      </c>
      <c r="G31" s="496">
        <v>16340</v>
      </c>
      <c r="H31" s="496">
        <v>1268</v>
      </c>
      <c r="I31" s="496">
        <v>11224</v>
      </c>
      <c r="J31" s="496">
        <v>2117</v>
      </c>
      <c r="K31" s="496">
        <v>1162</v>
      </c>
    </row>
    <row r="32" spans="1:11" ht="15" customHeight="1">
      <c r="A32" s="494" t="s">
        <v>951</v>
      </c>
      <c r="B32" s="495">
        <v>13603</v>
      </c>
      <c r="C32" s="496">
        <v>603</v>
      </c>
      <c r="D32" s="496">
        <v>10588</v>
      </c>
      <c r="E32" s="496">
        <v>685</v>
      </c>
      <c r="F32" s="496">
        <v>588</v>
      </c>
      <c r="G32" s="496">
        <v>15205</v>
      </c>
      <c r="H32" s="496">
        <v>1084</v>
      </c>
      <c r="I32" s="496">
        <v>9375</v>
      </c>
      <c r="J32" s="496">
        <v>3120</v>
      </c>
      <c r="K32" s="496">
        <v>942</v>
      </c>
    </row>
    <row r="33" spans="1:11" ht="15" customHeight="1">
      <c r="A33" s="494" t="s">
        <v>952</v>
      </c>
      <c r="B33" s="495">
        <v>10313</v>
      </c>
      <c r="C33" s="496">
        <v>344</v>
      </c>
      <c r="D33" s="496">
        <v>7922</v>
      </c>
      <c r="E33" s="496">
        <v>752</v>
      </c>
      <c r="F33" s="496">
        <v>319</v>
      </c>
      <c r="G33" s="496">
        <v>12046</v>
      </c>
      <c r="H33" s="496">
        <v>815</v>
      </c>
      <c r="I33" s="496">
        <v>6167</v>
      </c>
      <c r="J33" s="496">
        <v>3801</v>
      </c>
      <c r="K33" s="496">
        <v>704</v>
      </c>
    </row>
    <row r="34" spans="1:11" ht="15" customHeight="1">
      <c r="A34" s="501" t="s">
        <v>1085</v>
      </c>
      <c r="B34" s="502">
        <v>12642</v>
      </c>
      <c r="C34" s="503">
        <v>222</v>
      </c>
      <c r="D34" s="503">
        <v>8356</v>
      </c>
      <c r="E34" s="503">
        <v>2046</v>
      </c>
      <c r="F34" s="503">
        <v>256</v>
      </c>
      <c r="G34" s="503">
        <v>19866</v>
      </c>
      <c r="H34" s="503">
        <v>804</v>
      </c>
      <c r="I34" s="503">
        <v>4777</v>
      </c>
      <c r="J34" s="503">
        <v>12102</v>
      </c>
      <c r="K34" s="503">
        <v>790</v>
      </c>
    </row>
    <row r="35" spans="1:11" ht="15" customHeight="1">
      <c r="A35" s="504" t="s">
        <v>1086</v>
      </c>
      <c r="B35" s="489"/>
      <c r="C35" s="489"/>
      <c r="D35" s="489"/>
      <c r="E35" s="489"/>
      <c r="F35" s="489"/>
      <c r="G35" s="489"/>
      <c r="H35" s="489"/>
      <c r="I35" s="489"/>
      <c r="J35" s="489"/>
      <c r="K35" s="489"/>
    </row>
    <row r="36" spans="1:11" ht="12.75">
      <c r="A36" s="489"/>
      <c r="B36" s="489"/>
      <c r="C36" s="489"/>
      <c r="D36" s="489"/>
      <c r="E36" s="489"/>
      <c r="F36" s="489"/>
      <c r="G36" s="489"/>
      <c r="H36" s="489"/>
      <c r="I36" s="489"/>
      <c r="J36" s="489"/>
      <c r="K36" s="489"/>
    </row>
    <row r="37" spans="1:11" ht="12.75">
      <c r="A37" s="489"/>
      <c r="B37" s="489"/>
      <c r="C37" s="489"/>
      <c r="D37" s="489"/>
      <c r="E37" s="489"/>
      <c r="F37" s="489"/>
      <c r="G37" s="489"/>
      <c r="H37" s="489"/>
      <c r="I37" s="489"/>
      <c r="J37" s="489"/>
      <c r="K37" s="489"/>
    </row>
    <row r="38" spans="1:11" ht="12.75">
      <c r="A38" s="489"/>
      <c r="B38" s="489"/>
      <c r="C38" s="489"/>
      <c r="D38" s="489"/>
      <c r="E38" s="489"/>
      <c r="F38" s="489"/>
      <c r="G38" s="489"/>
      <c r="H38" s="489"/>
      <c r="I38" s="489"/>
      <c r="J38" s="489"/>
      <c r="K38" s="489"/>
    </row>
  </sheetData>
  <mergeCells count="4">
    <mergeCell ref="B2:F2"/>
    <mergeCell ref="G2:K2"/>
    <mergeCell ref="A2:A3"/>
    <mergeCell ref="A1:K1"/>
  </mergeCells>
  <printOptions/>
  <pageMargins left="0.7874015748031497" right="0.57" top="0.5905511811023623" bottom="0.7874015748031497" header="0.5905511811023623" footer="0"/>
  <pageSetup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41"/>
  <sheetViews>
    <sheetView workbookViewId="0" topLeftCell="A1">
      <selection activeCell="A1" sqref="A1:J1"/>
    </sheetView>
  </sheetViews>
  <sheetFormatPr defaultColWidth="9.00390625" defaultRowHeight="13.5"/>
  <cols>
    <col min="1" max="1" width="2.00390625" style="505" customWidth="1"/>
    <col min="2" max="2" width="10.25390625" style="505" customWidth="1"/>
    <col min="3" max="3" width="2.625" style="505" customWidth="1"/>
    <col min="4" max="10" width="10.375" style="505" customWidth="1"/>
    <col min="11" max="16384" width="9.00390625" style="505" customWidth="1"/>
  </cols>
  <sheetData>
    <row r="1" spans="1:10" ht="21" customHeight="1" thickBot="1">
      <c r="A1" s="979" t="s">
        <v>1088</v>
      </c>
      <c r="B1" s="979"/>
      <c r="C1" s="979"/>
      <c r="D1" s="979"/>
      <c r="E1" s="979"/>
      <c r="F1" s="979"/>
      <c r="G1" s="979"/>
      <c r="H1" s="979"/>
      <c r="I1" s="979"/>
      <c r="J1" s="979"/>
    </row>
    <row r="2" spans="1:10" ht="15" customHeight="1" thickTop="1">
      <c r="A2" s="987" t="s">
        <v>1089</v>
      </c>
      <c r="B2" s="987"/>
      <c r="C2" s="988"/>
      <c r="D2" s="980" t="s">
        <v>1090</v>
      </c>
      <c r="E2" s="982" t="s">
        <v>1087</v>
      </c>
      <c r="F2" s="982" t="s">
        <v>1091</v>
      </c>
      <c r="G2" s="506" t="s">
        <v>1092</v>
      </c>
      <c r="H2" s="506" t="s">
        <v>1093</v>
      </c>
      <c r="I2" s="506" t="s">
        <v>1094</v>
      </c>
      <c r="J2" s="984" t="s">
        <v>1095</v>
      </c>
    </row>
    <row r="3" spans="1:10" ht="15" customHeight="1">
      <c r="A3" s="989"/>
      <c r="B3" s="989"/>
      <c r="C3" s="990"/>
      <c r="D3" s="981"/>
      <c r="E3" s="983"/>
      <c r="F3" s="983"/>
      <c r="G3" s="507" t="s">
        <v>1096</v>
      </c>
      <c r="H3" s="507" t="s">
        <v>1097</v>
      </c>
      <c r="I3" s="507" t="s">
        <v>1098</v>
      </c>
      <c r="J3" s="985"/>
    </row>
    <row r="4" spans="1:10" s="508" customFormat="1" ht="15" customHeight="1">
      <c r="A4" s="991" t="s">
        <v>1099</v>
      </c>
      <c r="B4" s="991"/>
      <c r="C4" s="992"/>
      <c r="D4" s="508">
        <v>512459</v>
      </c>
      <c r="E4" s="508">
        <v>47952</v>
      </c>
      <c r="F4" s="508">
        <v>50950</v>
      </c>
      <c r="G4" s="508">
        <v>123380</v>
      </c>
      <c r="H4" s="508">
        <v>63480</v>
      </c>
      <c r="I4" s="508">
        <v>77546</v>
      </c>
      <c r="J4" s="508">
        <v>120596</v>
      </c>
    </row>
    <row r="5" spans="1:10" ht="15" customHeight="1">
      <c r="A5" s="509"/>
      <c r="B5" s="994"/>
      <c r="C5" s="995"/>
      <c r="D5" s="510"/>
      <c r="E5" s="510"/>
      <c r="F5" s="510"/>
      <c r="G5" s="510"/>
      <c r="H5" s="510"/>
      <c r="I5" s="510"/>
      <c r="J5" s="510"/>
    </row>
    <row r="6" spans="1:10" s="508" customFormat="1" ht="15" customHeight="1">
      <c r="A6" s="986" t="s">
        <v>964</v>
      </c>
      <c r="B6" s="986"/>
      <c r="C6" s="993"/>
      <c r="D6" s="508">
        <v>257458</v>
      </c>
      <c r="E6" s="508">
        <v>26622</v>
      </c>
      <c r="F6" s="508">
        <v>25443</v>
      </c>
      <c r="G6" s="508">
        <v>61738</v>
      </c>
      <c r="H6" s="508">
        <v>31986</v>
      </c>
      <c r="I6" s="508">
        <v>37230</v>
      </c>
      <c r="J6" s="508">
        <v>54307</v>
      </c>
    </row>
    <row r="7" spans="1:10" ht="15" customHeight="1">
      <c r="A7" s="509"/>
      <c r="B7" s="513" t="s">
        <v>1100</v>
      </c>
      <c r="C7" s="514"/>
      <c r="D7" s="510">
        <v>29575</v>
      </c>
      <c r="E7" s="510">
        <v>11420</v>
      </c>
      <c r="F7" s="510">
        <v>3051</v>
      </c>
      <c r="G7" s="510">
        <v>8610</v>
      </c>
      <c r="H7" s="510">
        <v>4491</v>
      </c>
      <c r="I7" s="510">
        <v>1753</v>
      </c>
      <c r="J7" s="515">
        <v>0</v>
      </c>
    </row>
    <row r="8" spans="1:10" ht="15" customHeight="1">
      <c r="A8" s="509"/>
      <c r="B8" s="513" t="s">
        <v>1101</v>
      </c>
      <c r="C8" s="514" t="s">
        <v>1102</v>
      </c>
      <c r="D8" s="510">
        <v>13219</v>
      </c>
      <c r="E8" s="510">
        <v>2711</v>
      </c>
      <c r="F8" s="510">
        <v>1986</v>
      </c>
      <c r="G8" s="510">
        <v>2787</v>
      </c>
      <c r="H8" s="510">
        <v>1788</v>
      </c>
      <c r="I8" s="510">
        <v>3685</v>
      </c>
      <c r="J8" s="515">
        <v>0</v>
      </c>
    </row>
    <row r="9" spans="1:10" ht="15" customHeight="1">
      <c r="A9" s="509"/>
      <c r="B9" s="513" t="s">
        <v>1103</v>
      </c>
      <c r="D9" s="510">
        <v>22382</v>
      </c>
      <c r="E9" s="510">
        <v>2488</v>
      </c>
      <c r="F9" s="510">
        <v>3947</v>
      </c>
      <c r="G9" s="510">
        <v>6706</v>
      </c>
      <c r="H9" s="510">
        <v>1539</v>
      </c>
      <c r="I9" s="510">
        <v>2798</v>
      </c>
      <c r="J9" s="510">
        <v>1948</v>
      </c>
    </row>
    <row r="10" spans="1:10" ht="15" customHeight="1">
      <c r="A10" s="509"/>
      <c r="B10" s="513" t="s">
        <v>1104</v>
      </c>
      <c r="C10" s="514"/>
      <c r="D10" s="510">
        <v>25505</v>
      </c>
      <c r="E10" s="510">
        <v>2141</v>
      </c>
      <c r="F10" s="510">
        <v>4345</v>
      </c>
      <c r="G10" s="510">
        <v>8816</v>
      </c>
      <c r="H10" s="510">
        <v>2363</v>
      </c>
      <c r="I10" s="510">
        <v>2091</v>
      </c>
      <c r="J10" s="510">
        <v>2774</v>
      </c>
    </row>
    <row r="11" spans="1:10" ht="15" customHeight="1">
      <c r="A11" s="509"/>
      <c r="B11" s="513" t="s">
        <v>1105</v>
      </c>
      <c r="C11" s="514"/>
      <c r="D11" s="510">
        <v>22009</v>
      </c>
      <c r="E11" s="510">
        <v>1369</v>
      </c>
      <c r="F11" s="510">
        <v>3206</v>
      </c>
      <c r="G11" s="510">
        <v>8566</v>
      </c>
      <c r="H11" s="510">
        <v>3245</v>
      </c>
      <c r="I11" s="510">
        <v>1532</v>
      </c>
      <c r="J11" s="510">
        <v>2073</v>
      </c>
    </row>
    <row r="12" spans="1:10" ht="15" customHeight="1">
      <c r="A12" s="509"/>
      <c r="B12" s="513" t="s">
        <v>1106</v>
      </c>
      <c r="C12" s="514"/>
      <c r="D12" s="510">
        <v>19131</v>
      </c>
      <c r="E12" s="510">
        <v>1172</v>
      </c>
      <c r="F12" s="510">
        <v>2139</v>
      </c>
      <c r="G12" s="510">
        <v>6714</v>
      </c>
      <c r="H12" s="510">
        <v>3982</v>
      </c>
      <c r="I12" s="510">
        <v>1913</v>
      </c>
      <c r="J12" s="510">
        <v>1748</v>
      </c>
    </row>
    <row r="13" spans="1:10" ht="15" customHeight="1">
      <c r="A13" s="509"/>
      <c r="B13" s="513" t="s">
        <v>1107</v>
      </c>
      <c r="C13" s="514"/>
      <c r="D13" s="510">
        <v>16092</v>
      </c>
      <c r="E13" s="510">
        <v>1071</v>
      </c>
      <c r="F13" s="510">
        <v>1385</v>
      </c>
      <c r="G13" s="510">
        <v>4615</v>
      </c>
      <c r="H13" s="510">
        <v>3409</v>
      </c>
      <c r="I13" s="510">
        <v>2863</v>
      </c>
      <c r="J13" s="510">
        <v>1650</v>
      </c>
    </row>
    <row r="14" spans="1:10" ht="15" customHeight="1">
      <c r="A14" s="509"/>
      <c r="B14" s="513" t="s">
        <v>1108</v>
      </c>
      <c r="C14" s="514"/>
      <c r="D14" s="510">
        <v>17618</v>
      </c>
      <c r="E14" s="510">
        <v>943</v>
      </c>
      <c r="F14" s="510">
        <v>1289</v>
      </c>
      <c r="G14" s="510">
        <v>4007</v>
      </c>
      <c r="H14" s="510">
        <v>3140</v>
      </c>
      <c r="I14" s="510">
        <v>4386</v>
      </c>
      <c r="J14" s="510">
        <v>2667</v>
      </c>
    </row>
    <row r="15" spans="1:10" ht="15" customHeight="1">
      <c r="A15" s="509"/>
      <c r="B15" s="513" t="s">
        <v>1109</v>
      </c>
      <c r="C15" s="514"/>
      <c r="D15" s="510">
        <v>21886</v>
      </c>
      <c r="E15" s="510">
        <v>1055</v>
      </c>
      <c r="F15" s="510">
        <v>1323</v>
      </c>
      <c r="G15" s="510">
        <v>3872</v>
      </c>
      <c r="H15" s="510">
        <v>2875</v>
      </c>
      <c r="I15" s="510">
        <v>5449</v>
      </c>
      <c r="J15" s="510">
        <v>5811</v>
      </c>
    </row>
    <row r="16" spans="1:10" ht="15" customHeight="1">
      <c r="A16" s="509"/>
      <c r="B16" s="513" t="s">
        <v>1110</v>
      </c>
      <c r="C16" s="514"/>
      <c r="D16" s="510">
        <v>18281</v>
      </c>
      <c r="E16" s="510">
        <v>701</v>
      </c>
      <c r="F16" s="510">
        <v>920</v>
      </c>
      <c r="G16" s="510">
        <v>2580</v>
      </c>
      <c r="H16" s="510">
        <v>1890</v>
      </c>
      <c r="I16" s="510">
        <v>3934</v>
      </c>
      <c r="J16" s="510">
        <v>7065</v>
      </c>
    </row>
    <row r="17" spans="1:10" ht="15" customHeight="1">
      <c r="A17" s="509"/>
      <c r="B17" s="513" t="s">
        <v>1111</v>
      </c>
      <c r="C17" s="514"/>
      <c r="D17" s="510">
        <v>15202</v>
      </c>
      <c r="E17" s="510">
        <v>484</v>
      </c>
      <c r="F17" s="510">
        <v>632</v>
      </c>
      <c r="G17" s="510">
        <v>1698</v>
      </c>
      <c r="H17" s="510">
        <v>1206</v>
      </c>
      <c r="I17" s="510">
        <v>2721</v>
      </c>
      <c r="J17" s="510">
        <v>7297</v>
      </c>
    </row>
    <row r="18" spans="1:10" ht="15" customHeight="1">
      <c r="A18" s="509"/>
      <c r="B18" s="513" t="s">
        <v>1112</v>
      </c>
      <c r="C18" s="514"/>
      <c r="D18" s="510">
        <v>13603</v>
      </c>
      <c r="E18" s="510">
        <v>434</v>
      </c>
      <c r="F18" s="510">
        <v>493</v>
      </c>
      <c r="G18" s="510">
        <v>1172</v>
      </c>
      <c r="H18" s="510">
        <v>882</v>
      </c>
      <c r="I18" s="510">
        <v>1951</v>
      </c>
      <c r="J18" s="510">
        <v>7466</v>
      </c>
    </row>
    <row r="19" spans="1:10" ht="15" customHeight="1">
      <c r="A19" s="509"/>
      <c r="B19" s="513" t="s">
        <v>1113</v>
      </c>
      <c r="C19" s="514"/>
      <c r="D19" s="510">
        <v>10313</v>
      </c>
      <c r="E19" s="510">
        <v>311</v>
      </c>
      <c r="F19" s="510">
        <v>317</v>
      </c>
      <c r="G19" s="510">
        <v>749</v>
      </c>
      <c r="H19" s="510">
        <v>568</v>
      </c>
      <c r="I19" s="510">
        <v>1137</v>
      </c>
      <c r="J19" s="510">
        <v>6175</v>
      </c>
    </row>
    <row r="20" spans="1:10" ht="15" customHeight="1">
      <c r="A20" s="509"/>
      <c r="B20" s="513" t="s">
        <v>1114</v>
      </c>
      <c r="C20" s="514"/>
      <c r="D20" s="510">
        <v>6487</v>
      </c>
      <c r="E20" s="510">
        <v>184</v>
      </c>
      <c r="F20" s="510">
        <v>188</v>
      </c>
      <c r="G20" s="510">
        <v>426</v>
      </c>
      <c r="H20" s="510">
        <v>324</v>
      </c>
      <c r="I20" s="510">
        <v>558</v>
      </c>
      <c r="J20" s="510">
        <v>3948</v>
      </c>
    </row>
    <row r="21" spans="1:10" ht="15" customHeight="1">
      <c r="A21" s="509"/>
      <c r="B21" s="513" t="s">
        <v>1115</v>
      </c>
      <c r="C21" s="514"/>
      <c r="D21" s="510">
        <v>3539</v>
      </c>
      <c r="E21" s="510">
        <v>71</v>
      </c>
      <c r="F21" s="510">
        <v>110</v>
      </c>
      <c r="G21" s="510">
        <v>226</v>
      </c>
      <c r="H21" s="510">
        <v>153</v>
      </c>
      <c r="I21" s="510">
        <v>264</v>
      </c>
      <c r="J21" s="510">
        <v>2192</v>
      </c>
    </row>
    <row r="22" spans="1:10" ht="15" customHeight="1">
      <c r="A22" s="509"/>
      <c r="B22" s="513" t="s">
        <v>1116</v>
      </c>
      <c r="C22" s="514"/>
      <c r="D22" s="510">
        <v>2616</v>
      </c>
      <c r="E22" s="510">
        <v>67</v>
      </c>
      <c r="F22" s="510">
        <v>112</v>
      </c>
      <c r="G22" s="510">
        <v>194</v>
      </c>
      <c r="H22" s="510">
        <v>131</v>
      </c>
      <c r="I22" s="510">
        <v>195</v>
      </c>
      <c r="J22" s="510">
        <v>1493</v>
      </c>
    </row>
    <row r="23" spans="1:10" ht="15" customHeight="1">
      <c r="A23" s="509"/>
      <c r="B23" s="516"/>
      <c r="C23" s="514"/>
      <c r="D23" s="510"/>
      <c r="E23" s="510"/>
      <c r="F23" s="510"/>
      <c r="G23" s="510"/>
      <c r="H23" s="510"/>
      <c r="I23" s="510"/>
      <c r="J23" s="510"/>
    </row>
    <row r="24" spans="1:10" s="508" customFormat="1" ht="15" customHeight="1">
      <c r="A24" s="986" t="s">
        <v>965</v>
      </c>
      <c r="B24" s="986"/>
      <c r="C24" s="512"/>
      <c r="D24" s="508">
        <v>255001</v>
      </c>
      <c r="E24" s="508">
        <v>21330</v>
      </c>
      <c r="F24" s="508">
        <v>25507</v>
      </c>
      <c r="G24" s="508">
        <v>61642</v>
      </c>
      <c r="H24" s="508">
        <v>31494</v>
      </c>
      <c r="I24" s="508">
        <v>40316</v>
      </c>
      <c r="J24" s="508">
        <v>66289</v>
      </c>
    </row>
    <row r="25" spans="1:10" ht="15" customHeight="1">
      <c r="A25" s="509"/>
      <c r="B25" s="513" t="s">
        <v>1100</v>
      </c>
      <c r="C25" s="514"/>
      <c r="D25" s="510">
        <v>28193</v>
      </c>
      <c r="E25" s="510">
        <v>10785</v>
      </c>
      <c r="F25" s="510">
        <v>2902</v>
      </c>
      <c r="G25" s="510">
        <v>8439</v>
      </c>
      <c r="H25" s="510">
        <v>4168</v>
      </c>
      <c r="I25" s="510">
        <v>1642</v>
      </c>
      <c r="J25" s="515">
        <v>0</v>
      </c>
    </row>
    <row r="26" spans="1:10" ht="15" customHeight="1">
      <c r="A26" s="509"/>
      <c r="B26" s="513" t="s">
        <v>1101</v>
      </c>
      <c r="C26" s="514" t="s">
        <v>1102</v>
      </c>
      <c r="D26" s="510">
        <v>13459</v>
      </c>
      <c r="E26" s="510">
        <v>2586</v>
      </c>
      <c r="F26" s="510">
        <v>2755</v>
      </c>
      <c r="G26" s="510">
        <v>2837</v>
      </c>
      <c r="H26" s="510">
        <v>1641</v>
      </c>
      <c r="I26" s="510">
        <v>3466</v>
      </c>
      <c r="J26" s="515">
        <v>0</v>
      </c>
    </row>
    <row r="27" spans="1:10" ht="15" customHeight="1">
      <c r="A27" s="509"/>
      <c r="B27" s="513" t="s">
        <v>1103</v>
      </c>
      <c r="C27" s="514"/>
      <c r="D27" s="510">
        <v>21116</v>
      </c>
      <c r="E27" s="510">
        <v>2415</v>
      </c>
      <c r="F27" s="510">
        <v>4218</v>
      </c>
      <c r="G27" s="510">
        <v>7282</v>
      </c>
      <c r="H27" s="510">
        <v>1380</v>
      </c>
      <c r="I27" s="510">
        <v>2765</v>
      </c>
      <c r="J27" s="510">
        <v>1838</v>
      </c>
    </row>
    <row r="28" spans="1:10" ht="15" customHeight="1">
      <c r="A28" s="509"/>
      <c r="B28" s="513" t="s">
        <v>1104</v>
      </c>
      <c r="C28" s="514"/>
      <c r="D28" s="510">
        <v>23188</v>
      </c>
      <c r="E28" s="510">
        <v>1868</v>
      </c>
      <c r="F28" s="510">
        <v>4368</v>
      </c>
      <c r="G28" s="510">
        <v>9338</v>
      </c>
      <c r="H28" s="510">
        <v>2197</v>
      </c>
      <c r="I28" s="510">
        <v>1858</v>
      </c>
      <c r="J28" s="510">
        <v>2461</v>
      </c>
    </row>
    <row r="29" spans="1:10" ht="15" customHeight="1">
      <c r="A29" s="509"/>
      <c r="B29" s="513" t="s">
        <v>1105</v>
      </c>
      <c r="C29" s="514"/>
      <c r="D29" s="510">
        <v>20034</v>
      </c>
      <c r="E29" s="510">
        <v>865</v>
      </c>
      <c r="F29" s="510">
        <v>3026</v>
      </c>
      <c r="G29" s="510">
        <v>8795</v>
      </c>
      <c r="H29" s="510">
        <v>3769</v>
      </c>
      <c r="I29" s="510">
        <v>1162</v>
      </c>
      <c r="J29" s="510">
        <v>1631</v>
      </c>
    </row>
    <row r="30" spans="1:10" ht="15" customHeight="1">
      <c r="A30" s="509"/>
      <c r="B30" s="513" t="s">
        <v>1106</v>
      </c>
      <c r="C30" s="514"/>
      <c r="D30" s="510">
        <v>17044</v>
      </c>
      <c r="E30" s="510">
        <v>644</v>
      </c>
      <c r="F30" s="510">
        <v>1818</v>
      </c>
      <c r="G30" s="510">
        <v>6205</v>
      </c>
      <c r="H30" s="510">
        <v>4159</v>
      </c>
      <c r="I30" s="510">
        <v>2567</v>
      </c>
      <c r="J30" s="510">
        <v>1070</v>
      </c>
    </row>
    <row r="31" spans="1:10" ht="15" customHeight="1">
      <c r="A31" s="509"/>
      <c r="B31" s="513" t="s">
        <v>1107</v>
      </c>
      <c r="C31" s="514"/>
      <c r="D31" s="510">
        <v>14494</v>
      </c>
      <c r="E31" s="510">
        <v>467</v>
      </c>
      <c r="F31" s="510">
        <v>1135</v>
      </c>
      <c r="G31" s="510">
        <v>3944</v>
      </c>
      <c r="H31" s="510">
        <v>3144</v>
      </c>
      <c r="I31" s="510">
        <v>4191</v>
      </c>
      <c r="J31" s="510">
        <v>1185</v>
      </c>
    </row>
    <row r="32" spans="1:10" ht="15" customHeight="1">
      <c r="A32" s="509"/>
      <c r="B32" s="513" t="s">
        <v>1108</v>
      </c>
      <c r="C32" s="514"/>
      <c r="D32" s="510">
        <v>15970</v>
      </c>
      <c r="E32" s="510">
        <v>393</v>
      </c>
      <c r="F32" s="510">
        <v>978</v>
      </c>
      <c r="G32" s="510">
        <v>3254</v>
      </c>
      <c r="H32" s="510">
        <v>2605</v>
      </c>
      <c r="I32" s="510">
        <v>4898</v>
      </c>
      <c r="J32" s="510">
        <v>3437</v>
      </c>
    </row>
    <row r="33" spans="1:10" ht="15" customHeight="1">
      <c r="A33" s="509"/>
      <c r="B33" s="513" t="s">
        <v>1109</v>
      </c>
      <c r="C33" s="514"/>
      <c r="D33" s="510">
        <v>20140</v>
      </c>
      <c r="E33" s="510">
        <v>417</v>
      </c>
      <c r="F33" s="510">
        <v>991</v>
      </c>
      <c r="G33" s="510">
        <v>3117</v>
      </c>
      <c r="H33" s="510">
        <v>2406</v>
      </c>
      <c r="I33" s="510">
        <v>5295</v>
      </c>
      <c r="J33" s="510">
        <v>7386</v>
      </c>
    </row>
    <row r="34" spans="1:10" ht="15" customHeight="1">
      <c r="A34" s="509"/>
      <c r="B34" s="513" t="s">
        <v>1110</v>
      </c>
      <c r="C34" s="514"/>
      <c r="D34" s="510">
        <v>17906</v>
      </c>
      <c r="E34" s="510">
        <v>240</v>
      </c>
      <c r="F34" s="510">
        <v>758</v>
      </c>
      <c r="G34" s="510">
        <v>2159</v>
      </c>
      <c r="H34" s="510">
        <v>1638</v>
      </c>
      <c r="I34" s="510">
        <v>3812</v>
      </c>
      <c r="J34" s="510">
        <v>8767</v>
      </c>
    </row>
    <row r="35" spans="1:10" ht="15" customHeight="1">
      <c r="A35" s="509"/>
      <c r="B35" s="513" t="s">
        <v>1111</v>
      </c>
      <c r="C35" s="514"/>
      <c r="D35" s="510">
        <v>16340</v>
      </c>
      <c r="E35" s="510">
        <v>171</v>
      </c>
      <c r="F35" s="510">
        <v>589</v>
      </c>
      <c r="G35" s="510">
        <v>1664</v>
      </c>
      <c r="H35" s="510">
        <v>1182</v>
      </c>
      <c r="I35" s="510">
        <v>2930</v>
      </c>
      <c r="J35" s="510">
        <v>9252</v>
      </c>
    </row>
    <row r="36" spans="1:10" ht="15" customHeight="1">
      <c r="A36" s="509"/>
      <c r="B36" s="513" t="s">
        <v>1112</v>
      </c>
      <c r="C36" s="514"/>
      <c r="D36" s="510">
        <v>15205</v>
      </c>
      <c r="E36" s="510">
        <v>177</v>
      </c>
      <c r="F36" s="510">
        <v>575</v>
      </c>
      <c r="G36" s="510">
        <v>1351</v>
      </c>
      <c r="H36" s="510">
        <v>993</v>
      </c>
      <c r="I36" s="510">
        <v>2190</v>
      </c>
      <c r="J36" s="510">
        <v>9337</v>
      </c>
    </row>
    <row r="37" spans="1:10" ht="15" customHeight="1">
      <c r="A37" s="509"/>
      <c r="B37" s="513" t="s">
        <v>1113</v>
      </c>
      <c r="C37" s="514"/>
      <c r="D37" s="510">
        <v>12046</v>
      </c>
      <c r="E37" s="510">
        <v>122</v>
      </c>
      <c r="F37" s="510">
        <v>407</v>
      </c>
      <c r="G37" s="510">
        <v>1022</v>
      </c>
      <c r="H37" s="510">
        <v>798</v>
      </c>
      <c r="I37" s="510">
        <v>1396</v>
      </c>
      <c r="J37" s="510">
        <v>7836</v>
      </c>
    </row>
    <row r="38" spans="1:10" ht="15" customHeight="1">
      <c r="A38" s="509"/>
      <c r="B38" s="513" t="s">
        <v>1114</v>
      </c>
      <c r="C38" s="514"/>
      <c r="D38" s="510">
        <v>8838</v>
      </c>
      <c r="E38" s="510">
        <v>91</v>
      </c>
      <c r="F38" s="510">
        <v>350</v>
      </c>
      <c r="G38" s="510">
        <v>809</v>
      </c>
      <c r="H38" s="510">
        <v>563</v>
      </c>
      <c r="I38" s="510">
        <v>1024</v>
      </c>
      <c r="J38" s="510">
        <v>5635</v>
      </c>
    </row>
    <row r="39" spans="1:10" ht="15" customHeight="1">
      <c r="A39" s="509"/>
      <c r="B39" s="513" t="s">
        <v>1115</v>
      </c>
      <c r="C39" s="514"/>
      <c r="D39" s="510">
        <v>5779</v>
      </c>
      <c r="E39" s="510">
        <v>48</v>
      </c>
      <c r="F39" s="510">
        <v>288</v>
      </c>
      <c r="G39" s="510">
        <v>661</v>
      </c>
      <c r="H39" s="510">
        <v>392</v>
      </c>
      <c r="I39" s="510">
        <v>552</v>
      </c>
      <c r="J39" s="510">
        <v>3617</v>
      </c>
    </row>
    <row r="40" spans="1:10" ht="15" customHeight="1">
      <c r="A40" s="517"/>
      <c r="B40" s="518" t="s">
        <v>1116</v>
      </c>
      <c r="C40" s="519"/>
      <c r="D40" s="520">
        <v>5249</v>
      </c>
      <c r="E40" s="520">
        <v>41</v>
      </c>
      <c r="F40" s="520">
        <v>349</v>
      </c>
      <c r="G40" s="520">
        <v>765</v>
      </c>
      <c r="H40" s="520">
        <v>459</v>
      </c>
      <c r="I40" s="520">
        <v>568</v>
      </c>
      <c r="J40" s="520">
        <v>2837</v>
      </c>
    </row>
    <row r="41" s="510" customFormat="1" ht="15" customHeight="1">
      <c r="A41" s="510" t="s">
        <v>1117</v>
      </c>
    </row>
  </sheetData>
  <mergeCells count="10">
    <mergeCell ref="A24:B24"/>
    <mergeCell ref="A2:C3"/>
    <mergeCell ref="A4:C4"/>
    <mergeCell ref="A6:C6"/>
    <mergeCell ref="B5:C5"/>
    <mergeCell ref="A1:J1"/>
    <mergeCell ref="D2:D3"/>
    <mergeCell ref="E2:E3"/>
    <mergeCell ref="F2:F3"/>
    <mergeCell ref="J2:J3"/>
  </mergeCells>
  <printOptions/>
  <pageMargins left="0.7874015748031497" right="0.5905511811023623" top="0.5905511811023623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6"/>
  <sheetViews>
    <sheetView workbookViewId="0" topLeftCell="A1">
      <selection activeCell="A1" sqref="A1:H1"/>
    </sheetView>
  </sheetViews>
  <sheetFormatPr defaultColWidth="9.00390625" defaultRowHeight="13.5"/>
  <cols>
    <col min="1" max="3" width="2.00390625" style="526" customWidth="1"/>
    <col min="4" max="4" width="15.50390625" style="554" customWidth="1"/>
    <col min="5" max="8" width="14.625" style="526" customWidth="1"/>
    <col min="9" max="11" width="8.00390625" style="526" customWidth="1"/>
    <col min="12" max="12" width="8.625" style="526" bestFit="1" customWidth="1"/>
    <col min="13" max="16384" width="8.00390625" style="526" customWidth="1"/>
  </cols>
  <sheetData>
    <row r="1" spans="1:8" s="521" customFormat="1" ht="21" customHeight="1" thickBot="1">
      <c r="A1" s="1006" t="s">
        <v>1120</v>
      </c>
      <c r="B1" s="1006"/>
      <c r="C1" s="1006"/>
      <c r="D1" s="1006"/>
      <c r="E1" s="1006"/>
      <c r="F1" s="1006"/>
      <c r="G1" s="1006"/>
      <c r="H1" s="1006"/>
    </row>
    <row r="2" spans="1:8" ht="15" customHeight="1" thickTop="1">
      <c r="A2" s="522"/>
      <c r="B2" s="523"/>
      <c r="C2" s="523"/>
      <c r="D2" s="524"/>
      <c r="E2" s="525"/>
      <c r="F2" s="525"/>
      <c r="G2" s="1003" t="s">
        <v>1121</v>
      </c>
      <c r="H2" s="1004"/>
    </row>
    <row r="3" spans="1:8" ht="15" customHeight="1">
      <c r="A3" s="1005" t="s">
        <v>1122</v>
      </c>
      <c r="B3" s="1005"/>
      <c r="C3" s="1005"/>
      <c r="D3" s="1005"/>
      <c r="E3" s="527" t="s">
        <v>1123</v>
      </c>
      <c r="F3" s="527" t="s">
        <v>1124</v>
      </c>
      <c r="G3" s="1001" t="s">
        <v>1125</v>
      </c>
      <c r="H3" s="1002"/>
    </row>
    <row r="4" spans="1:8" ht="15" customHeight="1">
      <c r="A4" s="529"/>
      <c r="B4" s="530"/>
      <c r="C4" s="530"/>
      <c r="D4" s="531"/>
      <c r="E4" s="532"/>
      <c r="F4" s="532"/>
      <c r="G4" s="533" t="s">
        <v>1126</v>
      </c>
      <c r="H4" s="528" t="s">
        <v>1127</v>
      </c>
    </row>
    <row r="5" spans="1:12" s="538" customFormat="1" ht="15" customHeight="1">
      <c r="A5" s="1000" t="s">
        <v>1128</v>
      </c>
      <c r="B5" s="1000"/>
      <c r="C5" s="1000"/>
      <c r="D5" s="1000"/>
      <c r="E5" s="534">
        <v>445767</v>
      </c>
      <c r="F5" s="535">
        <v>454691</v>
      </c>
      <c r="G5" s="536">
        <f aca="true" t="shared" si="0" ref="G5:G12">F5-E5</f>
        <v>8924</v>
      </c>
      <c r="H5" s="537">
        <f aca="true" t="shared" si="1" ref="H5:H12">G5/E5*100</f>
        <v>2.0019427189540724</v>
      </c>
      <c r="L5" s="539"/>
    </row>
    <row r="6" spans="2:12" ht="15" customHeight="1">
      <c r="B6" s="996" t="s">
        <v>1129</v>
      </c>
      <c r="C6" s="996"/>
      <c r="D6" s="996"/>
      <c r="E6" s="541">
        <v>292716</v>
      </c>
      <c r="F6" s="542">
        <v>273632</v>
      </c>
      <c r="G6" s="543">
        <f t="shared" si="0"/>
        <v>-19084</v>
      </c>
      <c r="H6" s="544">
        <f t="shared" si="1"/>
        <v>-6.519629948482489</v>
      </c>
      <c r="L6" s="545"/>
    </row>
    <row r="7" spans="2:12" ht="15" customHeight="1">
      <c r="B7" s="546"/>
      <c r="C7" s="996" t="s">
        <v>1130</v>
      </c>
      <c r="D7" s="996"/>
      <c r="E7" s="541">
        <v>278591</v>
      </c>
      <c r="F7" s="542">
        <v>259822</v>
      </c>
      <c r="G7" s="543">
        <f t="shared" si="0"/>
        <v>-18769</v>
      </c>
      <c r="H7" s="544">
        <f t="shared" si="1"/>
        <v>-6.737116417974737</v>
      </c>
      <c r="L7" s="545"/>
    </row>
    <row r="8" spans="1:12" ht="15" customHeight="1">
      <c r="A8" s="546"/>
      <c r="B8" s="547"/>
      <c r="C8" s="547"/>
      <c r="D8" s="540" t="s">
        <v>0</v>
      </c>
      <c r="E8" s="541">
        <v>234600</v>
      </c>
      <c r="F8" s="542">
        <v>221781</v>
      </c>
      <c r="G8" s="543">
        <f t="shared" si="0"/>
        <v>-12819</v>
      </c>
      <c r="H8" s="544">
        <f t="shared" si="1"/>
        <v>-5.464194373401535</v>
      </c>
      <c r="L8" s="545"/>
    </row>
    <row r="9" spans="1:8" ht="15" customHeight="1">
      <c r="A9" s="546"/>
      <c r="B9" s="548"/>
      <c r="C9" s="548"/>
      <c r="D9" s="540" t="s">
        <v>1</v>
      </c>
      <c r="E9" s="541">
        <v>33393</v>
      </c>
      <c r="F9" s="542">
        <v>28084</v>
      </c>
      <c r="G9" s="549">
        <f t="shared" si="0"/>
        <v>-5309</v>
      </c>
      <c r="H9" s="550">
        <f t="shared" si="1"/>
        <v>-15.898541610517174</v>
      </c>
    </row>
    <row r="10" spans="1:8" ht="15" customHeight="1">
      <c r="A10" s="546"/>
      <c r="B10" s="548"/>
      <c r="C10" s="548"/>
      <c r="D10" s="540" t="s">
        <v>2</v>
      </c>
      <c r="E10" s="541">
        <v>7230</v>
      </c>
      <c r="F10" s="542">
        <v>6333</v>
      </c>
      <c r="G10" s="551">
        <f t="shared" si="0"/>
        <v>-897</v>
      </c>
      <c r="H10" s="550">
        <f t="shared" si="1"/>
        <v>-12.406639004149378</v>
      </c>
    </row>
    <row r="11" spans="1:8" ht="15" customHeight="1">
      <c r="A11" s="548"/>
      <c r="B11" s="546"/>
      <c r="C11" s="546"/>
      <c r="D11" s="540" t="s">
        <v>3</v>
      </c>
      <c r="E11" s="541">
        <v>3368</v>
      </c>
      <c r="F11" s="542">
        <v>3624</v>
      </c>
      <c r="G11" s="549">
        <f t="shared" si="0"/>
        <v>256</v>
      </c>
      <c r="H11" s="550">
        <f t="shared" si="1"/>
        <v>7.600950118764846</v>
      </c>
    </row>
    <row r="12" spans="2:8" ht="15" customHeight="1">
      <c r="B12" s="546"/>
      <c r="C12" s="996" t="s">
        <v>4</v>
      </c>
      <c r="D12" s="996"/>
      <c r="E12" s="541">
        <v>14125</v>
      </c>
      <c r="F12" s="542">
        <v>13810</v>
      </c>
      <c r="G12" s="551">
        <f t="shared" si="0"/>
        <v>-315</v>
      </c>
      <c r="H12" s="544">
        <f t="shared" si="1"/>
        <v>-2.230088495575221</v>
      </c>
    </row>
    <row r="13" spans="1:8" ht="15" customHeight="1">
      <c r="A13" s="548"/>
      <c r="B13" s="546"/>
      <c r="C13" s="546"/>
      <c r="D13" s="540"/>
      <c r="E13" s="541"/>
      <c r="F13" s="542"/>
      <c r="G13" s="549"/>
      <c r="H13" s="550"/>
    </row>
    <row r="14" spans="2:8" ht="15" customHeight="1">
      <c r="B14" s="996" t="s">
        <v>5</v>
      </c>
      <c r="C14" s="996"/>
      <c r="D14" s="996"/>
      <c r="E14" s="541">
        <v>143162</v>
      </c>
      <c r="F14" s="542">
        <v>148656</v>
      </c>
      <c r="G14" s="549">
        <f>F14-E14</f>
        <v>5494</v>
      </c>
      <c r="H14" s="550">
        <f>G14/E14*100</f>
        <v>3.83761053910954</v>
      </c>
    </row>
    <row r="15" spans="1:8" ht="15" customHeight="1">
      <c r="A15" s="546"/>
      <c r="B15" s="547"/>
      <c r="C15" s="547"/>
      <c r="D15" s="540" t="s">
        <v>6</v>
      </c>
      <c r="E15" s="541">
        <v>70706</v>
      </c>
      <c r="F15" s="542">
        <v>73535</v>
      </c>
      <c r="G15" s="549">
        <f>F15-E15</f>
        <v>2829</v>
      </c>
      <c r="H15" s="550">
        <f>G15/E15*100</f>
        <v>4.001074873419512</v>
      </c>
    </row>
    <row r="16" spans="1:8" ht="15" customHeight="1">
      <c r="A16" s="546"/>
      <c r="B16" s="547"/>
      <c r="C16" s="547"/>
      <c r="D16" s="540" t="s">
        <v>7</v>
      </c>
      <c r="E16" s="541">
        <v>37939</v>
      </c>
      <c r="F16" s="542">
        <v>33022</v>
      </c>
      <c r="G16" s="549">
        <f>F16-E16</f>
        <v>-4917</v>
      </c>
      <c r="H16" s="550">
        <f>G16/E16*100</f>
        <v>-12.960278341548277</v>
      </c>
    </row>
    <row r="17" spans="1:8" ht="15" customHeight="1">
      <c r="A17" s="548"/>
      <c r="B17" s="546"/>
      <c r="C17" s="546"/>
      <c r="D17" s="540" t="s">
        <v>447</v>
      </c>
      <c r="E17" s="541">
        <v>34517</v>
      </c>
      <c r="F17" s="542">
        <v>42099</v>
      </c>
      <c r="G17" s="549">
        <f>F17-E17</f>
        <v>7582</v>
      </c>
      <c r="H17" s="550">
        <f>G17/E17*100</f>
        <v>21.965987774140277</v>
      </c>
    </row>
    <row r="18" spans="1:8" ht="15" customHeight="1">
      <c r="A18" s="548"/>
      <c r="B18" s="546"/>
      <c r="C18" s="546"/>
      <c r="D18" s="540"/>
      <c r="E18" s="541"/>
      <c r="F18" s="542"/>
      <c r="G18" s="536"/>
      <c r="H18" s="550"/>
    </row>
    <row r="19" spans="1:8" s="538" customFormat="1" ht="15" customHeight="1">
      <c r="A19" s="998" t="s">
        <v>8</v>
      </c>
      <c r="B19" s="998"/>
      <c r="C19" s="998"/>
      <c r="D19" s="998"/>
      <c r="E19" s="534">
        <v>223214</v>
      </c>
      <c r="F19" s="535">
        <v>227883</v>
      </c>
      <c r="G19" s="536">
        <f aca="true" t="shared" si="2" ref="G19:G26">F19-E19</f>
        <v>4669</v>
      </c>
      <c r="H19" s="552">
        <f aca="true" t="shared" si="3" ref="H19:H26">G19/E19*100</f>
        <v>2.091714677394787</v>
      </c>
    </row>
    <row r="20" spans="2:8" ht="15" customHeight="1">
      <c r="B20" s="996" t="s">
        <v>9</v>
      </c>
      <c r="C20" s="996"/>
      <c r="D20" s="996"/>
      <c r="E20" s="541">
        <v>176862</v>
      </c>
      <c r="F20" s="542">
        <v>161941</v>
      </c>
      <c r="G20" s="543">
        <f t="shared" si="2"/>
        <v>-14921</v>
      </c>
      <c r="H20" s="544">
        <f t="shared" si="3"/>
        <v>-8.436521129468174</v>
      </c>
    </row>
    <row r="21" spans="2:8" ht="15" customHeight="1">
      <c r="B21" s="546"/>
      <c r="C21" s="996" t="s">
        <v>10</v>
      </c>
      <c r="D21" s="996"/>
      <c r="E21" s="541">
        <v>167923</v>
      </c>
      <c r="F21" s="542">
        <v>153291</v>
      </c>
      <c r="G21" s="543">
        <f t="shared" si="2"/>
        <v>-14632</v>
      </c>
      <c r="H21" s="544">
        <f t="shared" si="3"/>
        <v>-8.713517505046955</v>
      </c>
    </row>
    <row r="22" spans="1:8" ht="15" customHeight="1">
      <c r="A22" s="546"/>
      <c r="B22" s="547"/>
      <c r="C22" s="547"/>
      <c r="D22" s="540" t="s">
        <v>11</v>
      </c>
      <c r="E22" s="541">
        <v>160792</v>
      </c>
      <c r="F22" s="542">
        <v>146443</v>
      </c>
      <c r="G22" s="543">
        <f t="shared" si="2"/>
        <v>-14349</v>
      </c>
      <c r="H22" s="544">
        <f t="shared" si="3"/>
        <v>-8.923951440370168</v>
      </c>
    </row>
    <row r="23" spans="1:8" ht="15" customHeight="1">
      <c r="A23" s="546"/>
      <c r="B23" s="547"/>
      <c r="C23" s="547"/>
      <c r="D23" s="540" t="s">
        <v>12</v>
      </c>
      <c r="E23" s="541">
        <v>1085</v>
      </c>
      <c r="F23" s="542">
        <v>1409</v>
      </c>
      <c r="G23" s="549">
        <f t="shared" si="2"/>
        <v>324</v>
      </c>
      <c r="H23" s="550">
        <f t="shared" si="3"/>
        <v>29.861751152073733</v>
      </c>
    </row>
    <row r="24" spans="1:8" ht="15" customHeight="1">
      <c r="A24" s="546"/>
      <c r="B24" s="547"/>
      <c r="C24" s="547"/>
      <c r="D24" s="540" t="s">
        <v>2</v>
      </c>
      <c r="E24" s="541">
        <v>3990</v>
      </c>
      <c r="F24" s="542">
        <v>3348</v>
      </c>
      <c r="G24" s="551">
        <f t="shared" si="2"/>
        <v>-642</v>
      </c>
      <c r="H24" s="550">
        <f t="shared" si="3"/>
        <v>-16.090225563909772</v>
      </c>
    </row>
    <row r="25" spans="1:8" ht="15" customHeight="1">
      <c r="A25" s="548"/>
      <c r="B25" s="546"/>
      <c r="C25" s="546"/>
      <c r="D25" s="540" t="s">
        <v>13</v>
      </c>
      <c r="E25" s="541">
        <v>2056</v>
      </c>
      <c r="F25" s="542">
        <v>2091</v>
      </c>
      <c r="G25" s="549">
        <f t="shared" si="2"/>
        <v>35</v>
      </c>
      <c r="H25" s="550">
        <f t="shared" si="3"/>
        <v>1.7023346303501945</v>
      </c>
    </row>
    <row r="26" spans="1:8" ht="15" customHeight="1">
      <c r="A26" s="547"/>
      <c r="B26" s="546"/>
      <c r="C26" s="996" t="s">
        <v>14</v>
      </c>
      <c r="D26" s="996"/>
      <c r="E26" s="541">
        <v>8939</v>
      </c>
      <c r="F26" s="542">
        <v>8650</v>
      </c>
      <c r="G26" s="551">
        <f t="shared" si="2"/>
        <v>-289</v>
      </c>
      <c r="H26" s="544">
        <f t="shared" si="3"/>
        <v>-3.233023828168699</v>
      </c>
    </row>
    <row r="27" spans="1:8" ht="15" customHeight="1">
      <c r="A27" s="548"/>
      <c r="B27" s="546"/>
      <c r="C27" s="546"/>
      <c r="D27" s="540"/>
      <c r="E27" s="541"/>
      <c r="F27" s="542"/>
      <c r="G27" s="536"/>
      <c r="H27" s="550"/>
    </row>
    <row r="28" spans="2:8" ht="15" customHeight="1">
      <c r="B28" s="996" t="s">
        <v>15</v>
      </c>
      <c r="C28" s="996"/>
      <c r="D28" s="996"/>
      <c r="E28" s="541">
        <v>38810</v>
      </c>
      <c r="F28" s="542">
        <v>42687</v>
      </c>
      <c r="G28" s="549">
        <f>F28-E28</f>
        <v>3877</v>
      </c>
      <c r="H28" s="550">
        <f>G28/E28*100</f>
        <v>9.989693377995362</v>
      </c>
    </row>
    <row r="29" spans="1:8" ht="15" customHeight="1">
      <c r="A29" s="546"/>
      <c r="B29" s="547"/>
      <c r="C29" s="547"/>
      <c r="D29" s="540" t="s">
        <v>6</v>
      </c>
      <c r="E29" s="541">
        <v>1672</v>
      </c>
      <c r="F29" s="542">
        <v>2993</v>
      </c>
      <c r="G29" s="549">
        <f>F29-E29</f>
        <v>1321</v>
      </c>
      <c r="H29" s="550">
        <f>G29/E29*100</f>
        <v>79.00717703349282</v>
      </c>
    </row>
    <row r="30" spans="1:8" ht="15" customHeight="1">
      <c r="A30" s="546"/>
      <c r="B30" s="547"/>
      <c r="C30" s="547"/>
      <c r="D30" s="540" t="s">
        <v>7</v>
      </c>
      <c r="E30" s="541">
        <v>19879</v>
      </c>
      <c r="F30" s="542">
        <v>16539</v>
      </c>
      <c r="G30" s="549">
        <f>F30-E30</f>
        <v>-3340</v>
      </c>
      <c r="H30" s="550">
        <f>G30/E30*100</f>
        <v>-16.801649982393478</v>
      </c>
    </row>
    <row r="31" spans="1:8" ht="15" customHeight="1">
      <c r="A31" s="548"/>
      <c r="B31" s="546"/>
      <c r="C31" s="546"/>
      <c r="D31" s="540" t="s">
        <v>447</v>
      </c>
      <c r="E31" s="541">
        <v>17259</v>
      </c>
      <c r="F31" s="542">
        <v>23155</v>
      </c>
      <c r="G31" s="549">
        <f>F31-E31</f>
        <v>5896</v>
      </c>
      <c r="H31" s="550">
        <f>G31/E31*100</f>
        <v>34.161886551943915</v>
      </c>
    </row>
    <row r="32" spans="1:8" ht="15" customHeight="1">
      <c r="A32" s="548"/>
      <c r="B32" s="546"/>
      <c r="C32" s="546"/>
      <c r="D32" s="540"/>
      <c r="E32" s="541"/>
      <c r="F32" s="542"/>
      <c r="G32" s="536"/>
      <c r="H32" s="550"/>
    </row>
    <row r="33" spans="1:8" s="538" customFormat="1" ht="15" customHeight="1">
      <c r="A33" s="998" t="s">
        <v>1017</v>
      </c>
      <c r="B33" s="998"/>
      <c r="C33" s="998"/>
      <c r="D33" s="999"/>
      <c r="E33" s="534">
        <v>222553</v>
      </c>
      <c r="F33" s="535">
        <v>226808</v>
      </c>
      <c r="G33" s="536">
        <f aca="true" t="shared" si="4" ref="G33:G40">F33-E33</f>
        <v>4255</v>
      </c>
      <c r="H33" s="552">
        <f aca="true" t="shared" si="5" ref="H33:H40">G33/E33*100</f>
        <v>1.9119041307014508</v>
      </c>
    </row>
    <row r="34" spans="1:8" ht="15" customHeight="1">
      <c r="A34" s="546"/>
      <c r="B34" s="996" t="s">
        <v>16</v>
      </c>
      <c r="C34" s="996"/>
      <c r="D34" s="996"/>
      <c r="E34" s="541">
        <v>115854</v>
      </c>
      <c r="F34" s="542">
        <v>111691</v>
      </c>
      <c r="G34" s="549">
        <f t="shared" si="4"/>
        <v>-4163</v>
      </c>
      <c r="H34" s="544">
        <f t="shared" si="5"/>
        <v>-3.5933157249641794</v>
      </c>
    </row>
    <row r="35" spans="1:8" ht="15" customHeight="1">
      <c r="A35" s="547"/>
      <c r="B35" s="546"/>
      <c r="C35" s="996" t="s">
        <v>17</v>
      </c>
      <c r="D35" s="996"/>
      <c r="E35" s="541">
        <v>110668</v>
      </c>
      <c r="F35" s="542">
        <v>106531</v>
      </c>
      <c r="G35" s="549">
        <f t="shared" si="4"/>
        <v>-4137</v>
      </c>
      <c r="H35" s="544">
        <f t="shared" si="5"/>
        <v>-3.7382079733979103</v>
      </c>
    </row>
    <row r="36" spans="1:8" ht="15" customHeight="1">
      <c r="A36" s="546"/>
      <c r="B36" s="547"/>
      <c r="C36" s="547"/>
      <c r="D36" s="540" t="s">
        <v>18</v>
      </c>
      <c r="E36" s="541">
        <v>73808</v>
      </c>
      <c r="F36" s="542">
        <v>75338</v>
      </c>
      <c r="G36" s="549">
        <f t="shared" si="4"/>
        <v>1530</v>
      </c>
      <c r="H36" s="550">
        <f t="shared" si="5"/>
        <v>2.072946022111424</v>
      </c>
    </row>
    <row r="37" spans="1:8" ht="15" customHeight="1">
      <c r="A37" s="546"/>
      <c r="B37" s="547"/>
      <c r="C37" s="547"/>
      <c r="D37" s="540" t="s">
        <v>12</v>
      </c>
      <c r="E37" s="541">
        <v>32308</v>
      </c>
      <c r="F37" s="542">
        <v>26675</v>
      </c>
      <c r="G37" s="549">
        <f t="shared" si="4"/>
        <v>-5633</v>
      </c>
      <c r="H37" s="550">
        <f t="shared" si="5"/>
        <v>-17.43531013990343</v>
      </c>
    </row>
    <row r="38" spans="1:8" ht="15" customHeight="1">
      <c r="A38" s="546"/>
      <c r="B38" s="547"/>
      <c r="C38" s="547"/>
      <c r="D38" s="540" t="s">
        <v>2</v>
      </c>
      <c r="E38" s="541">
        <v>3240</v>
      </c>
      <c r="F38" s="542">
        <v>2985</v>
      </c>
      <c r="G38" s="551">
        <f t="shared" si="4"/>
        <v>-255</v>
      </c>
      <c r="H38" s="544">
        <f t="shared" si="5"/>
        <v>-7.87037037037037</v>
      </c>
    </row>
    <row r="39" spans="1:8" ht="15" customHeight="1">
      <c r="A39" s="548"/>
      <c r="B39" s="546"/>
      <c r="C39" s="546"/>
      <c r="D39" s="540" t="s">
        <v>3</v>
      </c>
      <c r="E39" s="541">
        <v>1312</v>
      </c>
      <c r="F39" s="542">
        <v>1533</v>
      </c>
      <c r="G39" s="549">
        <f t="shared" si="4"/>
        <v>221</v>
      </c>
      <c r="H39" s="550">
        <f t="shared" si="5"/>
        <v>16.84451219512195</v>
      </c>
    </row>
    <row r="40" spans="1:8" ht="15" customHeight="1">
      <c r="A40" s="547"/>
      <c r="B40" s="546"/>
      <c r="C40" s="996" t="s">
        <v>14</v>
      </c>
      <c r="D40" s="996"/>
      <c r="E40" s="541">
        <v>5186</v>
      </c>
      <c r="F40" s="542">
        <v>5160</v>
      </c>
      <c r="G40" s="553">
        <f t="shared" si="4"/>
        <v>-26</v>
      </c>
      <c r="H40" s="544">
        <f t="shared" si="5"/>
        <v>-0.5013497878904744</v>
      </c>
    </row>
    <row r="41" spans="1:8" ht="15" customHeight="1">
      <c r="A41" s="548"/>
      <c r="B41" s="546"/>
      <c r="E41" s="541"/>
      <c r="F41" s="542"/>
      <c r="G41" s="549"/>
      <c r="H41" s="550"/>
    </row>
    <row r="42" spans="1:8" ht="15" customHeight="1">
      <c r="A42" s="547" t="s">
        <v>1118</v>
      </c>
      <c r="B42" s="996" t="s">
        <v>19</v>
      </c>
      <c r="C42" s="996"/>
      <c r="D42" s="997"/>
      <c r="E42" s="541">
        <v>104352</v>
      </c>
      <c r="F42" s="542">
        <v>105969</v>
      </c>
      <c r="G42" s="549">
        <f>F42-E42</f>
        <v>1617</v>
      </c>
      <c r="H42" s="550">
        <f>G42/E42*100</f>
        <v>1.5495630174793007</v>
      </c>
    </row>
    <row r="43" spans="1:8" ht="15" customHeight="1">
      <c r="A43" s="546"/>
      <c r="B43" s="547" t="s">
        <v>1119</v>
      </c>
      <c r="C43" s="546"/>
      <c r="D43" s="540" t="s">
        <v>6</v>
      </c>
      <c r="E43" s="541">
        <v>69034</v>
      </c>
      <c r="F43" s="542">
        <v>70542</v>
      </c>
      <c r="G43" s="549">
        <f>F43-E43</f>
        <v>1508</v>
      </c>
      <c r="H43" s="550">
        <f>G43/E43*100</f>
        <v>2.1844308601558655</v>
      </c>
    </row>
    <row r="44" spans="1:8" ht="15" customHeight="1">
      <c r="A44" s="546"/>
      <c r="B44" s="547"/>
      <c r="C44" s="547"/>
      <c r="D44" s="540" t="s">
        <v>7</v>
      </c>
      <c r="E44" s="541">
        <v>18060</v>
      </c>
      <c r="F44" s="542">
        <v>16483</v>
      </c>
      <c r="G44" s="549">
        <f>F44-E44</f>
        <v>-1577</v>
      </c>
      <c r="H44" s="544">
        <f>G44/E44*100</f>
        <v>-8.732004429678849</v>
      </c>
    </row>
    <row r="45" spans="1:8" ht="15" customHeight="1">
      <c r="A45" s="529"/>
      <c r="B45" s="530"/>
      <c r="C45" s="555"/>
      <c r="D45" s="531" t="s">
        <v>447</v>
      </c>
      <c r="E45" s="556">
        <v>17258</v>
      </c>
      <c r="F45" s="557">
        <v>18944</v>
      </c>
      <c r="G45" s="558">
        <f>F45-E45</f>
        <v>1686</v>
      </c>
      <c r="H45" s="559">
        <f>G45/E45*100</f>
        <v>9.769382315447908</v>
      </c>
    </row>
    <row r="46" ht="15" customHeight="1">
      <c r="A46" s="546" t="s">
        <v>20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</sheetData>
  <mergeCells count="19">
    <mergeCell ref="G3:H3"/>
    <mergeCell ref="G2:H2"/>
    <mergeCell ref="A3:D3"/>
    <mergeCell ref="A1:H1"/>
    <mergeCell ref="A5:D5"/>
    <mergeCell ref="B6:D6"/>
    <mergeCell ref="C7:D7"/>
    <mergeCell ref="C12:D12"/>
    <mergeCell ref="B14:D14"/>
    <mergeCell ref="A19:D19"/>
    <mergeCell ref="B20:D20"/>
    <mergeCell ref="C21:D21"/>
    <mergeCell ref="B42:D42"/>
    <mergeCell ref="C40:D40"/>
    <mergeCell ref="C26:D26"/>
    <mergeCell ref="B28:D28"/>
    <mergeCell ref="B34:D34"/>
    <mergeCell ref="C35:D35"/>
    <mergeCell ref="A33:D33"/>
  </mergeCells>
  <printOptions/>
  <pageMargins left="0.7874015748031497" right="0.5905511811023623" top="0.5905511811023623" bottom="0.7874015748031497" header="0" footer="0"/>
  <pageSetup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8"/>
  <sheetViews>
    <sheetView workbookViewId="0" topLeftCell="A1">
      <selection activeCell="A1" sqref="A1:I1"/>
    </sheetView>
  </sheetViews>
  <sheetFormatPr defaultColWidth="9.00390625" defaultRowHeight="13.5" customHeight="1"/>
  <cols>
    <col min="1" max="2" width="0.875" style="578" customWidth="1"/>
    <col min="3" max="3" width="17.125" style="578" customWidth="1"/>
    <col min="4" max="9" width="10.50390625" style="564" customWidth="1"/>
    <col min="10" max="10" width="8.125" style="564" customWidth="1"/>
    <col min="11" max="11" width="7.375" style="564" customWidth="1"/>
    <col min="12" max="16384" width="8.00390625" style="564" customWidth="1"/>
  </cols>
  <sheetData>
    <row r="1" spans="1:11" s="561" customFormat="1" ht="21" customHeight="1" thickBot="1">
      <c r="A1" s="1007" t="s">
        <v>21</v>
      </c>
      <c r="B1" s="1007"/>
      <c r="C1" s="1007"/>
      <c r="D1" s="1007"/>
      <c r="E1" s="1007"/>
      <c r="F1" s="1007"/>
      <c r="G1" s="1007"/>
      <c r="H1" s="1007"/>
      <c r="I1" s="1007"/>
      <c r="J1" s="560"/>
      <c r="K1" s="560"/>
    </row>
    <row r="2" spans="1:11" ht="15" customHeight="1" thickTop="1">
      <c r="A2" s="1012" t="s">
        <v>22</v>
      </c>
      <c r="B2" s="1012"/>
      <c r="C2" s="1013"/>
      <c r="D2" s="1017" t="s">
        <v>710</v>
      </c>
      <c r="E2" s="1017"/>
      <c r="F2" s="1017"/>
      <c r="G2" s="1018" t="s">
        <v>23</v>
      </c>
      <c r="H2" s="1018" t="s">
        <v>24</v>
      </c>
      <c r="I2" s="1008" t="s">
        <v>25</v>
      </c>
      <c r="J2" s="562"/>
      <c r="K2" s="563"/>
    </row>
    <row r="3" spans="1:11" ht="15" customHeight="1">
      <c r="A3" s="1014"/>
      <c r="B3" s="1014"/>
      <c r="C3" s="1015"/>
      <c r="D3" s="565" t="s">
        <v>710</v>
      </c>
      <c r="E3" s="565" t="s">
        <v>26</v>
      </c>
      <c r="F3" s="565" t="s">
        <v>1017</v>
      </c>
      <c r="G3" s="1019"/>
      <c r="H3" s="1019"/>
      <c r="I3" s="1009"/>
      <c r="J3" s="562"/>
      <c r="K3" s="563"/>
    </row>
    <row r="4" spans="1:11" s="569" customFormat="1" ht="15" customHeight="1">
      <c r="A4" s="1011" t="s">
        <v>713</v>
      </c>
      <c r="B4" s="1011"/>
      <c r="C4" s="1011"/>
      <c r="D4" s="566">
        <f aca="true" t="shared" si="0" ref="D4:I4">SUM(D6:D25)</f>
        <v>259822</v>
      </c>
      <c r="E4" s="567">
        <f t="shared" si="0"/>
        <v>153291</v>
      </c>
      <c r="F4" s="567">
        <f t="shared" si="0"/>
        <v>106531</v>
      </c>
      <c r="G4" s="567">
        <f t="shared" si="0"/>
        <v>222489</v>
      </c>
      <c r="H4" s="567">
        <f t="shared" si="0"/>
        <v>28046</v>
      </c>
      <c r="I4" s="567">
        <f t="shared" si="0"/>
        <v>9239</v>
      </c>
      <c r="J4" s="568"/>
      <c r="K4" s="568"/>
    </row>
    <row r="5" spans="1:11" ht="15" customHeight="1">
      <c r="A5" s="570" t="s">
        <v>27</v>
      </c>
      <c r="B5" s="570"/>
      <c r="C5" s="570"/>
      <c r="D5" s="571"/>
      <c r="E5" s="572"/>
      <c r="F5" s="572"/>
      <c r="G5" s="572"/>
      <c r="H5" s="572"/>
      <c r="I5" s="572"/>
      <c r="J5" s="563"/>
      <c r="K5" s="563"/>
    </row>
    <row r="6" spans="1:11" ht="15" customHeight="1">
      <c r="A6" s="570"/>
      <c r="B6" s="1010" t="s">
        <v>28</v>
      </c>
      <c r="C6" s="1010"/>
      <c r="D6" s="571"/>
      <c r="E6" s="572"/>
      <c r="F6" s="572"/>
      <c r="G6" s="572"/>
      <c r="H6" s="572"/>
      <c r="I6" s="572"/>
      <c r="J6" s="563"/>
      <c r="K6" s="563"/>
    </row>
    <row r="7" spans="1:11" ht="15" customHeight="1">
      <c r="A7" s="570"/>
      <c r="B7" s="570"/>
      <c r="C7" s="570" t="s">
        <v>29</v>
      </c>
      <c r="D7" s="571">
        <v>292</v>
      </c>
      <c r="E7" s="572">
        <v>222</v>
      </c>
      <c r="F7" s="572">
        <v>70</v>
      </c>
      <c r="G7" s="572">
        <v>125</v>
      </c>
      <c r="H7" s="572">
        <v>111</v>
      </c>
      <c r="I7" s="572">
        <v>56</v>
      </c>
      <c r="J7" s="563"/>
      <c r="K7" s="563"/>
    </row>
    <row r="8" spans="1:11" ht="15" customHeight="1">
      <c r="A8" s="570"/>
      <c r="B8" s="570"/>
      <c r="C8" s="570" t="s">
        <v>30</v>
      </c>
      <c r="D8" s="571">
        <v>14</v>
      </c>
      <c r="E8" s="572">
        <v>12</v>
      </c>
      <c r="F8" s="572">
        <v>2</v>
      </c>
      <c r="G8" s="572">
        <v>12</v>
      </c>
      <c r="H8" s="572">
        <v>2</v>
      </c>
      <c r="I8" s="572">
        <v>0</v>
      </c>
      <c r="J8" s="563"/>
      <c r="K8" s="563"/>
    </row>
    <row r="9" spans="1:11" ht="15" customHeight="1">
      <c r="A9" s="570"/>
      <c r="B9" s="570"/>
      <c r="C9" s="570" t="s">
        <v>31</v>
      </c>
      <c r="D9" s="571">
        <v>8</v>
      </c>
      <c r="E9" s="572">
        <v>7</v>
      </c>
      <c r="F9" s="572">
        <v>1</v>
      </c>
      <c r="G9" s="572">
        <v>7</v>
      </c>
      <c r="H9" s="572">
        <v>1</v>
      </c>
      <c r="I9" s="572">
        <v>0</v>
      </c>
      <c r="J9" s="563"/>
      <c r="K9" s="563"/>
    </row>
    <row r="10" spans="1:11" ht="15" customHeight="1">
      <c r="A10" s="570"/>
      <c r="B10" s="570"/>
      <c r="C10" s="570"/>
      <c r="D10" s="571"/>
      <c r="E10" s="572"/>
      <c r="F10" s="572"/>
      <c r="G10" s="572"/>
      <c r="H10" s="572"/>
      <c r="I10" s="572"/>
      <c r="J10" s="563"/>
      <c r="K10" s="563"/>
    </row>
    <row r="11" spans="1:11" ht="15" customHeight="1">
      <c r="A11" s="570"/>
      <c r="B11" s="1010" t="s">
        <v>32</v>
      </c>
      <c r="C11" s="1010"/>
      <c r="D11" s="571"/>
      <c r="E11" s="572"/>
      <c r="F11" s="572"/>
      <c r="G11" s="572"/>
      <c r="H11" s="572"/>
      <c r="I11" s="572"/>
      <c r="J11" s="563"/>
      <c r="K11" s="563"/>
    </row>
    <row r="12" spans="1:11" ht="15" customHeight="1">
      <c r="A12" s="570"/>
      <c r="B12" s="570"/>
      <c r="C12" s="570" t="s">
        <v>33</v>
      </c>
      <c r="D12" s="571">
        <v>57</v>
      </c>
      <c r="E12" s="572">
        <v>41</v>
      </c>
      <c r="F12" s="572">
        <v>16</v>
      </c>
      <c r="G12" s="572">
        <v>55</v>
      </c>
      <c r="H12" s="572">
        <v>1</v>
      </c>
      <c r="I12" s="572">
        <v>1</v>
      </c>
      <c r="J12" s="563"/>
      <c r="K12" s="563"/>
    </row>
    <row r="13" spans="1:11" ht="15" customHeight="1">
      <c r="A13" s="570"/>
      <c r="B13" s="570"/>
      <c r="C13" s="570" t="s">
        <v>34</v>
      </c>
      <c r="D13" s="571">
        <v>22278</v>
      </c>
      <c r="E13" s="572">
        <v>18859</v>
      </c>
      <c r="F13" s="572">
        <v>3419</v>
      </c>
      <c r="G13" s="572">
        <v>17293</v>
      </c>
      <c r="H13" s="572">
        <v>4015</v>
      </c>
      <c r="I13" s="572">
        <v>964</v>
      </c>
      <c r="J13" s="563"/>
      <c r="K13" s="563"/>
    </row>
    <row r="14" spans="1:11" ht="15" customHeight="1">
      <c r="A14" s="570"/>
      <c r="B14" s="570"/>
      <c r="C14" s="570" t="s">
        <v>35</v>
      </c>
      <c r="D14" s="571">
        <v>41380</v>
      </c>
      <c r="E14" s="572">
        <v>27634</v>
      </c>
      <c r="F14" s="572">
        <v>13746</v>
      </c>
      <c r="G14" s="572">
        <v>36305</v>
      </c>
      <c r="H14" s="572">
        <v>3584</v>
      </c>
      <c r="I14" s="572">
        <v>1486</v>
      </c>
      <c r="J14" s="563"/>
      <c r="K14" s="563"/>
    </row>
    <row r="15" spans="1:11" ht="15" customHeight="1">
      <c r="A15" s="570"/>
      <c r="B15" s="570"/>
      <c r="C15" s="570"/>
      <c r="D15" s="571"/>
      <c r="E15" s="572"/>
      <c r="F15" s="572"/>
      <c r="G15" s="572"/>
      <c r="H15" s="572"/>
      <c r="I15" s="572"/>
      <c r="J15" s="563"/>
      <c r="K15" s="563"/>
    </row>
    <row r="16" spans="1:11" ht="15" customHeight="1">
      <c r="A16" s="570"/>
      <c r="B16" s="1010" t="s">
        <v>36</v>
      </c>
      <c r="C16" s="1010"/>
      <c r="D16" s="571"/>
      <c r="E16" s="572"/>
      <c r="F16" s="572"/>
      <c r="G16" s="572"/>
      <c r="H16" s="572"/>
      <c r="I16" s="572"/>
      <c r="J16" s="563"/>
      <c r="K16" s="563"/>
    </row>
    <row r="17" spans="1:11" ht="25.5" customHeight="1">
      <c r="A17" s="570"/>
      <c r="B17" s="570"/>
      <c r="C17" s="573" t="s">
        <v>37</v>
      </c>
      <c r="D17" s="571">
        <v>1000</v>
      </c>
      <c r="E17" s="572">
        <v>748</v>
      </c>
      <c r="F17" s="572">
        <v>252</v>
      </c>
      <c r="G17" s="572">
        <v>1000</v>
      </c>
      <c r="H17" s="572">
        <v>0</v>
      </c>
      <c r="I17" s="572">
        <v>0</v>
      </c>
      <c r="J17" s="563"/>
      <c r="K17" s="563"/>
    </row>
    <row r="18" spans="1:11" ht="15" customHeight="1">
      <c r="A18" s="570"/>
      <c r="B18" s="570"/>
      <c r="C18" s="570" t="s">
        <v>38</v>
      </c>
      <c r="D18" s="571">
        <v>19517</v>
      </c>
      <c r="E18" s="572">
        <v>15715</v>
      </c>
      <c r="F18" s="572">
        <v>3802</v>
      </c>
      <c r="G18" s="572">
        <v>17118</v>
      </c>
      <c r="H18" s="572">
        <v>2268</v>
      </c>
      <c r="I18" s="572">
        <v>129</v>
      </c>
      <c r="J18" s="563"/>
      <c r="K18" s="563"/>
    </row>
    <row r="19" spans="1:11" ht="15" customHeight="1">
      <c r="A19" s="570"/>
      <c r="B19" s="570"/>
      <c r="C19" s="570" t="s">
        <v>39</v>
      </c>
      <c r="D19" s="571">
        <v>63222</v>
      </c>
      <c r="E19" s="572">
        <v>33119</v>
      </c>
      <c r="F19" s="572">
        <v>30103</v>
      </c>
      <c r="G19" s="572">
        <v>51834</v>
      </c>
      <c r="H19" s="572">
        <v>7280</v>
      </c>
      <c r="I19" s="572">
        <v>4104</v>
      </c>
      <c r="J19" s="563"/>
      <c r="K19" s="563"/>
    </row>
    <row r="20" spans="1:11" ht="15" customHeight="1">
      <c r="A20" s="570"/>
      <c r="B20" s="570"/>
      <c r="C20" s="570" t="s">
        <v>40</v>
      </c>
      <c r="D20" s="571">
        <v>9235</v>
      </c>
      <c r="E20" s="572">
        <v>4025</v>
      </c>
      <c r="F20" s="572">
        <v>5210</v>
      </c>
      <c r="G20" s="572">
        <v>8812</v>
      </c>
      <c r="H20" s="572">
        <v>359</v>
      </c>
      <c r="I20" s="572">
        <v>62</v>
      </c>
      <c r="J20" s="563"/>
      <c r="K20" s="563"/>
    </row>
    <row r="21" spans="1:11" ht="15" customHeight="1">
      <c r="A21" s="570"/>
      <c r="B21" s="570"/>
      <c r="C21" s="570" t="s">
        <v>41</v>
      </c>
      <c r="D21" s="571">
        <v>6169</v>
      </c>
      <c r="E21" s="572">
        <v>3722</v>
      </c>
      <c r="F21" s="572">
        <v>2447</v>
      </c>
      <c r="G21" s="572">
        <v>4458</v>
      </c>
      <c r="H21" s="572">
        <v>1401</v>
      </c>
      <c r="I21" s="572">
        <v>307</v>
      </c>
      <c r="J21" s="563"/>
      <c r="K21" s="563"/>
    </row>
    <row r="22" spans="1:11" ht="15" customHeight="1">
      <c r="A22" s="570"/>
      <c r="B22" s="570"/>
      <c r="C22" s="570" t="s">
        <v>42</v>
      </c>
      <c r="D22" s="571">
        <v>82880</v>
      </c>
      <c r="E22" s="572">
        <v>40818</v>
      </c>
      <c r="F22" s="572">
        <v>42062</v>
      </c>
      <c r="G22" s="572">
        <v>72444</v>
      </c>
      <c r="H22" s="572">
        <v>8445</v>
      </c>
      <c r="I22" s="572">
        <v>1985</v>
      </c>
      <c r="J22" s="563"/>
      <c r="K22" s="563"/>
    </row>
    <row r="23" spans="1:11" ht="20.25">
      <c r="A23" s="570"/>
      <c r="B23" s="570"/>
      <c r="C23" s="573" t="s">
        <v>43</v>
      </c>
      <c r="D23" s="571">
        <v>6529</v>
      </c>
      <c r="E23" s="572">
        <v>4449</v>
      </c>
      <c r="F23" s="572">
        <v>2080</v>
      </c>
      <c r="G23" s="572">
        <v>6529</v>
      </c>
      <c r="H23" s="572">
        <v>0</v>
      </c>
      <c r="I23" s="572">
        <v>0</v>
      </c>
      <c r="J23" s="563"/>
      <c r="K23" s="563"/>
    </row>
    <row r="24" spans="1:11" ht="15" customHeight="1">
      <c r="A24" s="570"/>
      <c r="B24" s="570"/>
      <c r="C24" s="570"/>
      <c r="D24" s="571"/>
      <c r="E24" s="572"/>
      <c r="F24" s="572"/>
      <c r="G24" s="572"/>
      <c r="H24" s="572"/>
      <c r="I24" s="572"/>
      <c r="J24" s="563"/>
      <c r="K24" s="563"/>
    </row>
    <row r="25" spans="1:11" ht="15" customHeight="1">
      <c r="A25" s="574"/>
      <c r="B25" s="1020" t="s">
        <v>44</v>
      </c>
      <c r="C25" s="1020"/>
      <c r="D25" s="575">
        <v>7241</v>
      </c>
      <c r="E25" s="576">
        <v>3920</v>
      </c>
      <c r="F25" s="576">
        <v>3321</v>
      </c>
      <c r="G25" s="576">
        <v>6497</v>
      </c>
      <c r="H25" s="576">
        <v>579</v>
      </c>
      <c r="I25" s="576">
        <v>145</v>
      </c>
      <c r="J25" s="563"/>
      <c r="K25" s="563"/>
    </row>
    <row r="26" spans="1:11" ht="15" customHeight="1">
      <c r="A26" s="1021" t="s">
        <v>45</v>
      </c>
      <c r="B26" s="1021"/>
      <c r="C26" s="1021"/>
      <c r="D26" s="1021"/>
      <c r="E26" s="1021"/>
      <c r="F26" s="1021"/>
      <c r="G26" s="1021"/>
      <c r="H26" s="1021"/>
      <c r="I26" s="1021"/>
      <c r="J26" s="577"/>
      <c r="K26" s="577"/>
    </row>
    <row r="27" spans="1:9" ht="15" customHeight="1">
      <c r="A27" s="1016" t="s">
        <v>46</v>
      </c>
      <c r="B27" s="1016"/>
      <c r="C27" s="1016"/>
      <c r="D27" s="1016"/>
      <c r="E27" s="1016"/>
      <c r="F27" s="1016"/>
      <c r="G27" s="1016"/>
      <c r="H27" s="1016"/>
      <c r="I27" s="1016"/>
    </row>
    <row r="28" spans="1:9" ht="15" customHeight="1">
      <c r="A28" s="1016" t="s">
        <v>47</v>
      </c>
      <c r="B28" s="1016"/>
      <c r="C28" s="1016"/>
      <c r="D28" s="1016"/>
      <c r="E28" s="1016"/>
      <c r="F28" s="1016"/>
      <c r="G28" s="1016"/>
      <c r="H28" s="1016"/>
      <c r="I28" s="1016"/>
    </row>
  </sheetData>
  <mergeCells count="14">
    <mergeCell ref="A27:I27"/>
    <mergeCell ref="A28:I28"/>
    <mergeCell ref="D2:F2"/>
    <mergeCell ref="G2:G3"/>
    <mergeCell ref="H2:H3"/>
    <mergeCell ref="B16:C16"/>
    <mergeCell ref="B25:C25"/>
    <mergeCell ref="A26:I26"/>
    <mergeCell ref="A1:I1"/>
    <mergeCell ref="I2:I3"/>
    <mergeCell ref="B6:C6"/>
    <mergeCell ref="B11:C11"/>
    <mergeCell ref="A4:C4"/>
    <mergeCell ref="A2:C3"/>
  </mergeCells>
  <printOptions/>
  <pageMargins left="0.7874015748031497" right="0.5905511811023623" top="0.5905511811023623" bottom="0.7874015748031497" header="0" footer="0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so-tokei</cp:lastModifiedBy>
  <dcterms:created xsi:type="dcterms:W3CDTF">1997-01-08T22:48:59Z</dcterms:created>
  <dcterms:modified xsi:type="dcterms:W3CDTF">2008-03-25T08:04:37Z</dcterms:modified>
  <cp:category/>
  <cp:version/>
  <cp:contentType/>
  <cp:contentStatus/>
</cp:coreProperties>
</file>