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堀　デスクトップ\デスクトップのもの\エクセル　チェックシート\"/>
    </mc:Choice>
  </mc:AlternateContent>
  <bookViews>
    <workbookView xWindow="0" yWindow="0" windowWidth="20490" windowHeight="9080"/>
  </bookViews>
  <sheets>
    <sheet name="板橋区基本ﾁｪｯｸリスト" sheetId="1" r:id="rId1"/>
  </sheets>
  <definedNames>
    <definedName name="_xlnm.Print_Area" localSheetId="0">板橋区基本ﾁｪｯｸリスト!$B$2:$R$28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1" l="1"/>
  <c r="L27" i="1"/>
  <c r="L26" i="1"/>
  <c r="L25" i="1"/>
  <c r="N24" i="1"/>
  <c r="I27" i="1" s="1"/>
  <c r="L24" i="1"/>
  <c r="Q9" i="1" s="1"/>
  <c r="R9" i="1" s="1"/>
  <c r="L23" i="1"/>
  <c r="L22" i="1"/>
  <c r="N21" i="1" s="1"/>
  <c r="I23" i="1" s="1"/>
  <c r="L21" i="1"/>
  <c r="L20" i="1"/>
  <c r="N19" i="1"/>
  <c r="I20" i="1" s="1"/>
  <c r="L19" i="1"/>
  <c r="L18" i="1"/>
  <c r="L17" i="1"/>
  <c r="N16" i="1" s="1"/>
  <c r="I18" i="1" s="1"/>
  <c r="L16" i="1"/>
  <c r="E15" i="1"/>
  <c r="L15" i="1" s="1"/>
  <c r="L13" i="1"/>
  <c r="L12" i="1"/>
  <c r="L11" i="1"/>
  <c r="L10" i="1"/>
  <c r="L9" i="1"/>
  <c r="Q8" i="1"/>
  <c r="R8" i="1" s="1"/>
  <c r="N8" i="1"/>
  <c r="I11" i="1" s="1"/>
  <c r="L8" i="1"/>
  <c r="Q7" i="1"/>
  <c r="R7" i="1" s="1"/>
  <c r="L7" i="1"/>
  <c r="N3" i="1" s="1"/>
  <c r="I6" i="1" s="1"/>
  <c r="Q6" i="1"/>
  <c r="R6" i="1" s="1"/>
  <c r="L6" i="1"/>
  <c r="Q5" i="1"/>
  <c r="R5" i="1" s="1"/>
  <c r="L5" i="1"/>
  <c r="Q4" i="1"/>
  <c r="R4" i="1" s="1"/>
  <c r="L4" i="1"/>
  <c r="L3" i="1"/>
  <c r="N13" i="1" l="1"/>
  <c r="I15" i="1" s="1"/>
  <c r="Q3" i="1"/>
  <c r="R3" i="1" s="1"/>
</calcChain>
</file>

<file path=xl/comments1.xml><?xml version="1.0" encoding="utf-8"?>
<comments xmlns="http://schemas.openxmlformats.org/spreadsheetml/2006/main">
  <authors>
    <author>ita_sys</author>
  </authors>
  <commentList>
    <comment ref="G14" authorId="0" shapeId="0">
      <text>
        <r>
          <rPr>
            <sz val="11"/>
            <color indexed="81"/>
            <rFont val="ＭＳ Ｐゴシック"/>
            <family val="3"/>
            <charset val="128"/>
          </rPr>
          <t>ここに体重を入力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5" authorId="0" shapeId="0">
      <text>
        <r>
          <rPr>
            <sz val="11"/>
            <color indexed="81"/>
            <rFont val="ＭＳ Ｐゴシック"/>
            <family val="3"/>
            <charset val="128"/>
          </rPr>
          <t>ここに身長を入力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<sst xmlns="http://schemas.openxmlformats.org/spreadsheetml/2006/main" count="131" uniqueCount="79">
  <si>
    <t>No.</t>
  </si>
  <si>
    <t>質　問　項　目</t>
  </si>
  <si>
    <t>回　答　欄
はい、いいえを選択してください</t>
    <rPh sb="4" eb="5">
      <t>ラン</t>
    </rPh>
    <rPh sb="13" eb="15">
      <t>センタク</t>
    </rPh>
    <phoneticPr fontId="1"/>
  </si>
  <si>
    <t>点数</t>
    <phoneticPr fontId="1"/>
  </si>
  <si>
    <t>得点</t>
    <rPh sb="0" eb="2">
      <t>トクテン</t>
    </rPh>
    <phoneticPr fontId="1"/>
  </si>
  <si>
    <t>結果</t>
    <rPh sb="0" eb="2">
      <t>ケッカ</t>
    </rPh>
    <phoneticPr fontId="1"/>
  </si>
  <si>
    <t>項目</t>
    <rPh sb="0" eb="2">
      <t>コウモク</t>
    </rPh>
    <phoneticPr fontId="1"/>
  </si>
  <si>
    <t>判定結果</t>
    <rPh sb="0" eb="2">
      <t>ハンテイ</t>
    </rPh>
    <rPh sb="2" eb="4">
      <t>ケッカ</t>
    </rPh>
    <phoneticPr fontId="1"/>
  </si>
  <si>
    <t>該当の場合</t>
    <rPh sb="0" eb="2">
      <t>ガイトウ</t>
    </rPh>
    <rPh sb="3" eb="5">
      <t>バアイ</t>
    </rPh>
    <phoneticPr fontId="1"/>
  </si>
  <si>
    <t>非該当の場合</t>
    <rPh sb="0" eb="3">
      <t>ヒガイトウ</t>
    </rPh>
    <rPh sb="4" eb="6">
      <t>バアイ</t>
    </rPh>
    <phoneticPr fontId="1"/>
  </si>
  <si>
    <t>生活全般</t>
  </si>
  <si>
    <t>バスや電車で１人で外出していますか
　自分で車を運転して外出している場合も含みます</t>
  </si>
  <si>
    <t>選択してください</t>
    <rPh sb="0" eb="2">
      <t>センタク</t>
    </rPh>
    <phoneticPr fontId="1"/>
  </si>
  <si>
    <t>①生活全般
（No1～20）</t>
    <phoneticPr fontId="1"/>
  </si>
  <si>
    <t>いいえ</t>
    <phoneticPr fontId="1"/>
  </si>
  <si>
    <t>該当</t>
    <rPh sb="0" eb="2">
      <t>ガイトウ</t>
    </rPh>
    <phoneticPr fontId="1"/>
  </si>
  <si>
    <t>生活全般</t>
    <rPh sb="0" eb="2">
      <t>セイカツ</t>
    </rPh>
    <rPh sb="2" eb="4">
      <t>ゼンパン</t>
    </rPh>
    <phoneticPr fontId="1"/>
  </si>
  <si>
    <t>生活機能全般的に低下の疑いがあります。
担当のおとしより相談センターにご相談ください。</t>
    <rPh sb="0" eb="2">
      <t>セイカツ</t>
    </rPh>
    <rPh sb="2" eb="4">
      <t>キノウ</t>
    </rPh>
    <rPh sb="4" eb="7">
      <t>ゼンパンテキ</t>
    </rPh>
    <rPh sb="8" eb="10">
      <t>テイカ</t>
    </rPh>
    <rPh sb="11" eb="12">
      <t>ウタガ</t>
    </rPh>
    <rPh sb="20" eb="22">
      <t>タントウ</t>
    </rPh>
    <rPh sb="28" eb="30">
      <t>ソウダン</t>
    </rPh>
    <rPh sb="36" eb="38">
      <t>ソウダン</t>
    </rPh>
    <phoneticPr fontId="1"/>
  </si>
  <si>
    <t>今の調子で、生活を続けていきましょう。</t>
    <rPh sb="0" eb="1">
      <t>イマ</t>
    </rPh>
    <rPh sb="2" eb="4">
      <t>チョウシ</t>
    </rPh>
    <rPh sb="6" eb="8">
      <t>セイカツ</t>
    </rPh>
    <rPh sb="9" eb="10">
      <t>ツヅ</t>
    </rPh>
    <phoneticPr fontId="1"/>
  </si>
  <si>
    <t>日用品の買い物をしていますか
　買い物に出かけて，必要な物が買うことかできますか</t>
  </si>
  <si>
    <t>10点以上</t>
    <rPh sb="2" eb="3">
      <t>テン</t>
    </rPh>
    <rPh sb="3" eb="5">
      <t>イジョウ</t>
    </rPh>
    <phoneticPr fontId="1"/>
  </si>
  <si>
    <t>いいえ</t>
    <phoneticPr fontId="1"/>
  </si>
  <si>
    <t>運動</t>
    <rPh sb="0" eb="2">
      <t>ウンドウ</t>
    </rPh>
    <phoneticPr fontId="1"/>
  </si>
  <si>
    <t>運動機能が低下している疑いがあります。
担当のおとしより相談センターにご相談ください。</t>
    <rPh sb="0" eb="2">
      <t>ウンドウ</t>
    </rPh>
    <rPh sb="2" eb="4">
      <t>キノウ</t>
    </rPh>
    <rPh sb="5" eb="7">
      <t>テイカ</t>
    </rPh>
    <rPh sb="11" eb="12">
      <t>ウタガ</t>
    </rPh>
    <rPh sb="20" eb="22">
      <t>タントウ</t>
    </rPh>
    <rPh sb="28" eb="30">
      <t>ソウダン</t>
    </rPh>
    <rPh sb="36" eb="38">
      <t>ソウダン</t>
    </rPh>
    <phoneticPr fontId="1"/>
  </si>
  <si>
    <t>預貯金の出し入れをしていますか
　窓口の手続きも含め，自分の判断で金銭管理をしていますか</t>
  </si>
  <si>
    <t>いいえ</t>
    <phoneticPr fontId="1"/>
  </si>
  <si>
    <t>栄養</t>
    <rPh sb="0" eb="2">
      <t>エイヨウ</t>
    </rPh>
    <phoneticPr fontId="1"/>
  </si>
  <si>
    <t>栄養状態が低下している疑いがあります。
担当のおとしより相談センターにご相談ください。</t>
    <rPh sb="0" eb="2">
      <t>エイヨウ</t>
    </rPh>
    <rPh sb="2" eb="4">
      <t>ジョウタイ</t>
    </rPh>
    <rPh sb="5" eb="7">
      <t>テイカ</t>
    </rPh>
    <rPh sb="11" eb="12">
      <t>ウタガ</t>
    </rPh>
    <rPh sb="20" eb="22">
      <t>タントウ</t>
    </rPh>
    <rPh sb="28" eb="30">
      <t>ソウダン</t>
    </rPh>
    <rPh sb="36" eb="38">
      <t>ソウダン</t>
    </rPh>
    <phoneticPr fontId="1"/>
  </si>
  <si>
    <t>友人の家を訪ねていますか
　電話やメールによる交流や，家族や親戚の家への訪問は含みません</t>
  </si>
  <si>
    <t>口腔機能が低下している疑いがあります。
担当のおとしより相談センターにご相談ください。</t>
    <rPh sb="0" eb="2">
      <t>コウクウ</t>
    </rPh>
    <rPh sb="2" eb="4">
      <t>キノウ</t>
    </rPh>
    <rPh sb="5" eb="7">
      <t>テイカ</t>
    </rPh>
    <rPh sb="11" eb="12">
      <t>ウタガ</t>
    </rPh>
    <rPh sb="20" eb="22">
      <t>タントウ</t>
    </rPh>
    <rPh sb="28" eb="30">
      <t>ソウダン</t>
    </rPh>
    <rPh sb="36" eb="38">
      <t>ソウダン</t>
    </rPh>
    <phoneticPr fontId="1"/>
  </si>
  <si>
    <t>家族や友人の相談にのっていますか
　電話やメールによる相談は含まれます</t>
  </si>
  <si>
    <t>閉じこもり</t>
    <rPh sb="0" eb="1">
      <t>ト</t>
    </rPh>
    <phoneticPr fontId="1"/>
  </si>
  <si>
    <t>閉じこもりの疑いがあります。
担当のおとしより相談センターにご相談ください。</t>
    <rPh sb="0" eb="1">
      <t>ト</t>
    </rPh>
    <rPh sb="6" eb="7">
      <t>ウタガ</t>
    </rPh>
    <rPh sb="15" eb="17">
      <t>タントウ</t>
    </rPh>
    <rPh sb="23" eb="25">
      <t>ソウダン</t>
    </rPh>
    <rPh sb="31" eb="33">
      <t>ソウダン</t>
    </rPh>
    <phoneticPr fontId="1"/>
  </si>
  <si>
    <t>運動</t>
  </si>
  <si>
    <t>階段を手すりや壁をつたわらずに昇っていますか
　時々使う程度であれば「はい」，　能力があっても習慣的に使用している場合は「いいえ」</t>
    <phoneticPr fontId="1"/>
  </si>
  <si>
    <t>②運動
３点以上</t>
  </si>
  <si>
    <t>物忘れ</t>
    <rPh sb="0" eb="2">
      <t>モノワス</t>
    </rPh>
    <phoneticPr fontId="1"/>
  </si>
  <si>
    <t>認知機能が低下している疑いがあります。
物忘れの心配が多い時は、早めに医師に相談しましょう。</t>
    <rPh sb="0" eb="2">
      <t>ニンチ</t>
    </rPh>
    <rPh sb="2" eb="4">
      <t>キノウ</t>
    </rPh>
    <rPh sb="5" eb="7">
      <t>テイカ</t>
    </rPh>
    <rPh sb="11" eb="12">
      <t>ウタガ</t>
    </rPh>
    <rPh sb="20" eb="22">
      <t>モノワス</t>
    </rPh>
    <rPh sb="24" eb="26">
      <t>シンパイ</t>
    </rPh>
    <rPh sb="27" eb="28">
      <t>オオ</t>
    </rPh>
    <rPh sb="29" eb="30">
      <t>トキ</t>
    </rPh>
    <rPh sb="32" eb="33">
      <t>ハヤ</t>
    </rPh>
    <rPh sb="35" eb="37">
      <t>イシ</t>
    </rPh>
    <rPh sb="38" eb="40">
      <t>ソウダン</t>
    </rPh>
    <phoneticPr fontId="1"/>
  </si>
  <si>
    <t>椅子に座った状態から何もつかまらずに立ち上がっていますか
　時々使う程度であれば「はい」</t>
  </si>
  <si>
    <t>こころ</t>
    <phoneticPr fontId="1"/>
  </si>
  <si>
    <t>こころの健康に注意しましょう。
気になる症状がある方は、早めに医師に相談しましょう。</t>
    <rPh sb="4" eb="6">
      <t>ケンコウ</t>
    </rPh>
    <rPh sb="7" eb="9">
      <t>チュウイ</t>
    </rPh>
    <rPh sb="16" eb="17">
      <t>キ</t>
    </rPh>
    <rPh sb="20" eb="22">
      <t>ショウジョウ</t>
    </rPh>
    <rPh sb="25" eb="26">
      <t>カタ</t>
    </rPh>
    <rPh sb="28" eb="29">
      <t>ハヤ</t>
    </rPh>
    <rPh sb="31" eb="33">
      <t>イシ</t>
    </rPh>
    <rPh sb="34" eb="36">
      <t>ソウダン</t>
    </rPh>
    <phoneticPr fontId="1"/>
  </si>
  <si>
    <t>１５分位続けて歩いていますか
　屋内，屋外等の場所は問いません</t>
  </si>
  <si>
    <t>いいえ</t>
    <phoneticPr fontId="1"/>
  </si>
  <si>
    <t>この１年間に転んだことがありますか
　実際に転倒の経験があるかどうか</t>
  </si>
  <si>
    <t>はい</t>
    <phoneticPr fontId="1"/>
  </si>
  <si>
    <t>転倒に対する不安は大きいですか
　自分の感じ方でお答えください</t>
  </si>
  <si>
    <t>はい</t>
    <phoneticPr fontId="1"/>
  </si>
  <si>
    <t>栄養</t>
  </si>
  <si>
    <t>６ヶ月間で２～３kg以上の体重減少がありましたか
　６ヶ月以上かかって減少した場合は「いいえ」</t>
  </si>
  <si>
    <t>③栄養
２点</t>
  </si>
  <si>
    <t>はい</t>
    <phoneticPr fontId="1"/>
  </si>
  <si>
    <t>現在の身長（　　　　cm）　　 体重（　　　　　kg）　　※注（ＢＭＩ＝　　　　）
（注）ＢＭＩ＝体重(kg)÷身長(m)÷身長(m)が18.5未満の場合に該当とする</t>
    <phoneticPr fontId="1"/>
  </si>
  <si>
    <t>ＢＭＩ値</t>
    <rPh sb="3" eb="4">
      <t>チ</t>
    </rPh>
    <phoneticPr fontId="1"/>
  </si>
  <si>
    <t>体重（ｋｇ）</t>
    <rPh sb="0" eb="2">
      <t>タイジュウ</t>
    </rPh>
    <phoneticPr fontId="1"/>
  </si>
  <si>
    <t>体重</t>
    <rPh sb="0" eb="2">
      <t>タイジュウ</t>
    </rPh>
    <phoneticPr fontId="1"/>
  </si>
  <si>
    <t>身長（cm）</t>
    <rPh sb="0" eb="2">
      <t>シンチョウ</t>
    </rPh>
    <phoneticPr fontId="1"/>
  </si>
  <si>
    <t>身長</t>
    <rPh sb="0" eb="2">
      <t>シンチョウ</t>
    </rPh>
    <phoneticPr fontId="1"/>
  </si>
  <si>
    <t>歯・口</t>
  </si>
  <si>
    <t>半年前に比べて固いものが食べにくくなりましたか
　半年以上前から続いて，変化がない場合は「いいえ」</t>
  </si>
  <si>
    <t>④歯・口
２点以上</t>
  </si>
  <si>
    <t>お茶や汁物等でむせることがありますか</t>
  </si>
  <si>
    <t>口の渇きが気になりますか</t>
  </si>
  <si>
    <t>外出</t>
  </si>
  <si>
    <t>週に１回以上は外出していますか
　過去１ヶ月の状態を平均してください</t>
  </si>
  <si>
    <t>⑤外出
１６に該当</t>
  </si>
  <si>
    <t>昨年と比べて外出の回数が減っていますか</t>
  </si>
  <si>
    <t>物忘れ</t>
  </si>
  <si>
    <t>周りの人から｢いつも同じ事を聞く｣などの物忘れがあると言われますか
　自分で物忘れを感じていても，周りに言われない場合は「いいえ」</t>
    <phoneticPr fontId="1"/>
  </si>
  <si>
    <t>⑥物忘れ
１点以上</t>
  </si>
  <si>
    <t>自分で電話番号を調べて、電話をかけることをしていますか
　誰かの調べてもらう，ダイヤルしてもらい会話するだけの場合は　「いいえ」</t>
  </si>
  <si>
    <t>今日が何月何日かわからない時がありますか
　月と日の一方しかわからない場合には「はい」</t>
  </si>
  <si>
    <t>こころ</t>
  </si>
  <si>
    <t>（ここ２週間）
毎日の生活に充実感がない</t>
  </si>
  <si>
    <t>⑦こころ
２点以上</t>
  </si>
  <si>
    <t>（ここ２週間）
これまで楽しんでやれていたことが楽しめなくなった</t>
  </si>
  <si>
    <t>（ここ２週間）
以前は楽にできていたことが今はおっくうに感じられる</t>
  </si>
  <si>
    <t>（ここ２週間）
自分が役に立つ人間だと思えない</t>
  </si>
  <si>
    <t>（ここ２週間）
わけもなく疲れたような感じがする</t>
  </si>
  <si>
    <t>歯・口</t>
    <rPh sb="0" eb="1">
      <t>ハ</t>
    </rPh>
    <rPh sb="2" eb="3">
      <t>クチ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</si>
</sst>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0" borderId="2" xfId="0" applyBorder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7" xfId="0" applyFill="1" applyBorder="1">
      <alignment vertical="center"/>
    </xf>
    <xf numFmtId="0" fontId="2" fillId="3" borderId="1" xfId="0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vertical="top"/>
    </xf>
    <xf numFmtId="0" fontId="0" fillId="0" borderId="9" xfId="0" applyBorder="1">
      <alignment vertical="center"/>
    </xf>
    <xf numFmtId="0" fontId="3" fillId="3" borderId="1" xfId="0" applyFont="1" applyFill="1" applyBorder="1">
      <alignment vertical="center"/>
    </xf>
    <xf numFmtId="0" fontId="0" fillId="0" borderId="8" xfId="0" applyBorder="1">
      <alignment vertical="center"/>
    </xf>
    <xf numFmtId="0" fontId="0" fillId="0" borderId="8" xfId="0" applyNumberFormat="1" applyBorder="1" applyAlignment="1">
      <alignment horizontal="right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8" xfId="0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12" xfId="0" applyBorder="1">
      <alignment vertical="center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0" borderId="14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0" borderId="16" xfId="0" applyBorder="1">
      <alignment vertical="center"/>
    </xf>
    <xf numFmtId="0" fontId="0" fillId="0" borderId="0" xfId="0" applyFill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0" xfId="0" applyBorder="1" applyAlignment="1">
      <alignment horizontal="right" vertical="center"/>
    </xf>
    <xf numFmtId="0" fontId="0" fillId="0" borderId="19" xfId="0" applyBorder="1">
      <alignment vertical="center"/>
    </xf>
    <xf numFmtId="176" fontId="0" fillId="0" borderId="0" xfId="0" applyNumberFormat="1">
      <alignment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textRotation="255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33"/>
  <sheetViews>
    <sheetView showGridLines="0" showRowColHeaders="0" tabSelected="1" zoomScale="75" zoomScaleNormal="75" workbookViewId="0">
      <selection activeCell="G12" sqref="G12"/>
    </sheetView>
  </sheetViews>
  <sheetFormatPr defaultRowHeight="13" x14ac:dyDescent="0.2"/>
  <cols>
    <col min="1" max="1" width="5.08984375" customWidth="1"/>
    <col min="2" max="2" width="4" customWidth="1"/>
    <col min="3" max="3" width="3.453125" bestFit="1" customWidth="1"/>
    <col min="4" max="4" width="62.36328125" customWidth="1"/>
    <col min="5" max="5" width="7.08984375" bestFit="1" customWidth="1"/>
    <col min="6" max="6" width="8.7265625" customWidth="1"/>
    <col min="7" max="7" width="14" customWidth="1"/>
    <col min="8" max="8" width="1" hidden="1" customWidth="1"/>
    <col min="9" max="9" width="11" customWidth="1"/>
    <col min="10" max="10" width="8.984375E-2" hidden="1" customWidth="1"/>
    <col min="11" max="11" width="6.7265625" hidden="1" customWidth="1"/>
    <col min="12" max="12" width="8.7265625" customWidth="1"/>
    <col min="13" max="13" width="8.984375E-2" hidden="1" customWidth="1"/>
    <col min="14" max="14" width="8.984375E-2" customWidth="1"/>
    <col min="15" max="15" width="4.7265625" customWidth="1"/>
    <col min="16" max="16" width="11.6328125" bestFit="1" customWidth="1"/>
    <col min="17" max="17" width="8" customWidth="1"/>
    <col min="18" max="18" width="45.7265625" customWidth="1"/>
    <col min="20" max="20" width="50.36328125" customWidth="1"/>
    <col min="21" max="21" width="35.453125" bestFit="1" customWidth="1"/>
  </cols>
  <sheetData>
    <row r="1" spans="2:21" ht="32.25" customHeight="1" x14ac:dyDescent="0.2"/>
    <row r="2" spans="2:21" ht="48.75" customHeight="1" thickBot="1" x14ac:dyDescent="0.25">
      <c r="B2" s="1"/>
      <c r="C2" s="1" t="s">
        <v>0</v>
      </c>
      <c r="D2" s="2" t="s">
        <v>1</v>
      </c>
      <c r="E2" s="3"/>
      <c r="F2" s="4"/>
      <c r="G2" s="5" t="s">
        <v>2</v>
      </c>
      <c r="H2" s="6"/>
      <c r="I2" s="7" t="s">
        <v>3</v>
      </c>
      <c r="J2" s="6"/>
      <c r="K2" s="6" t="s">
        <v>4</v>
      </c>
      <c r="L2" s="7" t="s">
        <v>5</v>
      </c>
      <c r="P2" s="8" t="s">
        <v>6</v>
      </c>
      <c r="Q2" s="39" t="s">
        <v>7</v>
      </c>
      <c r="R2" s="40"/>
      <c r="T2" s="9" t="s">
        <v>8</v>
      </c>
      <c r="U2" s="9" t="s">
        <v>9</v>
      </c>
    </row>
    <row r="3" spans="2:21" ht="30" customHeight="1" x14ac:dyDescent="0.2">
      <c r="B3" s="41" t="s">
        <v>10</v>
      </c>
      <c r="C3" s="10">
        <v>1</v>
      </c>
      <c r="D3" s="42" t="s">
        <v>11</v>
      </c>
      <c r="E3" s="43"/>
      <c r="F3" s="44"/>
      <c r="G3" s="11" t="s">
        <v>12</v>
      </c>
      <c r="H3" s="12"/>
      <c r="I3" s="52" t="s">
        <v>13</v>
      </c>
      <c r="K3" s="14" t="s">
        <v>14</v>
      </c>
      <c r="L3" s="9" t="str">
        <f>IF(G3="選択してください","",IF(G3=K3,"該当","非該当"))</f>
        <v/>
      </c>
      <c r="M3" s="15" t="s">
        <v>15</v>
      </c>
      <c r="N3">
        <f>COUNTIF(L3:L23,M3)</f>
        <v>0</v>
      </c>
      <c r="P3" s="16" t="s">
        <v>16</v>
      </c>
      <c r="Q3" s="17" t="str">
        <f>IF(L3="","",IF(N3&gt;=10,"該当",IF(N3&gt;=10,"該当","非該当")))</f>
        <v/>
      </c>
      <c r="R3" s="18" t="str">
        <f>IF(Q3="","",IF(Q3="該当",T3,U3))</f>
        <v/>
      </c>
      <c r="T3" s="18" t="s">
        <v>17</v>
      </c>
      <c r="U3" s="9" t="s">
        <v>18</v>
      </c>
    </row>
    <row r="4" spans="2:21" ht="30" customHeight="1" x14ac:dyDescent="0.2">
      <c r="B4" s="41"/>
      <c r="C4" s="10">
        <v>2</v>
      </c>
      <c r="D4" s="42" t="s">
        <v>19</v>
      </c>
      <c r="E4" s="43"/>
      <c r="F4" s="44"/>
      <c r="G4" s="11" t="s">
        <v>12</v>
      </c>
      <c r="H4" s="12"/>
      <c r="I4" s="53"/>
      <c r="K4" s="20" t="s">
        <v>21</v>
      </c>
      <c r="L4" s="9" t="str">
        <f t="shared" ref="L4:L28" si="0">IF(G4="選択してください","",IF(G4=K4,"該当","非該当"))</f>
        <v/>
      </c>
      <c r="P4" s="21" t="s">
        <v>22</v>
      </c>
      <c r="Q4" s="17" t="str">
        <f>IF(L8="","",IF(N8&gt;=3,"該当",IF(N8&gt;=3,"該当","非該当")))</f>
        <v/>
      </c>
      <c r="R4" s="18" t="str">
        <f t="shared" ref="R4:R9" si="1">IF(Q4="","",IF(Q4="該当",T4,U4))</f>
        <v/>
      </c>
      <c r="T4" s="18" t="s">
        <v>23</v>
      </c>
      <c r="U4" s="9" t="s">
        <v>18</v>
      </c>
    </row>
    <row r="5" spans="2:21" ht="30" customHeight="1" x14ac:dyDescent="0.2">
      <c r="B5" s="41"/>
      <c r="C5" s="10">
        <v>3</v>
      </c>
      <c r="D5" s="42" t="s">
        <v>24</v>
      </c>
      <c r="E5" s="43"/>
      <c r="F5" s="44"/>
      <c r="G5" s="11" t="s">
        <v>12</v>
      </c>
      <c r="H5" s="12"/>
      <c r="I5" s="19" t="s">
        <v>20</v>
      </c>
      <c r="K5" s="20" t="s">
        <v>25</v>
      </c>
      <c r="L5" s="9" t="str">
        <f t="shared" si="0"/>
        <v/>
      </c>
      <c r="P5" s="21" t="s">
        <v>26</v>
      </c>
      <c r="Q5" s="17" t="str">
        <f>IF(L13="","",IF(N13&gt;=2,"該当",IF(N13&gt;=2,"該当","非該当")))</f>
        <v/>
      </c>
      <c r="R5" s="18" t="str">
        <f t="shared" si="1"/>
        <v/>
      </c>
      <c r="T5" s="18" t="s">
        <v>27</v>
      </c>
      <c r="U5" s="9" t="s">
        <v>18</v>
      </c>
    </row>
    <row r="6" spans="2:21" ht="30" customHeight="1" x14ac:dyDescent="0.2">
      <c r="B6" s="41"/>
      <c r="C6" s="10">
        <v>4</v>
      </c>
      <c r="D6" s="42" t="s">
        <v>28</v>
      </c>
      <c r="E6" s="43"/>
      <c r="F6" s="44"/>
      <c r="G6" s="11" t="s">
        <v>12</v>
      </c>
      <c r="H6" s="12"/>
      <c r="I6" s="23" t="str">
        <f>N3&amp;"／１０"</f>
        <v>0／１０</v>
      </c>
      <c r="K6" s="20" t="s">
        <v>14</v>
      </c>
      <c r="L6" s="9" t="str">
        <f t="shared" si="0"/>
        <v/>
      </c>
      <c r="P6" s="21" t="s">
        <v>78</v>
      </c>
      <c r="Q6" s="17" t="str">
        <f>IF(L16="","",IF(N16&gt;=2,"該当",IF(N16&gt;=2,"該当","非該当")))</f>
        <v/>
      </c>
      <c r="R6" s="18" t="str">
        <f t="shared" si="1"/>
        <v/>
      </c>
      <c r="T6" s="18" t="s">
        <v>29</v>
      </c>
      <c r="U6" s="9" t="s">
        <v>18</v>
      </c>
    </row>
    <row r="7" spans="2:21" ht="30" customHeight="1" thickBot="1" x14ac:dyDescent="0.25">
      <c r="B7" s="41"/>
      <c r="C7" s="10">
        <v>5</v>
      </c>
      <c r="D7" s="42" t="s">
        <v>30</v>
      </c>
      <c r="E7" s="43"/>
      <c r="F7" s="44"/>
      <c r="G7" s="11" t="s">
        <v>12</v>
      </c>
      <c r="H7" s="12"/>
      <c r="I7" s="24"/>
      <c r="K7" s="25" t="s">
        <v>25</v>
      </c>
      <c r="L7" s="9" t="str">
        <f t="shared" si="0"/>
        <v/>
      </c>
      <c r="P7" s="21" t="s">
        <v>31</v>
      </c>
      <c r="Q7" s="17" t="str">
        <f>IF(L19="","",IF(L19="該当","該当","非該当"))</f>
        <v/>
      </c>
      <c r="R7" s="18" t="str">
        <f t="shared" si="1"/>
        <v/>
      </c>
      <c r="T7" s="18" t="s">
        <v>32</v>
      </c>
      <c r="U7" s="9" t="s">
        <v>18</v>
      </c>
    </row>
    <row r="8" spans="2:21" ht="30.75" customHeight="1" x14ac:dyDescent="0.2">
      <c r="B8" s="41" t="s">
        <v>33</v>
      </c>
      <c r="C8" s="10">
        <v>6</v>
      </c>
      <c r="D8" s="42" t="s">
        <v>34</v>
      </c>
      <c r="E8" s="43"/>
      <c r="F8" s="44"/>
      <c r="G8" s="11" t="s">
        <v>12</v>
      </c>
      <c r="H8" s="9"/>
      <c r="I8" s="13" t="s">
        <v>35</v>
      </c>
      <c r="K8" s="14" t="s">
        <v>25</v>
      </c>
      <c r="L8" s="9" t="str">
        <f t="shared" si="0"/>
        <v/>
      </c>
      <c r="M8" s="15" t="s">
        <v>15</v>
      </c>
      <c r="N8">
        <f>COUNTIF(L8:L12,M8)</f>
        <v>0</v>
      </c>
      <c r="P8" s="21" t="s">
        <v>36</v>
      </c>
      <c r="Q8" s="17" t="str">
        <f>IF(L21="","",IF(N21&gt;=1,"該当",IF(N21&gt;=1,"該当","非該当")))</f>
        <v/>
      </c>
      <c r="R8" s="18" t="str">
        <f t="shared" si="1"/>
        <v/>
      </c>
      <c r="T8" s="18" t="s">
        <v>37</v>
      </c>
      <c r="U8" s="9" t="s">
        <v>18</v>
      </c>
    </row>
    <row r="9" spans="2:21" ht="30" customHeight="1" x14ac:dyDescent="0.2">
      <c r="B9" s="41"/>
      <c r="C9" s="10">
        <v>7</v>
      </c>
      <c r="D9" s="42" t="s">
        <v>38</v>
      </c>
      <c r="E9" s="43"/>
      <c r="F9" s="44"/>
      <c r="G9" s="11" t="s">
        <v>12</v>
      </c>
      <c r="H9" s="9"/>
      <c r="I9" s="22"/>
      <c r="K9" s="20" t="s">
        <v>25</v>
      </c>
      <c r="L9" s="9" t="str">
        <f t="shared" si="0"/>
        <v/>
      </c>
      <c r="P9" s="21" t="s">
        <v>39</v>
      </c>
      <c r="Q9" s="17" t="str">
        <f>IF(L24="","",IF(N24&gt;=2,"該当",IF(N24&gt;=2,"該当","非該当")))</f>
        <v/>
      </c>
      <c r="R9" s="18" t="str">
        <f t="shared" si="1"/>
        <v/>
      </c>
      <c r="T9" s="18" t="s">
        <v>40</v>
      </c>
      <c r="U9" s="9" t="s">
        <v>18</v>
      </c>
    </row>
    <row r="10" spans="2:21" ht="30" customHeight="1" x14ac:dyDescent="0.2">
      <c r="B10" s="41"/>
      <c r="C10" s="10">
        <v>8</v>
      </c>
      <c r="D10" s="42" t="s">
        <v>41</v>
      </c>
      <c r="E10" s="43"/>
      <c r="F10" s="44"/>
      <c r="G10" s="11" t="s">
        <v>12</v>
      </c>
      <c r="H10" s="9"/>
      <c r="I10" s="22"/>
      <c r="K10" s="20" t="s">
        <v>42</v>
      </c>
      <c r="L10" s="9" t="str">
        <f t="shared" si="0"/>
        <v/>
      </c>
    </row>
    <row r="11" spans="2:21" ht="30" customHeight="1" x14ac:dyDescent="0.2">
      <c r="B11" s="41"/>
      <c r="C11" s="10">
        <v>9</v>
      </c>
      <c r="D11" s="42" t="s">
        <v>43</v>
      </c>
      <c r="E11" s="43"/>
      <c r="F11" s="44"/>
      <c r="G11" s="11" t="s">
        <v>12</v>
      </c>
      <c r="H11" s="9"/>
      <c r="I11" s="26" t="str">
        <f>N8&amp;"／５"</f>
        <v>0／５</v>
      </c>
      <c r="K11" s="20" t="s">
        <v>44</v>
      </c>
      <c r="L11" s="9" t="str">
        <f t="shared" si="0"/>
        <v/>
      </c>
    </row>
    <row r="12" spans="2:21" ht="30" customHeight="1" thickBot="1" x14ac:dyDescent="0.25">
      <c r="B12" s="41"/>
      <c r="C12" s="10">
        <v>10</v>
      </c>
      <c r="D12" s="42" t="s">
        <v>45</v>
      </c>
      <c r="E12" s="43"/>
      <c r="F12" s="44"/>
      <c r="G12" s="11" t="s">
        <v>12</v>
      </c>
      <c r="H12" s="9"/>
      <c r="I12" s="24"/>
      <c r="K12" s="25" t="s">
        <v>46</v>
      </c>
      <c r="L12" s="27" t="str">
        <f t="shared" si="0"/>
        <v/>
      </c>
    </row>
    <row r="13" spans="2:21" ht="30" customHeight="1" x14ac:dyDescent="0.2">
      <c r="B13" s="41" t="s">
        <v>47</v>
      </c>
      <c r="C13" s="10">
        <v>11</v>
      </c>
      <c r="D13" s="42" t="s">
        <v>48</v>
      </c>
      <c r="E13" s="43"/>
      <c r="F13" s="44"/>
      <c r="G13" s="11" t="s">
        <v>12</v>
      </c>
      <c r="H13" s="12"/>
      <c r="I13" s="13" t="s">
        <v>49</v>
      </c>
      <c r="K13" s="28" t="s">
        <v>50</v>
      </c>
      <c r="L13" s="9" t="str">
        <f t="shared" si="0"/>
        <v/>
      </c>
      <c r="M13" s="15" t="s">
        <v>15</v>
      </c>
      <c r="N13">
        <f>COUNTIF(L13:L15,M13)</f>
        <v>0</v>
      </c>
    </row>
    <row r="14" spans="2:21" ht="24" customHeight="1" x14ac:dyDescent="0.2">
      <c r="B14" s="41"/>
      <c r="C14" s="45">
        <v>12</v>
      </c>
      <c r="D14" s="47" t="s">
        <v>51</v>
      </c>
      <c r="E14" t="s">
        <v>52</v>
      </c>
      <c r="F14" s="9" t="s">
        <v>53</v>
      </c>
      <c r="G14" s="29" t="s">
        <v>54</v>
      </c>
      <c r="H14" s="12"/>
      <c r="I14" s="22"/>
      <c r="K14" s="30"/>
      <c r="L14" s="27"/>
    </row>
    <row r="15" spans="2:21" ht="24" customHeight="1" thickBot="1" x14ac:dyDescent="0.25">
      <c r="B15" s="41"/>
      <c r="C15" s="46"/>
      <c r="D15" s="48"/>
      <c r="E15" s="31" t="str">
        <f>IFERROR(G14*10000/G15/G15,"")</f>
        <v/>
      </c>
      <c r="F15" s="9" t="s">
        <v>55</v>
      </c>
      <c r="G15" s="29" t="s">
        <v>56</v>
      </c>
      <c r="H15" s="12"/>
      <c r="I15" s="26" t="str">
        <f>N13&amp;"／２"</f>
        <v>0／２</v>
      </c>
      <c r="K15" s="32"/>
      <c r="L15" s="24" t="str">
        <f>IF(E15="","",IF(E15&lt;18.5,"該当","非該当"))</f>
        <v/>
      </c>
      <c r="P15" s="33"/>
    </row>
    <row r="16" spans="2:21" ht="30" customHeight="1" x14ac:dyDescent="0.2">
      <c r="B16" s="41" t="s">
        <v>57</v>
      </c>
      <c r="C16" s="10">
        <v>13</v>
      </c>
      <c r="D16" s="42" t="s">
        <v>58</v>
      </c>
      <c r="E16" s="43"/>
      <c r="F16" s="44"/>
      <c r="G16" s="11" t="s">
        <v>12</v>
      </c>
      <c r="H16" s="9"/>
      <c r="I16" s="13" t="s">
        <v>59</v>
      </c>
      <c r="K16" s="34" t="s">
        <v>46</v>
      </c>
      <c r="L16" s="9" t="str">
        <f t="shared" si="0"/>
        <v/>
      </c>
      <c r="M16" s="15" t="s">
        <v>15</v>
      </c>
      <c r="N16">
        <f>COUNTIF(L16:L18,M16)</f>
        <v>0</v>
      </c>
    </row>
    <row r="17" spans="2:14" ht="27" customHeight="1" x14ac:dyDescent="0.2">
      <c r="B17" s="41"/>
      <c r="C17" s="10">
        <v>14</v>
      </c>
      <c r="D17" s="49" t="s">
        <v>60</v>
      </c>
      <c r="E17" s="50"/>
      <c r="F17" s="51"/>
      <c r="G17" s="11" t="s">
        <v>12</v>
      </c>
      <c r="H17" s="9"/>
      <c r="I17" s="22"/>
      <c r="K17" s="35" t="s">
        <v>46</v>
      </c>
      <c r="L17" s="9" t="str">
        <f t="shared" si="0"/>
        <v/>
      </c>
    </row>
    <row r="18" spans="2:14" ht="27" customHeight="1" thickBot="1" x14ac:dyDescent="0.25">
      <c r="B18" s="41"/>
      <c r="C18" s="10">
        <v>15</v>
      </c>
      <c r="D18" s="49" t="s">
        <v>61</v>
      </c>
      <c r="E18" s="50"/>
      <c r="F18" s="51"/>
      <c r="G18" s="11" t="s">
        <v>12</v>
      </c>
      <c r="H18" s="9"/>
      <c r="I18" s="36" t="str">
        <f>N16&amp;"／３"</f>
        <v>0／３</v>
      </c>
      <c r="K18" s="37" t="s">
        <v>46</v>
      </c>
      <c r="L18" s="9" t="str">
        <f t="shared" si="0"/>
        <v/>
      </c>
    </row>
    <row r="19" spans="2:14" ht="30" customHeight="1" x14ac:dyDescent="0.2">
      <c r="B19" s="41" t="s">
        <v>62</v>
      </c>
      <c r="C19" s="10">
        <v>16</v>
      </c>
      <c r="D19" s="42" t="s">
        <v>63</v>
      </c>
      <c r="E19" s="43"/>
      <c r="F19" s="44"/>
      <c r="G19" s="11" t="s">
        <v>12</v>
      </c>
      <c r="H19" s="9"/>
      <c r="I19" s="13" t="s">
        <v>64</v>
      </c>
      <c r="K19" s="34" t="s">
        <v>14</v>
      </c>
      <c r="L19" s="9" t="str">
        <f>IF(G19="選択してください","",IF(G19=K19,"該当","非該当"))</f>
        <v/>
      </c>
      <c r="M19" s="15" t="s">
        <v>15</v>
      </c>
      <c r="N19">
        <f>COUNTIF(L19:L20,M19)</f>
        <v>0</v>
      </c>
    </row>
    <row r="20" spans="2:14" ht="27" customHeight="1" thickBot="1" x14ac:dyDescent="0.25">
      <c r="B20" s="41"/>
      <c r="C20" s="10">
        <v>17</v>
      </c>
      <c r="D20" s="49" t="s">
        <v>65</v>
      </c>
      <c r="E20" s="50"/>
      <c r="F20" s="51"/>
      <c r="G20" s="11" t="s">
        <v>12</v>
      </c>
      <c r="H20" s="9"/>
      <c r="I20" s="36" t="str">
        <f>N19&amp;"／２"</f>
        <v>0／２</v>
      </c>
      <c r="K20" s="37" t="s">
        <v>46</v>
      </c>
      <c r="L20" s="9" t="str">
        <f t="shared" si="0"/>
        <v/>
      </c>
    </row>
    <row r="21" spans="2:14" ht="30" customHeight="1" x14ac:dyDescent="0.2">
      <c r="B21" s="41" t="s">
        <v>66</v>
      </c>
      <c r="C21" s="10">
        <v>18</v>
      </c>
      <c r="D21" s="42" t="s">
        <v>67</v>
      </c>
      <c r="E21" s="43"/>
      <c r="F21" s="44"/>
      <c r="G21" s="11" t="s">
        <v>12</v>
      </c>
      <c r="H21" s="9"/>
      <c r="I21" s="13" t="s">
        <v>68</v>
      </c>
      <c r="K21" s="34" t="s">
        <v>46</v>
      </c>
      <c r="L21" s="9" t="str">
        <f t="shared" si="0"/>
        <v/>
      </c>
      <c r="M21" s="15" t="s">
        <v>15</v>
      </c>
      <c r="N21">
        <f>COUNTIF(L21:L23,M21)</f>
        <v>0</v>
      </c>
    </row>
    <row r="22" spans="2:14" ht="30" customHeight="1" x14ac:dyDescent="0.2">
      <c r="B22" s="41"/>
      <c r="C22" s="10">
        <v>19</v>
      </c>
      <c r="D22" s="42" t="s">
        <v>69</v>
      </c>
      <c r="E22" s="43"/>
      <c r="F22" s="44"/>
      <c r="G22" s="11" t="s">
        <v>12</v>
      </c>
      <c r="H22" s="9"/>
      <c r="I22" s="22"/>
      <c r="K22" s="35" t="s">
        <v>14</v>
      </c>
      <c r="L22" s="9" t="str">
        <f t="shared" si="0"/>
        <v/>
      </c>
    </row>
    <row r="23" spans="2:14" ht="30" customHeight="1" thickBot="1" x14ac:dyDescent="0.25">
      <c r="B23" s="41"/>
      <c r="C23" s="10">
        <v>20</v>
      </c>
      <c r="D23" s="42" t="s">
        <v>70</v>
      </c>
      <c r="E23" s="43"/>
      <c r="F23" s="44"/>
      <c r="G23" s="11" t="s">
        <v>12</v>
      </c>
      <c r="H23" s="9"/>
      <c r="I23" s="36" t="str">
        <f>N21&amp;"／３"</f>
        <v>0／３</v>
      </c>
      <c r="K23" s="37" t="s">
        <v>46</v>
      </c>
      <c r="L23" s="9" t="str">
        <f t="shared" si="0"/>
        <v/>
      </c>
    </row>
    <row r="24" spans="2:14" ht="30" customHeight="1" x14ac:dyDescent="0.2">
      <c r="B24" s="41" t="s">
        <v>71</v>
      </c>
      <c r="C24" s="10">
        <v>21</v>
      </c>
      <c r="D24" s="42" t="s">
        <v>72</v>
      </c>
      <c r="E24" s="43"/>
      <c r="F24" s="44"/>
      <c r="G24" s="11" t="s">
        <v>12</v>
      </c>
      <c r="H24" s="9"/>
      <c r="I24" s="13" t="s">
        <v>73</v>
      </c>
      <c r="K24" s="34" t="s">
        <v>46</v>
      </c>
      <c r="L24" s="9" t="str">
        <f t="shared" si="0"/>
        <v/>
      </c>
      <c r="M24" s="15" t="s">
        <v>15</v>
      </c>
      <c r="N24">
        <f>COUNTIF(L24:L28,M24)</f>
        <v>0</v>
      </c>
    </row>
    <row r="25" spans="2:14" ht="30" customHeight="1" x14ac:dyDescent="0.2">
      <c r="B25" s="41"/>
      <c r="C25" s="10">
        <v>22</v>
      </c>
      <c r="D25" s="42" t="s">
        <v>74</v>
      </c>
      <c r="E25" s="43"/>
      <c r="F25" s="44"/>
      <c r="G25" s="11" t="s">
        <v>12</v>
      </c>
      <c r="H25" s="9"/>
      <c r="I25" s="22"/>
      <c r="K25" s="35" t="s">
        <v>46</v>
      </c>
      <c r="L25" s="9" t="str">
        <f t="shared" si="0"/>
        <v/>
      </c>
    </row>
    <row r="26" spans="2:14" ht="30" customHeight="1" x14ac:dyDescent="0.2">
      <c r="B26" s="41"/>
      <c r="C26" s="10">
        <v>23</v>
      </c>
      <c r="D26" s="42" t="s">
        <v>75</v>
      </c>
      <c r="E26" s="43"/>
      <c r="F26" s="44"/>
      <c r="G26" s="11" t="s">
        <v>12</v>
      </c>
      <c r="H26" s="9"/>
      <c r="I26" s="22"/>
      <c r="K26" s="35" t="s">
        <v>46</v>
      </c>
      <c r="L26" s="9" t="str">
        <f t="shared" si="0"/>
        <v/>
      </c>
    </row>
    <row r="27" spans="2:14" ht="30" customHeight="1" x14ac:dyDescent="0.2">
      <c r="B27" s="41"/>
      <c r="C27" s="10">
        <v>24</v>
      </c>
      <c r="D27" s="42" t="s">
        <v>76</v>
      </c>
      <c r="E27" s="43"/>
      <c r="F27" s="44"/>
      <c r="G27" s="11" t="s">
        <v>12</v>
      </c>
      <c r="H27" s="9"/>
      <c r="I27" s="26" t="str">
        <f>N24&amp;"／５"</f>
        <v>0／５</v>
      </c>
      <c r="K27" s="35" t="s">
        <v>46</v>
      </c>
      <c r="L27" s="9" t="str">
        <f t="shared" si="0"/>
        <v/>
      </c>
    </row>
    <row r="28" spans="2:14" ht="30" customHeight="1" thickBot="1" x14ac:dyDescent="0.25">
      <c r="B28" s="41"/>
      <c r="C28" s="10">
        <v>25</v>
      </c>
      <c r="D28" s="42" t="s">
        <v>77</v>
      </c>
      <c r="E28" s="43"/>
      <c r="F28" s="44"/>
      <c r="G28" s="11" t="s">
        <v>12</v>
      </c>
      <c r="H28" s="9"/>
      <c r="I28" s="24"/>
      <c r="K28" s="37" t="s">
        <v>46</v>
      </c>
      <c r="L28" s="9" t="str">
        <f t="shared" si="0"/>
        <v/>
      </c>
    </row>
    <row r="33" spans="11:11" x14ac:dyDescent="0.2">
      <c r="K33" s="38"/>
    </row>
  </sheetData>
  <sheetProtection sheet="1" objects="1" scenarios="1" selectLockedCells="1"/>
  <mergeCells count="35">
    <mergeCell ref="B24:B28"/>
    <mergeCell ref="D24:F24"/>
    <mergeCell ref="D25:F25"/>
    <mergeCell ref="D26:F26"/>
    <mergeCell ref="D27:F27"/>
    <mergeCell ref="D28:F28"/>
    <mergeCell ref="B19:B20"/>
    <mergeCell ref="D19:F19"/>
    <mergeCell ref="D20:F20"/>
    <mergeCell ref="B21:B23"/>
    <mergeCell ref="D21:F21"/>
    <mergeCell ref="D22:F22"/>
    <mergeCell ref="D23:F23"/>
    <mergeCell ref="B13:B15"/>
    <mergeCell ref="D13:F13"/>
    <mergeCell ref="C14:C15"/>
    <mergeCell ref="D14:D15"/>
    <mergeCell ref="B16:B18"/>
    <mergeCell ref="D16:F16"/>
    <mergeCell ref="D17:F17"/>
    <mergeCell ref="D18:F18"/>
    <mergeCell ref="B8:B12"/>
    <mergeCell ref="D8:F8"/>
    <mergeCell ref="D9:F9"/>
    <mergeCell ref="D10:F10"/>
    <mergeCell ref="D11:F11"/>
    <mergeCell ref="D12:F12"/>
    <mergeCell ref="Q2:R2"/>
    <mergeCell ref="B3:B7"/>
    <mergeCell ref="D3:F3"/>
    <mergeCell ref="D4:F4"/>
    <mergeCell ref="D5:F5"/>
    <mergeCell ref="D6:F6"/>
    <mergeCell ref="D7:F7"/>
    <mergeCell ref="I3:I4"/>
  </mergeCells>
  <phoneticPr fontId="1"/>
  <dataValidations count="1">
    <dataValidation type="list" allowBlank="1" showInputMessage="1" showErrorMessage="1" sqref="G3:G13 G16:G28">
      <formula1>"はい,いいえ"</formula1>
    </dataValidation>
  </dataValidations>
  <pageMargins left="0.7" right="0.7" top="0.75" bottom="0.75" header="0.3" footer="0.3"/>
  <pageSetup paperSize="9" scale="76" orientation="portrait" verticalDpi="0" r:id="rId1"/>
  <colBreaks count="1" manualBreakCount="1">
    <brk id="13" min="1" max="2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板橋区基本ﾁｪｯｸリスト</vt:lpstr>
      <vt:lpstr>板橋区基本ﾁｪｯｸリスト!Print_Area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ita_sys</dc:creator>
  <cp:lastModifiedBy>test</cp:lastModifiedBy>
  <dcterms:created xsi:type="dcterms:W3CDTF">2021-01-20T23:20:55Z</dcterms:created>
  <dcterms:modified xsi:type="dcterms:W3CDTF">2024-03-13T05:46:22Z</dcterms:modified>
  <cp:contentStatus/>
</cp:coreProperties>
</file>