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tfs02\fs02_shr01\Sosiki_62\会計管理課\新公会計担当係長\H28～R3年度作業\12　公表\01_各年度\R2年度決算\06_HP公表用\03_施設別\01_原稿\"/>
    </mc:Choice>
  </mc:AlternateContent>
  <bookViews>
    <workbookView xWindow="0" yWindow="110" windowWidth="9770" windowHeight="4670" tabRatio="842"/>
  </bookViews>
  <sheets>
    <sheet name="目次" sheetId="94" r:id="rId1"/>
    <sheet name="1.区民_区役所本庁舎" sheetId="50" r:id="rId2"/>
    <sheet name="2.区民_地域センター" sheetId="51" r:id="rId3"/>
    <sheet name="3.区民_区民集会所" sheetId="52" r:id="rId4"/>
    <sheet name="4.区民_高島平区民館" sheetId="53" r:id="rId5"/>
    <sheet name="5.区民_文化会館" sheetId="54" r:id="rId6"/>
    <sheet name="6.区民_グリーンホール" sheetId="55" r:id="rId7"/>
    <sheet name="7.住宅_区営住宅" sheetId="56" r:id="rId8"/>
    <sheet name="8.住宅_改良住宅" sheetId="57" r:id="rId9"/>
    <sheet name="9.住宅_高齢者住宅" sheetId="58" r:id="rId10"/>
    <sheet name="10.産業_ものづくり研究開発連携センター" sheetId="59" r:id="rId11"/>
    <sheet name="11.産業_ハイライフプラザ" sheetId="60" r:id="rId12"/>
    <sheet name="12.産業_企業活性化センター" sheetId="61" r:id="rId13"/>
    <sheet name="13.福祉_ふれあい館" sheetId="62" r:id="rId14"/>
    <sheet name="14.福祉_シニア学習プラザ" sheetId="67" r:id="rId15"/>
    <sheet name="15.福祉_いこいの家" sheetId="68" r:id="rId16"/>
    <sheet name="16.福祉_特別養護老人ホーム" sheetId="69" r:id="rId17"/>
    <sheet name="17.福祉_母子生活支援施設" sheetId="70" r:id="rId18"/>
    <sheet name="18.福祉_福祉園" sheetId="71" r:id="rId19"/>
    <sheet name="19.福祉_障がい者福祉センター" sheetId="72" r:id="rId20"/>
    <sheet name="20.児童_児童館" sheetId="73" r:id="rId21"/>
    <sheet name="21.児童_保育園" sheetId="74" r:id="rId22"/>
    <sheet name="22.児童_あいキッズ" sheetId="75" r:id="rId23"/>
    <sheet name="23.環境_エコポリスセンター" sheetId="76" r:id="rId24"/>
    <sheet name="24.環境_熱帯環境植物館" sheetId="77" r:id="rId25"/>
    <sheet name="25.環境_リサイクルプラザ" sheetId="78" r:id="rId26"/>
    <sheet name="26.土木_自転車駐車場" sheetId="79" r:id="rId27"/>
    <sheet name="27.土木_公園等" sheetId="80" r:id="rId28"/>
    <sheet name="28.教育_郷土芸能伝承館" sheetId="81" r:id="rId29"/>
    <sheet name="29.教育_生涯学習センター" sheetId="82" r:id="rId30"/>
    <sheet name="30.教育_郷土資料館" sheetId="83" r:id="rId31"/>
    <sheet name="31.教育_榛名林間学園" sheetId="84" r:id="rId32"/>
    <sheet name="32.教育_八ヶ岳荘" sheetId="85" r:id="rId33"/>
    <sheet name="33.教育_美術館" sheetId="86" r:id="rId34"/>
    <sheet name="34.教育_教育科学館" sheetId="87" r:id="rId35"/>
    <sheet name="35.教育_体育施設" sheetId="88" r:id="rId36"/>
    <sheet name="36.教育_図書館" sheetId="89" r:id="rId37"/>
    <sheet name="37.教育_幼稚園" sheetId="90" r:id="rId38"/>
    <sheet name="38.教育_小学校" sheetId="91" r:id="rId39"/>
    <sheet name="39.教育_中学校" sheetId="92" r:id="rId40"/>
    <sheet name="40.教育_天津わかしお学校" sheetId="93" r:id="rId41"/>
  </sheets>
  <externalReferences>
    <externalReference r:id="rId42"/>
  </externalReferences>
  <definedNames>
    <definedName name="folder_name" localSheetId="1">#REF!</definedName>
    <definedName name="folder_name" localSheetId="10">#REF!</definedName>
    <definedName name="folder_name" localSheetId="11">#REF!</definedName>
    <definedName name="folder_name" localSheetId="12">#REF!</definedName>
    <definedName name="folder_name" localSheetId="13">#REF!</definedName>
    <definedName name="folder_name" localSheetId="14">#REF!</definedName>
    <definedName name="folder_name" localSheetId="15">#REF!</definedName>
    <definedName name="folder_name" localSheetId="16">#REF!</definedName>
    <definedName name="folder_name" localSheetId="17">#REF!</definedName>
    <definedName name="folder_name" localSheetId="18">#REF!</definedName>
    <definedName name="folder_name" localSheetId="19">#REF!</definedName>
    <definedName name="folder_name" localSheetId="2">#REF!</definedName>
    <definedName name="folder_name" localSheetId="20">#REF!</definedName>
    <definedName name="folder_name" localSheetId="21">#REF!</definedName>
    <definedName name="folder_name" localSheetId="22">#REF!</definedName>
    <definedName name="folder_name" localSheetId="23">#REF!</definedName>
    <definedName name="folder_name" localSheetId="24">#REF!</definedName>
    <definedName name="folder_name" localSheetId="25">#REF!</definedName>
    <definedName name="folder_name" localSheetId="26">#REF!</definedName>
    <definedName name="folder_name" localSheetId="27">#REF!</definedName>
    <definedName name="folder_name" localSheetId="28">#REF!</definedName>
    <definedName name="folder_name" localSheetId="29">#REF!</definedName>
    <definedName name="folder_name" localSheetId="3">#REF!</definedName>
    <definedName name="folder_name" localSheetId="30">#REF!</definedName>
    <definedName name="folder_name" localSheetId="31">#REF!</definedName>
    <definedName name="folder_name" localSheetId="32">#REF!</definedName>
    <definedName name="folder_name" localSheetId="33">#REF!</definedName>
    <definedName name="folder_name" localSheetId="34">#REF!</definedName>
    <definedName name="folder_name" localSheetId="35">#REF!</definedName>
    <definedName name="folder_name" localSheetId="36">#REF!</definedName>
    <definedName name="folder_name" localSheetId="37">#REF!</definedName>
    <definedName name="folder_name" localSheetId="38">#REF!</definedName>
    <definedName name="folder_name" localSheetId="39">#REF!</definedName>
    <definedName name="folder_name" localSheetId="4">#REF!</definedName>
    <definedName name="folder_name" localSheetId="40">#REF!</definedName>
    <definedName name="folder_name" localSheetId="5">#REF!</definedName>
    <definedName name="folder_name" localSheetId="6">#REF!</definedName>
    <definedName name="folder_name" localSheetId="7">#REF!</definedName>
    <definedName name="folder_name" localSheetId="8">#REF!</definedName>
    <definedName name="folder_name" localSheetId="9">#REF!</definedName>
    <definedName name="folder_name">#REF!</definedName>
    <definedName name="_xlnm.Print_Area" localSheetId="1">'1.区民_区役所本庁舎'!$A$1:$W$45</definedName>
    <definedName name="_xlnm.Print_Area" localSheetId="10">'10.産業_ものづくり研究開発連携センター'!$A$1:$W$39</definedName>
    <definedName name="_xlnm.Print_Area" localSheetId="11">'11.産業_ハイライフプラザ'!$A$1:$W$35</definedName>
    <definedName name="_xlnm.Print_Area" localSheetId="12">'12.産業_企業活性化センター'!$A$1:$W$39</definedName>
    <definedName name="_xlnm.Print_Area" localSheetId="13">'13.福祉_ふれあい館'!$A$1:$W$45</definedName>
    <definedName name="_xlnm.Print_Area" localSheetId="14">'14.福祉_シニア学習プラザ'!$A$1:$W$35</definedName>
    <definedName name="_xlnm.Print_Area" localSheetId="15">'15.福祉_いこいの家'!$A$1:$W$47</definedName>
    <definedName name="_xlnm.Print_Area" localSheetId="16">'16.福祉_特別養護老人ホーム'!$A$1:$W$39</definedName>
    <definedName name="_xlnm.Print_Area" localSheetId="17">'17.福祉_母子生活支援施設'!$A$1:$W$41</definedName>
    <definedName name="_xlnm.Print_Area" localSheetId="18">'18.福祉_福祉園'!$A$1:$W$47</definedName>
    <definedName name="_xlnm.Print_Area" localSheetId="19">'19.福祉_障がい者福祉センター'!$A$1:$W$35</definedName>
    <definedName name="_xlnm.Print_Area" localSheetId="2">'2.区民_地域センター'!$A$1:$W$49</definedName>
    <definedName name="_xlnm.Print_Area" localSheetId="20">'20.児童_児童館'!$A$1:$W$47</definedName>
    <definedName name="_xlnm.Print_Area" localSheetId="21">'21.児童_保育園'!$A$1:$W$47</definedName>
    <definedName name="_xlnm.Print_Area" localSheetId="22">'22.児童_あいキッズ'!$A$1:$W$49</definedName>
    <definedName name="_xlnm.Print_Area" localSheetId="23">'23.環境_エコポリスセンター'!$A$1:$W$35</definedName>
    <definedName name="_xlnm.Print_Area" localSheetId="24">'24.環境_熱帯環境植物館'!$A$1:$W$35</definedName>
    <definedName name="_xlnm.Print_Area" localSheetId="25">'25.環境_リサイクルプラザ'!$A$1:$W$36</definedName>
    <definedName name="_xlnm.Print_Area" localSheetId="26">'26.土木_自転車駐車場'!$A$1:$W$47</definedName>
    <definedName name="_xlnm.Print_Area" localSheetId="27">'27.土木_公園等'!$A$1:$W$49</definedName>
    <definedName name="_xlnm.Print_Area" localSheetId="28">'28.教育_郷土芸能伝承館'!$A$1:$W$35</definedName>
    <definedName name="_xlnm.Print_Area" localSheetId="29">'29.教育_生涯学習センター'!$A$1:$W$39</definedName>
    <definedName name="_xlnm.Print_Area" localSheetId="3">'3.区民_区民集会所'!$A$1:$W$47</definedName>
    <definedName name="_xlnm.Print_Area" localSheetId="30">'30.教育_郷土資料館'!$A$1:$W$35</definedName>
    <definedName name="_xlnm.Print_Area" localSheetId="31">'31.教育_榛名林間学園'!$A$1:$W$35</definedName>
    <definedName name="_xlnm.Print_Area" localSheetId="32">'32.教育_八ヶ岳荘'!$A$1:$W$41</definedName>
    <definedName name="_xlnm.Print_Area" localSheetId="33">'33.教育_美術館'!$A$1:$W$39</definedName>
    <definedName name="_xlnm.Print_Area" localSheetId="34">'34.教育_教育科学館'!$A$1:$W$35</definedName>
    <definedName name="_xlnm.Print_Area" localSheetId="35">'35.教育_体育施設'!$A$1:$W$49</definedName>
    <definedName name="_xlnm.Print_Area" localSheetId="36">'36.教育_図書館'!$A$1:$W$49</definedName>
    <definedName name="_xlnm.Print_Area" localSheetId="37">'37.教育_幼稚園'!$A$1:$W$43</definedName>
    <definedName name="_xlnm.Print_Area" localSheetId="38">'38.教育_小学校'!$A$1:$W$49</definedName>
    <definedName name="_xlnm.Print_Area" localSheetId="39">'39.教育_中学校'!$A$1:$W$49</definedName>
    <definedName name="_xlnm.Print_Area" localSheetId="4">'4.区民_高島平区民館'!$A$1:$W$35</definedName>
    <definedName name="_xlnm.Print_Area" localSheetId="40">'40.教育_天津わかしお学校'!$A$1:$W$43</definedName>
    <definedName name="_xlnm.Print_Area" localSheetId="5">'5.区民_文化会館'!$A$1:$W$35</definedName>
    <definedName name="_xlnm.Print_Area" localSheetId="6">'6.区民_グリーンホール'!$A$1:$W$35</definedName>
    <definedName name="_xlnm.Print_Area" localSheetId="7">'7.住宅_区営住宅'!$A$1:$W$51</definedName>
    <definedName name="_xlnm.Print_Area" localSheetId="8">'8.住宅_改良住宅'!$A$1:$W$49</definedName>
    <definedName name="_xlnm.Print_Area" localSheetId="9">'9.住宅_高齢者住宅'!$A$1:$W$29</definedName>
    <definedName name="Q2共通回答">[1]【非表示】回答選択肢マスタ!$A$4:$A$7</definedName>
    <definedName name="項目1">[1]【非表示】回答選択肢マスタ!$C$4:$C$7</definedName>
    <definedName name="項目10">[1]【非表示】回答選択肢マスタ!$U$4:$U$7</definedName>
    <definedName name="項目11">[1]【非表示】回答選択肢マスタ!$W$4:$W$7</definedName>
    <definedName name="項目12">[1]【非表示】回答選択肢マスタ!$Y$4:$Y$7</definedName>
    <definedName name="項目2">[1]【非表示】回答選択肢マスタ!$E$4:$E$7</definedName>
    <definedName name="項目3">[1]【非表示】回答選択肢マスタ!$G$4:$G$7</definedName>
    <definedName name="項目4">[1]【非表示】回答選択肢マスタ!$I$4:$I$7</definedName>
    <definedName name="項目5">[1]【非表示】回答選択肢マスタ!$K$4:$K$7</definedName>
    <definedName name="項目6">[1]【非表示】回答選択肢マスタ!$M$4:$M$7</definedName>
    <definedName name="項目7">[1]【非表示】回答選択肢マスタ!$O$4:$O$7</definedName>
    <definedName name="項目8">[1]【非表示】回答選択肢マスタ!$Q$4:$Q$7</definedName>
    <definedName name="項目9">[1]【非表示】回答選択肢マスタ!$S$4:$S$7</definedName>
    <definedName name="団体名">[1]調査票!$I$2</definedName>
    <definedName name="団体名リスト">[1]【非表示】団体名マスタ!$A$2:$A$17</definedName>
  </definedNames>
  <calcPr calcId="162913"/>
</workbook>
</file>

<file path=xl/calcChain.xml><?xml version="1.0" encoding="utf-8"?>
<calcChain xmlns="http://schemas.openxmlformats.org/spreadsheetml/2006/main">
  <c r="T7" i="50" l="1"/>
  <c r="T7" i="93" l="1"/>
  <c r="T7" i="92"/>
  <c r="T7" i="91"/>
  <c r="T7" i="90"/>
  <c r="T7" i="89"/>
  <c r="T7" i="88"/>
  <c r="T7" i="87"/>
  <c r="T7" i="86"/>
  <c r="T7" i="85"/>
  <c r="T7" i="84"/>
  <c r="T7" i="83"/>
  <c r="T7" i="82"/>
  <c r="T7" i="81"/>
  <c r="T7" i="80"/>
  <c r="T7" i="79"/>
  <c r="T7" i="78"/>
  <c r="T7" i="77"/>
  <c r="T7" i="76"/>
  <c r="T7" i="75"/>
  <c r="T7" i="74"/>
  <c r="T7" i="73"/>
  <c r="T7" i="72"/>
  <c r="T7" i="71"/>
  <c r="T7" i="70"/>
  <c r="T7" i="69"/>
  <c r="T7" i="68"/>
  <c r="T7" i="67"/>
  <c r="T7" i="62"/>
  <c r="T7" i="61"/>
  <c r="T7" i="60"/>
  <c r="T7" i="59"/>
  <c r="T7" i="58"/>
  <c r="T7" i="57"/>
  <c r="T7" i="56"/>
  <c r="T7" i="55"/>
  <c r="T7" i="54"/>
  <c r="T7" i="53"/>
  <c r="T7" i="52"/>
  <c r="T7" i="51"/>
  <c r="T26" i="62" l="1"/>
  <c r="K26" i="62"/>
  <c r="T21" i="62" l="1"/>
  <c r="T28" i="62" s="1"/>
  <c r="T27" i="62"/>
  <c r="K21" i="62"/>
  <c r="K28" i="62" l="1"/>
  <c r="T29" i="62" s="1"/>
  <c r="T9" i="62"/>
  <c r="T22" i="62"/>
  <c r="T6" i="62" l="1"/>
  <c r="T8" i="62"/>
  <c r="T26" i="93"/>
  <c r="K26" i="93"/>
  <c r="K21" i="93" l="1"/>
  <c r="T21" i="93"/>
  <c r="T28" i="93" s="1"/>
  <c r="T27" i="93"/>
  <c r="T9" i="93" l="1"/>
  <c r="K28" i="93"/>
  <c r="T29" i="93" s="1"/>
  <c r="T22" i="93"/>
  <c r="T26" i="92"/>
  <c r="T8" i="93" l="1"/>
  <c r="T6" i="93"/>
  <c r="T21" i="92"/>
  <c r="T28" i="92" s="1"/>
  <c r="K26" i="92"/>
  <c r="T27" i="92" s="1"/>
  <c r="K21" i="92"/>
  <c r="T22" i="92" l="1"/>
  <c r="T9" i="92"/>
  <c r="K28" i="92"/>
  <c r="T26" i="91"/>
  <c r="T6" i="92" l="1"/>
  <c r="T8" i="92"/>
  <c r="T29" i="92"/>
  <c r="K21" i="91"/>
  <c r="T21" i="91"/>
  <c r="T28" i="91" s="1"/>
  <c r="K26" i="91"/>
  <c r="T27" i="91" s="1"/>
  <c r="T9" i="91" l="1"/>
  <c r="T22" i="91"/>
  <c r="K28" i="91"/>
  <c r="T29" i="91" s="1"/>
  <c r="T6" i="91" l="1"/>
  <c r="T8" i="91"/>
  <c r="T26" i="90"/>
  <c r="T21" i="90"/>
  <c r="K26" i="90" l="1"/>
  <c r="T27" i="90" s="1"/>
  <c r="K21" i="90"/>
  <c r="T28" i="90"/>
  <c r="T22" i="90" l="1"/>
  <c r="T9" i="90"/>
  <c r="K28" i="90"/>
  <c r="T26" i="89"/>
  <c r="K21" i="89"/>
  <c r="T29" i="90" l="1"/>
  <c r="T6" i="90"/>
  <c r="T8" i="90"/>
  <c r="T21" i="89"/>
  <c r="T28" i="89" s="1"/>
  <c r="K26" i="89"/>
  <c r="T27" i="89" s="1"/>
  <c r="T9" i="89" l="1"/>
  <c r="T22" i="89"/>
  <c r="K28" i="89"/>
  <c r="T26" i="88"/>
  <c r="K21" i="88"/>
  <c r="T8" i="89" l="1"/>
  <c r="T6" i="89"/>
  <c r="T29" i="89"/>
  <c r="T21" i="88"/>
  <c r="T9" i="88" s="1"/>
  <c r="K26" i="88"/>
  <c r="T27" i="88" s="1"/>
  <c r="T22" i="88" l="1"/>
  <c r="T28" i="88"/>
  <c r="K28" i="88"/>
  <c r="T29" i="88"/>
  <c r="T6" i="88" l="1"/>
  <c r="T8" i="88"/>
  <c r="T26" i="86"/>
  <c r="T21" i="86"/>
  <c r="K26" i="86" l="1"/>
  <c r="T27" i="86" s="1"/>
  <c r="K21" i="86"/>
  <c r="T28" i="86"/>
  <c r="K28" i="86" l="1"/>
  <c r="T9" i="86"/>
  <c r="T29" i="86"/>
  <c r="T22" i="86"/>
  <c r="T26" i="87"/>
  <c r="T8" i="86" l="1"/>
  <c r="T6" i="86"/>
  <c r="K26" i="87"/>
  <c r="T27" i="87" s="1"/>
  <c r="K21" i="87"/>
  <c r="T21" i="87"/>
  <c r="K28" i="87" l="1"/>
  <c r="T9" i="87"/>
  <c r="T22" i="87"/>
  <c r="T28" i="87"/>
  <c r="T29" i="87" s="1"/>
  <c r="T26" i="85"/>
  <c r="T21" i="85"/>
  <c r="K21" i="85"/>
  <c r="T6" i="87" l="1"/>
  <c r="T8" i="87"/>
  <c r="T9" i="85"/>
  <c r="K26" i="85"/>
  <c r="K28" i="85" s="1"/>
  <c r="T28" i="85"/>
  <c r="T22" i="85"/>
  <c r="T27" i="85" l="1"/>
  <c r="T29" i="85"/>
  <c r="T8" i="85"/>
  <c r="T6" i="85"/>
  <c r="T26" i="84"/>
  <c r="K26" i="84"/>
  <c r="T21" i="84"/>
  <c r="K21" i="84" l="1"/>
  <c r="T9" i="84" s="1"/>
  <c r="T28" i="84"/>
  <c r="T27" i="84"/>
  <c r="K28" i="84" l="1"/>
  <c r="T22" i="84"/>
  <c r="T29" i="84"/>
  <c r="T6" i="84" l="1"/>
  <c r="T8" i="84"/>
  <c r="T26" i="83"/>
  <c r="K26" i="83"/>
  <c r="K21" i="83" l="1"/>
  <c r="T21" i="83"/>
  <c r="T28" i="83" s="1"/>
  <c r="T27" i="83"/>
  <c r="K28" i="83"/>
  <c r="T9" i="83" l="1"/>
  <c r="T6" i="83"/>
  <c r="T8" i="83"/>
  <c r="T29" i="83"/>
  <c r="T22" i="83"/>
  <c r="T26" i="82"/>
  <c r="T21" i="82"/>
  <c r="K21" i="82"/>
  <c r="T9" i="82" l="1"/>
  <c r="K26" i="82"/>
  <c r="K28" i="82" s="1"/>
  <c r="T28" i="82"/>
  <c r="T22" i="82"/>
  <c r="T27" i="82" l="1"/>
  <c r="T6" i="82"/>
  <c r="T8" i="82"/>
  <c r="T29" i="82"/>
  <c r="T26" i="81"/>
  <c r="K26" i="81"/>
  <c r="K21" i="81" l="1"/>
  <c r="T21" i="81"/>
  <c r="T28" i="81" s="1"/>
  <c r="T27" i="81"/>
  <c r="K28" i="81" l="1"/>
  <c r="T9" i="81"/>
  <c r="T22" i="81"/>
  <c r="T26" i="80"/>
  <c r="T21" i="80"/>
  <c r="T8" i="81" l="1"/>
  <c r="T6" i="81"/>
  <c r="T29" i="81"/>
  <c r="K26" i="80"/>
  <c r="T27" i="80" s="1"/>
  <c r="K21" i="80"/>
  <c r="T28" i="80"/>
  <c r="T22" i="80" l="1"/>
  <c r="T9" i="80"/>
  <c r="K28" i="80"/>
  <c r="T26" i="79"/>
  <c r="T21" i="79"/>
  <c r="K21" i="79"/>
  <c r="T6" i="80" l="1"/>
  <c r="T8" i="80"/>
  <c r="T9" i="79"/>
  <c r="T29" i="80"/>
  <c r="K26" i="79"/>
  <c r="K28" i="79" s="1"/>
  <c r="T28" i="79"/>
  <c r="T22" i="79"/>
  <c r="T6" i="79" l="1"/>
  <c r="T8" i="79"/>
  <c r="T29" i="79"/>
  <c r="T27" i="79"/>
  <c r="T26" i="78"/>
  <c r="T21" i="78" l="1"/>
  <c r="T28" i="78" s="1"/>
  <c r="K26" i="78"/>
  <c r="T27" i="78" s="1"/>
  <c r="K21" i="78"/>
  <c r="T9" i="78" s="1"/>
  <c r="K28" i="78" l="1"/>
  <c r="T22" i="78"/>
  <c r="T29" i="78" l="1"/>
  <c r="T6" i="78"/>
  <c r="T8" i="78"/>
  <c r="T26" i="77"/>
  <c r="K26" i="77"/>
  <c r="T21" i="77"/>
  <c r="K21" i="77" l="1"/>
  <c r="T28" i="77"/>
  <c r="T27" i="77"/>
  <c r="T22" i="77" l="1"/>
  <c r="T9" i="77"/>
  <c r="K28" i="77"/>
  <c r="T8" i="77" l="1"/>
  <c r="T6" i="77"/>
  <c r="T29" i="77"/>
  <c r="T26" i="76"/>
  <c r="K26" i="76"/>
  <c r="T21" i="75"/>
  <c r="K21" i="75"/>
  <c r="T26" i="75"/>
  <c r="T9" i="75" l="1"/>
  <c r="K26" i="75"/>
  <c r="T27" i="75" s="1"/>
  <c r="K21" i="76"/>
  <c r="T21" i="76"/>
  <c r="T28" i="76" s="1"/>
  <c r="T27" i="76"/>
  <c r="T22" i="75"/>
  <c r="T28" i="75"/>
  <c r="K28" i="76" l="1"/>
  <c r="T9" i="76"/>
  <c r="T29" i="76"/>
  <c r="K28" i="75"/>
  <c r="T6" i="75"/>
  <c r="T8" i="75"/>
  <c r="T22" i="76"/>
  <c r="T29" i="75"/>
  <c r="T26" i="74"/>
  <c r="T21" i="74"/>
  <c r="K21" i="74"/>
  <c r="T6" i="76" l="1"/>
  <c r="T8" i="76"/>
  <c r="T9" i="74"/>
  <c r="K26" i="74"/>
  <c r="T27" i="74" s="1"/>
  <c r="T28" i="74"/>
  <c r="T22" i="74"/>
  <c r="K28" i="74" l="1"/>
  <c r="T26" i="73"/>
  <c r="K26" i="73"/>
  <c r="T29" i="74" l="1"/>
  <c r="T8" i="74"/>
  <c r="T6" i="74"/>
  <c r="T21" i="73"/>
  <c r="K21" i="73"/>
  <c r="T27" i="73"/>
  <c r="K28" i="73" l="1"/>
  <c r="T9" i="73"/>
  <c r="T22" i="73"/>
  <c r="T28" i="73"/>
  <c r="T29" i="73" s="1"/>
  <c r="T26" i="72"/>
  <c r="T8" i="73" l="1"/>
  <c r="T6" i="73"/>
  <c r="K26" i="72"/>
  <c r="T27" i="72" s="1"/>
  <c r="T21" i="72"/>
  <c r="T28" i="72" s="1"/>
  <c r="K21" i="72"/>
  <c r="T22" i="72" l="1"/>
  <c r="T9" i="72"/>
  <c r="K28" i="72"/>
  <c r="T6" i="72" l="1"/>
  <c r="T8" i="72"/>
  <c r="T29" i="72"/>
  <c r="T26" i="71"/>
  <c r="K26" i="71"/>
  <c r="T21" i="71" l="1"/>
  <c r="K21" i="71"/>
  <c r="T27" i="71"/>
  <c r="K28" i="71" l="1"/>
  <c r="T9" i="71"/>
  <c r="T22" i="71"/>
  <c r="T28" i="71"/>
  <c r="T29" i="71" s="1"/>
  <c r="T26" i="70"/>
  <c r="T21" i="70"/>
  <c r="K21" i="70"/>
  <c r="T6" i="71" l="1"/>
  <c r="T8" i="71"/>
  <c r="T9" i="70"/>
  <c r="K26" i="70"/>
  <c r="K28" i="70" s="1"/>
  <c r="T28" i="70"/>
  <c r="T22" i="70"/>
  <c r="T27" i="70" l="1"/>
  <c r="T8" i="70"/>
  <c r="T6" i="70"/>
  <c r="T29" i="70"/>
  <c r="T26" i="69"/>
  <c r="K21" i="69"/>
  <c r="K21" i="68"/>
  <c r="T26" i="68"/>
  <c r="T21" i="69" l="1"/>
  <c r="T22" i="69" s="1"/>
  <c r="T21" i="68"/>
  <c r="T28" i="68" s="1"/>
  <c r="K26" i="69"/>
  <c r="T27" i="69" s="1"/>
  <c r="K26" i="68"/>
  <c r="T27" i="68" s="1"/>
  <c r="T9" i="69" l="1"/>
  <c r="T9" i="68"/>
  <c r="T22" i="68"/>
  <c r="T28" i="69"/>
  <c r="K28" i="69"/>
  <c r="K28" i="68"/>
  <c r="T26" i="67"/>
  <c r="T8" i="69" l="1"/>
  <c r="T6" i="69"/>
  <c r="T6" i="68"/>
  <c r="T8" i="68"/>
  <c r="T29" i="69"/>
  <c r="T29" i="68"/>
  <c r="K21" i="67"/>
  <c r="K26" i="67"/>
  <c r="T21" i="67"/>
  <c r="T9" i="67" l="1"/>
  <c r="T22" i="67"/>
  <c r="T28" i="67"/>
  <c r="K28" i="67"/>
  <c r="T27" i="67"/>
  <c r="T6" i="67" l="1"/>
  <c r="T8" i="67"/>
  <c r="T29" i="67"/>
  <c r="T26" i="61"/>
  <c r="T21" i="61"/>
  <c r="K26" i="61" l="1"/>
  <c r="T27" i="61" s="1"/>
  <c r="K21" i="61"/>
  <c r="T28" i="61"/>
  <c r="T22" i="61" l="1"/>
  <c r="T9" i="61"/>
  <c r="K28" i="61"/>
  <c r="T26" i="60"/>
  <c r="K21" i="60"/>
  <c r="T29" i="61" l="1"/>
  <c r="T6" i="61"/>
  <c r="T8" i="61"/>
  <c r="T21" i="60"/>
  <c r="T9" i="60" s="1"/>
  <c r="K26" i="60"/>
  <c r="T27" i="60" s="1"/>
  <c r="K28" i="60" l="1"/>
  <c r="T22" i="60"/>
  <c r="T28" i="60"/>
  <c r="T29" i="60" s="1"/>
  <c r="T8" i="60"/>
  <c r="T6" i="60"/>
  <c r="T26" i="59"/>
  <c r="K21" i="59"/>
  <c r="T21" i="59" l="1"/>
  <c r="T22" i="59" s="1"/>
  <c r="K26" i="59"/>
  <c r="T27" i="59" s="1"/>
  <c r="T9" i="59" l="1"/>
  <c r="K28" i="59"/>
  <c r="T28" i="59"/>
  <c r="T29" i="59" s="1"/>
  <c r="T26" i="58"/>
  <c r="T21" i="58"/>
  <c r="K21" i="58"/>
  <c r="T8" i="59" l="1"/>
  <c r="T6" i="59"/>
  <c r="T9" i="58"/>
  <c r="K26" i="58"/>
  <c r="K28" i="58" s="1"/>
  <c r="T28" i="58"/>
  <c r="T22" i="58"/>
  <c r="T27" i="58" l="1"/>
  <c r="T8" i="58"/>
  <c r="T6" i="58"/>
  <c r="T29" i="58"/>
  <c r="T26" i="57"/>
  <c r="T21" i="57"/>
  <c r="K21" i="57"/>
  <c r="T9" i="57" l="1"/>
  <c r="K26" i="57"/>
  <c r="T27" i="57" s="1"/>
  <c r="T28" i="57"/>
  <c r="T22" i="57"/>
  <c r="K28" i="57" l="1"/>
  <c r="T26" i="56"/>
  <c r="T21" i="56"/>
  <c r="T29" i="57" l="1"/>
  <c r="T6" i="57"/>
  <c r="T8" i="57"/>
  <c r="K26" i="56"/>
  <c r="T27" i="56" s="1"/>
  <c r="K21" i="56"/>
  <c r="T9" i="56" s="1"/>
  <c r="T28" i="56"/>
  <c r="K28" i="56" l="1"/>
  <c r="T22" i="56"/>
  <c r="T26" i="55"/>
  <c r="K21" i="55"/>
  <c r="T29" i="56" l="1"/>
  <c r="T6" i="56"/>
  <c r="T8" i="56"/>
  <c r="T21" i="55"/>
  <c r="T9" i="55" s="1"/>
  <c r="K26" i="55"/>
  <c r="K28" i="55" s="1"/>
  <c r="T22" i="55" l="1"/>
  <c r="T28" i="55"/>
  <c r="T6" i="55"/>
  <c r="T8" i="55"/>
  <c r="T29" i="55"/>
  <c r="T27" i="55"/>
  <c r="T26" i="54"/>
  <c r="K21" i="54" l="1"/>
  <c r="T21" i="54"/>
  <c r="T28" i="54" s="1"/>
  <c r="K26" i="54"/>
  <c r="T27" i="54" s="1"/>
  <c r="T9" i="54" l="1"/>
  <c r="T22" i="54"/>
  <c r="K28" i="54"/>
  <c r="T8" i="54" s="1"/>
  <c r="T29" i="54" l="1"/>
  <c r="T6" i="54"/>
  <c r="T26" i="53"/>
  <c r="K26" i="53" l="1"/>
  <c r="T27" i="53" s="1"/>
  <c r="K21" i="53"/>
  <c r="T21" i="53"/>
  <c r="T22" i="53" s="1"/>
  <c r="T9" i="53" l="1"/>
  <c r="K28" i="53"/>
  <c r="T28" i="53"/>
  <c r="T29" i="53" s="1"/>
  <c r="T6" i="53" l="1"/>
  <c r="T8" i="53"/>
  <c r="T26" i="52"/>
  <c r="T21" i="52"/>
  <c r="K26" i="52" l="1"/>
  <c r="T27" i="52" s="1"/>
  <c r="K21" i="52"/>
  <c r="T9" i="52" s="1"/>
  <c r="T28" i="52"/>
  <c r="K28" i="52" l="1"/>
  <c r="T22" i="52"/>
  <c r="T6" i="52" l="1"/>
  <c r="T8" i="52"/>
  <c r="T29" i="52"/>
  <c r="T26" i="51"/>
  <c r="K26" i="51" l="1"/>
  <c r="T27" i="51" s="1"/>
  <c r="T21" i="51"/>
  <c r="T28" i="51" s="1"/>
  <c r="K21" i="51"/>
  <c r="T9" i="51" l="1"/>
  <c r="K28" i="51"/>
  <c r="T22" i="51"/>
  <c r="T29" i="51" l="1"/>
  <c r="T6" i="51"/>
  <c r="T8" i="51"/>
  <c r="T26" i="50"/>
  <c r="K21" i="50"/>
  <c r="T21" i="50"/>
  <c r="T9" i="50" l="1"/>
  <c r="K26" i="50"/>
  <c r="K28" i="50" s="1"/>
  <c r="T28" i="50"/>
  <c r="T22" i="50"/>
  <c r="T6" i="50" l="1"/>
  <c r="T8" i="50"/>
  <c r="T27" i="50"/>
  <c r="T29" i="50"/>
</calcChain>
</file>

<file path=xl/sharedStrings.xml><?xml version="1.0" encoding="utf-8"?>
<sst xmlns="http://schemas.openxmlformats.org/spreadsheetml/2006/main" count="3247" uniqueCount="583">
  <si>
    <t>その他</t>
  </si>
  <si>
    <t>減価償却費</t>
  </si>
  <si>
    <t>補助費等</t>
  </si>
  <si>
    <t>扶助費</t>
  </si>
  <si>
    <t>維持補修費</t>
  </si>
  <si>
    <t>物件費</t>
  </si>
  <si>
    <t>使用料及手数料</t>
  </si>
  <si>
    <t>分担金及負担金</t>
  </si>
  <si>
    <t>都支出金</t>
  </si>
  <si>
    <t>国庫支出金</t>
  </si>
  <si>
    <t>給与関係費</t>
    <rPh sb="0" eb="2">
      <t>キュウヨ</t>
    </rPh>
    <rPh sb="2" eb="5">
      <t>カンケイヒ</t>
    </rPh>
    <phoneticPr fontId="1"/>
  </si>
  <si>
    <t>２．行政コスト計算書</t>
    <rPh sb="2" eb="4">
      <t>ギョウセイ</t>
    </rPh>
    <rPh sb="7" eb="10">
      <t>ケイサンショ</t>
    </rPh>
    <phoneticPr fontId="1"/>
  </si>
  <si>
    <t>所管課</t>
    <rPh sb="0" eb="2">
      <t>ショカン</t>
    </rPh>
    <rPh sb="2" eb="3">
      <t>カ</t>
    </rPh>
    <phoneticPr fontId="1"/>
  </si>
  <si>
    <t>施設名</t>
    <rPh sb="0" eb="2">
      <t>シセツ</t>
    </rPh>
    <rPh sb="2" eb="3">
      <t>メイ</t>
    </rPh>
    <phoneticPr fontId="1"/>
  </si>
  <si>
    <t>１．基本情報</t>
    <rPh sb="2" eb="4">
      <t>キホン</t>
    </rPh>
    <rPh sb="4" eb="6">
      <t>ジョウホウ</t>
    </rPh>
    <phoneticPr fontId="1"/>
  </si>
  <si>
    <t>施設類型</t>
    <rPh sb="0" eb="2">
      <t>シセツ</t>
    </rPh>
    <rPh sb="2" eb="4">
      <t>ルイケイ</t>
    </rPh>
    <phoneticPr fontId="1"/>
  </si>
  <si>
    <t>区民関連施設</t>
    <rPh sb="0" eb="2">
      <t>クミン</t>
    </rPh>
    <rPh sb="2" eb="4">
      <t>カンレン</t>
    </rPh>
    <rPh sb="4" eb="6">
      <t>シセツ</t>
    </rPh>
    <phoneticPr fontId="1"/>
  </si>
  <si>
    <t>収入の部</t>
    <rPh sb="0" eb="2">
      <t>シュウニュウ</t>
    </rPh>
    <rPh sb="3" eb="4">
      <t>ブ</t>
    </rPh>
    <phoneticPr fontId="1"/>
  </si>
  <si>
    <t>支出の部</t>
    <rPh sb="0" eb="2">
      <t>シシュツ</t>
    </rPh>
    <rPh sb="3" eb="4">
      <t>ブ</t>
    </rPh>
    <phoneticPr fontId="1"/>
  </si>
  <si>
    <t>地方税・財調交付金等</t>
    <rPh sb="9" eb="10">
      <t>トウ</t>
    </rPh>
    <phoneticPr fontId="1"/>
  </si>
  <si>
    <t>支出計</t>
    <rPh sb="0" eb="2">
      <t>シシュツ</t>
    </rPh>
    <rPh sb="2" eb="3">
      <t>ケイ</t>
    </rPh>
    <phoneticPr fontId="1"/>
  </si>
  <si>
    <t>収入計</t>
    <rPh sb="0" eb="2">
      <t>シュウニュウ</t>
    </rPh>
    <rPh sb="2" eb="3">
      <t>ケイ</t>
    </rPh>
    <phoneticPr fontId="1"/>
  </si>
  <si>
    <t>収　支　差　額　</t>
    <rPh sb="0" eb="1">
      <t>オサム</t>
    </rPh>
    <rPh sb="2" eb="3">
      <t>シ</t>
    </rPh>
    <rPh sb="4" eb="5">
      <t>サ</t>
    </rPh>
    <rPh sb="6" eb="7">
      <t>ガク</t>
    </rPh>
    <phoneticPr fontId="1"/>
  </si>
  <si>
    <t>その他の行政費用</t>
    <rPh sb="4" eb="6">
      <t>ギョウセイ</t>
    </rPh>
    <rPh sb="6" eb="8">
      <t>ヒヨウ</t>
    </rPh>
    <phoneticPr fontId="1"/>
  </si>
  <si>
    <t>その他の行政収入</t>
    <rPh sb="4" eb="6">
      <t>ギョウセイ</t>
    </rPh>
    <rPh sb="6" eb="8">
      <t>シュウニュウ</t>
    </rPh>
    <phoneticPr fontId="1"/>
  </si>
  <si>
    <t>３．固定資産台帳情報（主なもの）</t>
    <rPh sb="2" eb="4">
      <t>コテイ</t>
    </rPh>
    <rPh sb="4" eb="6">
      <t>シサン</t>
    </rPh>
    <rPh sb="6" eb="8">
      <t>ダイチョウ</t>
    </rPh>
    <rPh sb="8" eb="10">
      <t>ジョウホウ</t>
    </rPh>
    <rPh sb="11" eb="12">
      <t>オモ</t>
    </rPh>
    <phoneticPr fontId="1"/>
  </si>
  <si>
    <t>資産名</t>
    <rPh sb="0" eb="2">
      <t>シサン</t>
    </rPh>
    <rPh sb="2" eb="3">
      <t>メイ</t>
    </rPh>
    <phoneticPr fontId="1"/>
  </si>
  <si>
    <t>取得価額</t>
    <phoneticPr fontId="13"/>
  </si>
  <si>
    <t>減価償却累計額</t>
  </si>
  <si>
    <t>取得年度</t>
    <rPh sb="0" eb="2">
      <t>シュトク</t>
    </rPh>
    <rPh sb="2" eb="4">
      <t>ネンド</t>
    </rPh>
    <phoneticPr fontId="1"/>
  </si>
  <si>
    <t>耐用年数</t>
    <rPh sb="0" eb="2">
      <t>タイヨウ</t>
    </rPh>
    <rPh sb="2" eb="4">
      <t>ネンスウ</t>
    </rPh>
    <phoneticPr fontId="1"/>
  </si>
  <si>
    <t>数量</t>
    <rPh sb="0" eb="2">
      <t>スウリョウ</t>
    </rPh>
    <phoneticPr fontId="1"/>
  </si>
  <si>
    <t>評価額</t>
    <rPh sb="0" eb="2">
      <t>ヒョウカ</t>
    </rPh>
    <rPh sb="2" eb="3">
      <t>ガク</t>
    </rPh>
    <phoneticPr fontId="1"/>
  </si>
  <si>
    <t>４．関連する地方債情報（主なもの）</t>
    <rPh sb="2" eb="4">
      <t>カンレン</t>
    </rPh>
    <rPh sb="6" eb="8">
      <t>チホウ</t>
    </rPh>
    <rPh sb="8" eb="9">
      <t>サイ</t>
    </rPh>
    <rPh sb="9" eb="11">
      <t>ジョウホウ</t>
    </rPh>
    <rPh sb="12" eb="13">
      <t>オモ</t>
    </rPh>
    <phoneticPr fontId="1"/>
  </si>
  <si>
    <t>起債額</t>
    <rPh sb="0" eb="2">
      <t>キサイ</t>
    </rPh>
    <rPh sb="2" eb="3">
      <t>ガク</t>
    </rPh>
    <phoneticPr fontId="1"/>
  </si>
  <si>
    <t>区役所本庁舎</t>
    <rPh sb="0" eb="3">
      <t>クヤクショ</t>
    </rPh>
    <rPh sb="3" eb="6">
      <t>ホンチョウシャ</t>
    </rPh>
    <phoneticPr fontId="1"/>
  </si>
  <si>
    <t>No1</t>
    <phoneticPr fontId="1"/>
  </si>
  <si>
    <t>板橋区役所　北館</t>
    <rPh sb="0" eb="5">
      <t>イタバシクヤクショ</t>
    </rPh>
    <rPh sb="6" eb="7">
      <t>キタ</t>
    </rPh>
    <rPh sb="7" eb="8">
      <t>カン</t>
    </rPh>
    <phoneticPr fontId="1"/>
  </si>
  <si>
    <t>板橋区役所　南館</t>
    <rPh sb="0" eb="5">
      <t>イタバシクヤクショ</t>
    </rPh>
    <rPh sb="6" eb="7">
      <t>ミナミ</t>
    </rPh>
    <rPh sb="7" eb="8">
      <t>カン</t>
    </rPh>
    <phoneticPr fontId="1"/>
  </si>
  <si>
    <t>施設名</t>
    <rPh sb="0" eb="2">
      <t>シセツ</t>
    </rPh>
    <rPh sb="2" eb="3">
      <t>ナ</t>
    </rPh>
    <phoneticPr fontId="1"/>
  </si>
  <si>
    <t>年度末残高</t>
    <rPh sb="0" eb="3">
      <t>ネンドマツ</t>
    </rPh>
    <rPh sb="2" eb="3">
      <t>マツ</t>
    </rPh>
    <rPh sb="3" eb="5">
      <t>ザンダカ</t>
    </rPh>
    <phoneticPr fontId="1"/>
  </si>
  <si>
    <t>発行日</t>
    <rPh sb="0" eb="2">
      <t>ハッコウ</t>
    </rPh>
    <rPh sb="2" eb="3">
      <t>ビ</t>
    </rPh>
    <phoneticPr fontId="1"/>
  </si>
  <si>
    <t>最終償還予定日</t>
    <rPh sb="0" eb="2">
      <t>サイシュウ</t>
    </rPh>
    <rPh sb="2" eb="4">
      <t>ショウカン</t>
    </rPh>
    <rPh sb="4" eb="6">
      <t>ヨテイ</t>
    </rPh>
    <rPh sb="6" eb="7">
      <t>ビ</t>
    </rPh>
    <phoneticPr fontId="1"/>
  </si>
  <si>
    <t>特別収入</t>
    <rPh sb="0" eb="2">
      <t>トクベツ</t>
    </rPh>
    <rPh sb="2" eb="4">
      <t>シュウニュウ</t>
    </rPh>
    <phoneticPr fontId="11"/>
  </si>
  <si>
    <t>④受益者負担率</t>
    <rPh sb="1" eb="4">
      <t>ジュエキシャ</t>
    </rPh>
    <rPh sb="4" eb="6">
      <t>フタン</t>
    </rPh>
    <rPh sb="6" eb="7">
      <t>リツ</t>
    </rPh>
    <phoneticPr fontId="1"/>
  </si>
  <si>
    <t>⑤一般財源充当率</t>
    <rPh sb="1" eb="3">
      <t>イッパン</t>
    </rPh>
    <rPh sb="3" eb="5">
      <t>ザイゲン</t>
    </rPh>
    <rPh sb="5" eb="7">
      <t>ジュウトウ</t>
    </rPh>
    <rPh sb="7" eb="8">
      <t>リツ</t>
    </rPh>
    <phoneticPr fontId="1"/>
  </si>
  <si>
    <t>⑥建物の減価償却率平均</t>
    <phoneticPr fontId="1"/>
  </si>
  <si>
    <t>①区民人口</t>
    <rPh sb="1" eb="3">
      <t>クミン</t>
    </rPh>
    <rPh sb="3" eb="5">
      <t>ジンコウ</t>
    </rPh>
    <phoneticPr fontId="1"/>
  </si>
  <si>
    <t>②１人あたりの経費</t>
    <rPh sb="1" eb="3">
      <t>ヒトリ</t>
    </rPh>
    <rPh sb="7" eb="9">
      <t>ケイヒ</t>
    </rPh>
    <phoneticPr fontId="1"/>
  </si>
  <si>
    <t>③１人あたりの区負担額</t>
    <rPh sb="1" eb="3">
      <t>ヒトリ</t>
    </rPh>
    <rPh sb="7" eb="8">
      <t>ク</t>
    </rPh>
    <rPh sb="8" eb="10">
      <t>フタン</t>
    </rPh>
    <rPh sb="10" eb="11">
      <t>ガク</t>
    </rPh>
    <phoneticPr fontId="1"/>
  </si>
  <si>
    <t>■所在地</t>
    <rPh sb="1" eb="4">
      <t>ショザイチ</t>
    </rPh>
    <phoneticPr fontId="1"/>
  </si>
  <si>
    <t>■開設年月日</t>
    <phoneticPr fontId="1"/>
  </si>
  <si>
    <t>板橋2-66-1</t>
    <rPh sb="0" eb="2">
      <t>イタバシ</t>
    </rPh>
    <phoneticPr fontId="1"/>
  </si>
  <si>
    <t>北館：昭和62年改築、南館：平成26年改築</t>
    <rPh sb="0" eb="1">
      <t>キタ</t>
    </rPh>
    <rPh sb="1" eb="2">
      <t>カン</t>
    </rPh>
    <rPh sb="3" eb="5">
      <t>ショウワ</t>
    </rPh>
    <rPh sb="7" eb="8">
      <t>ネン</t>
    </rPh>
    <rPh sb="8" eb="10">
      <t>カイチク</t>
    </rPh>
    <phoneticPr fontId="1"/>
  </si>
  <si>
    <t>■その他</t>
    <rPh sb="3" eb="4">
      <t>タ</t>
    </rPh>
    <phoneticPr fontId="1"/>
  </si>
  <si>
    <t>休日開庁　毎月第2日曜日　9時から17時まで</t>
    <rPh sb="0" eb="2">
      <t>キュウジツ</t>
    </rPh>
    <rPh sb="2" eb="4">
      <t>カイチョウ</t>
    </rPh>
    <rPh sb="5" eb="7">
      <t>マイツキ</t>
    </rPh>
    <rPh sb="7" eb="8">
      <t>ダイ</t>
    </rPh>
    <rPh sb="9" eb="12">
      <t>ニチヨウビ</t>
    </rPh>
    <rPh sb="14" eb="15">
      <t>ジ</t>
    </rPh>
    <rPh sb="19" eb="20">
      <t>ジ</t>
    </rPh>
    <phoneticPr fontId="1"/>
  </si>
  <si>
    <t>【休日・夜間サービス】</t>
    <phoneticPr fontId="1"/>
  </si>
  <si>
    <t>毎週火曜日（祝日・閉庁日除く）19時まで</t>
    <rPh sb="0" eb="2">
      <t>マイシュウ</t>
    </rPh>
    <rPh sb="2" eb="5">
      <t>カヨウビ</t>
    </rPh>
    <rPh sb="6" eb="8">
      <t>シュクジツ</t>
    </rPh>
    <rPh sb="9" eb="12">
      <t>ヘイチョウビ</t>
    </rPh>
    <rPh sb="12" eb="13">
      <t>ノゾ</t>
    </rPh>
    <rPh sb="17" eb="18">
      <t>ジ</t>
    </rPh>
    <phoneticPr fontId="1"/>
  </si>
  <si>
    <t>13,375.010㎡</t>
    <phoneticPr fontId="1"/>
  </si>
  <si>
    <t>No2</t>
    <phoneticPr fontId="1"/>
  </si>
  <si>
    <t>地域センター（管轄ホール含む）</t>
    <rPh sb="0" eb="2">
      <t>チイキ</t>
    </rPh>
    <rPh sb="7" eb="9">
      <t>カンカツ</t>
    </rPh>
    <rPh sb="12" eb="13">
      <t>フク</t>
    </rPh>
    <phoneticPr fontId="1"/>
  </si>
  <si>
    <t>地域振興課</t>
    <rPh sb="0" eb="2">
      <t>チイキ</t>
    </rPh>
    <rPh sb="2" eb="5">
      <t>シンコウカ</t>
    </rPh>
    <phoneticPr fontId="1"/>
  </si>
  <si>
    <t>■設置目的</t>
    <rPh sb="1" eb="3">
      <t>セッチ</t>
    </rPh>
    <rPh sb="3" eb="5">
      <t>モクテキ</t>
    </rPh>
    <phoneticPr fontId="1"/>
  </si>
  <si>
    <t>①利用者数（延）</t>
    <rPh sb="1" eb="4">
      <t>リヨウシャ</t>
    </rPh>
    <rPh sb="4" eb="5">
      <t>スウ</t>
    </rPh>
    <rPh sb="6" eb="7">
      <t>ノ</t>
    </rPh>
    <phoneticPr fontId="1"/>
  </si>
  <si>
    <t>　地域住民相互の交流を促進し、コミュニティ意識の啓発を図るとともに、地域振興に関する支援を行っています。</t>
    <rPh sb="1" eb="3">
      <t>チイキ</t>
    </rPh>
    <rPh sb="3" eb="5">
      <t>ジュウミン</t>
    </rPh>
    <rPh sb="5" eb="7">
      <t>ソウゴ</t>
    </rPh>
    <rPh sb="8" eb="10">
      <t>コウリュウ</t>
    </rPh>
    <rPh sb="11" eb="13">
      <t>ソクシン</t>
    </rPh>
    <rPh sb="21" eb="23">
      <t>イシキ</t>
    </rPh>
    <rPh sb="24" eb="26">
      <t>ケイハツ</t>
    </rPh>
    <rPh sb="27" eb="28">
      <t>ハカ</t>
    </rPh>
    <rPh sb="34" eb="36">
      <t>チイキ</t>
    </rPh>
    <rPh sb="36" eb="38">
      <t>シンコウ</t>
    </rPh>
    <rPh sb="39" eb="40">
      <t>カン</t>
    </rPh>
    <rPh sb="42" eb="44">
      <t>シエン</t>
    </rPh>
    <rPh sb="45" eb="46">
      <t>オコナ</t>
    </rPh>
    <phoneticPr fontId="1"/>
  </si>
  <si>
    <t>■施設整備状況</t>
    <rPh sb="1" eb="3">
      <t>シセツ</t>
    </rPh>
    <rPh sb="3" eb="5">
      <t>セイビ</t>
    </rPh>
    <rPh sb="5" eb="7">
      <t>ジョウキョウ</t>
    </rPh>
    <phoneticPr fontId="1"/>
  </si>
  <si>
    <t>【改築】</t>
    <rPh sb="1" eb="3">
      <t>カイチク</t>
    </rPh>
    <phoneticPr fontId="1"/>
  </si>
  <si>
    <t>平成21年：仲宿地域センター、清水地域センター</t>
    <phoneticPr fontId="1"/>
  </si>
  <si>
    <t>平成22年：下赤塚地域センター</t>
    <rPh sb="6" eb="9">
      <t>シモアカツカ</t>
    </rPh>
    <rPh sb="9" eb="11">
      <t>チイキ</t>
    </rPh>
    <phoneticPr fontId="1"/>
  </si>
  <si>
    <t>⑥建物の減価償却率平均</t>
    <phoneticPr fontId="1"/>
  </si>
  <si>
    <t>成増地域センター</t>
    <rPh sb="0" eb="2">
      <t>ナリマス</t>
    </rPh>
    <rPh sb="2" eb="4">
      <t>チイキ</t>
    </rPh>
    <phoneticPr fontId="1"/>
  </si>
  <si>
    <t>2,981.410㎡</t>
    <phoneticPr fontId="1"/>
  </si>
  <si>
    <t>取得価額</t>
    <phoneticPr fontId="13"/>
  </si>
  <si>
    <t>仲町地域センター</t>
    <rPh sb="0" eb="2">
      <t>ナカチョウ</t>
    </rPh>
    <rPh sb="2" eb="4">
      <t>チイキ</t>
    </rPh>
    <phoneticPr fontId="1"/>
  </si>
  <si>
    <t>桜川地域センター</t>
    <rPh sb="0" eb="2">
      <t>サクラガワ</t>
    </rPh>
    <rPh sb="2" eb="4">
      <t>チイキ</t>
    </rPh>
    <phoneticPr fontId="1"/>
  </si>
  <si>
    <t>1,578.240㎡</t>
    <phoneticPr fontId="1"/>
  </si>
  <si>
    <t>仲宿地域センター</t>
    <rPh sb="0" eb="2">
      <t>ナカジュク</t>
    </rPh>
    <rPh sb="2" eb="4">
      <t>チイキ</t>
    </rPh>
    <phoneticPr fontId="1"/>
  </si>
  <si>
    <t>清水地域センター</t>
    <rPh sb="0" eb="2">
      <t>シミズ</t>
    </rPh>
    <rPh sb="2" eb="4">
      <t>チイキ</t>
    </rPh>
    <phoneticPr fontId="1"/>
  </si>
  <si>
    <t>No3</t>
    <phoneticPr fontId="1"/>
  </si>
  <si>
    <t>地域振興課</t>
    <rPh sb="0" eb="5">
      <t>チイキシンコウカ</t>
    </rPh>
    <phoneticPr fontId="1"/>
  </si>
  <si>
    <t>　近隣住民が気軽に集える小規模な施設として、地域コミュニティの振興に寄与する施設です。</t>
    <rPh sb="1" eb="3">
      <t>キンリン</t>
    </rPh>
    <rPh sb="3" eb="5">
      <t>ジュウミン</t>
    </rPh>
    <rPh sb="6" eb="8">
      <t>キガル</t>
    </rPh>
    <rPh sb="9" eb="10">
      <t>ツド</t>
    </rPh>
    <rPh sb="12" eb="15">
      <t>ショウキボ</t>
    </rPh>
    <rPh sb="16" eb="18">
      <t>シセツ</t>
    </rPh>
    <rPh sb="22" eb="24">
      <t>チイキ</t>
    </rPh>
    <rPh sb="31" eb="33">
      <t>シンコウ</t>
    </rPh>
    <rPh sb="34" eb="36">
      <t>キヨ</t>
    </rPh>
    <rPh sb="38" eb="40">
      <t>シセツ</t>
    </rPh>
    <phoneticPr fontId="1"/>
  </si>
  <si>
    <t>　「公共施設等の整備に関するマスタープラン」に基づく個別整備計画により、施設の適正配置等が進められています。</t>
    <rPh sb="2" eb="4">
      <t>コウキョウ</t>
    </rPh>
    <rPh sb="4" eb="6">
      <t>シセツ</t>
    </rPh>
    <rPh sb="6" eb="7">
      <t>トウ</t>
    </rPh>
    <rPh sb="8" eb="10">
      <t>セイビ</t>
    </rPh>
    <rPh sb="11" eb="12">
      <t>カン</t>
    </rPh>
    <rPh sb="23" eb="24">
      <t>モト</t>
    </rPh>
    <rPh sb="26" eb="28">
      <t>コベツ</t>
    </rPh>
    <rPh sb="28" eb="30">
      <t>セイビ</t>
    </rPh>
    <rPh sb="30" eb="32">
      <t>ケイカク</t>
    </rPh>
    <rPh sb="36" eb="38">
      <t>シセツ</t>
    </rPh>
    <rPh sb="39" eb="41">
      <t>テキセイ</t>
    </rPh>
    <rPh sb="41" eb="43">
      <t>ハイチ</t>
    </rPh>
    <rPh sb="43" eb="44">
      <t>トウ</t>
    </rPh>
    <rPh sb="45" eb="46">
      <t>スス</t>
    </rPh>
    <phoneticPr fontId="1"/>
  </si>
  <si>
    <t>⑥建物の減価償却率平均</t>
    <phoneticPr fontId="1"/>
  </si>
  <si>
    <t>下赤塚駅前集会所</t>
    <rPh sb="0" eb="4">
      <t>シモアカツカエキ</t>
    </rPh>
    <rPh sb="4" eb="5">
      <t>マエ</t>
    </rPh>
    <rPh sb="5" eb="7">
      <t>シュウカイ</t>
    </rPh>
    <rPh sb="7" eb="8">
      <t>ジョ</t>
    </rPh>
    <phoneticPr fontId="1"/>
  </si>
  <si>
    <t>465.840㎡</t>
    <phoneticPr fontId="1"/>
  </si>
  <si>
    <t>取得価額</t>
    <phoneticPr fontId="13"/>
  </si>
  <si>
    <t>見次公園内集会所</t>
    <rPh sb="0" eb="2">
      <t>ミツギ</t>
    </rPh>
    <rPh sb="2" eb="4">
      <t>コウエン</t>
    </rPh>
    <rPh sb="4" eb="5">
      <t>ナイ</t>
    </rPh>
    <rPh sb="5" eb="7">
      <t>シュウカイ</t>
    </rPh>
    <rPh sb="7" eb="8">
      <t>ジョ</t>
    </rPh>
    <phoneticPr fontId="1"/>
  </si>
  <si>
    <t>421.410㎡</t>
    <phoneticPr fontId="1"/>
  </si>
  <si>
    <t>取得価額</t>
    <phoneticPr fontId="13"/>
  </si>
  <si>
    <t>南常盤台一丁目集会所</t>
    <rPh sb="0" eb="1">
      <t>ミナミ</t>
    </rPh>
    <rPh sb="1" eb="4">
      <t>トキワダイ</t>
    </rPh>
    <rPh sb="4" eb="7">
      <t>１</t>
    </rPh>
    <rPh sb="7" eb="9">
      <t>シュウカイ</t>
    </rPh>
    <rPh sb="9" eb="10">
      <t>ジョ</t>
    </rPh>
    <phoneticPr fontId="1"/>
  </si>
  <si>
    <t>414.120㎡</t>
    <phoneticPr fontId="1"/>
  </si>
  <si>
    <t>志村坂上集会所</t>
    <rPh sb="0" eb="4">
      <t>シムラサカウエ</t>
    </rPh>
    <rPh sb="4" eb="6">
      <t>シュウカイ</t>
    </rPh>
    <rPh sb="6" eb="7">
      <t>ジョ</t>
    </rPh>
    <phoneticPr fontId="1"/>
  </si>
  <si>
    <t>No4</t>
    <phoneticPr fontId="1"/>
  </si>
  <si>
    <t>高島平区民館</t>
    <rPh sb="0" eb="3">
      <t>タカシマダイラ</t>
    </rPh>
    <rPh sb="3" eb="5">
      <t>クミン</t>
    </rPh>
    <rPh sb="5" eb="6">
      <t>カン</t>
    </rPh>
    <phoneticPr fontId="1"/>
  </si>
  <si>
    <t>高島平3-12-28</t>
    <rPh sb="0" eb="3">
      <t>タカシマダイラ</t>
    </rPh>
    <phoneticPr fontId="1"/>
  </si>
  <si>
    <t>■開設年月日</t>
    <phoneticPr fontId="1"/>
  </si>
  <si>
    <t>■複合施設</t>
    <rPh sb="1" eb="5">
      <t>フクゴウシセツ</t>
    </rPh>
    <phoneticPr fontId="1"/>
  </si>
  <si>
    <t>高島平地域センター、高島平区民事務所、</t>
    <rPh sb="0" eb="3">
      <t>タカシマダイラ</t>
    </rPh>
    <rPh sb="3" eb="5">
      <t>チイキ</t>
    </rPh>
    <rPh sb="10" eb="13">
      <t>タカシマダイラ</t>
    </rPh>
    <rPh sb="13" eb="15">
      <t>クミン</t>
    </rPh>
    <rPh sb="15" eb="17">
      <t>ジム</t>
    </rPh>
    <rPh sb="17" eb="18">
      <t>ショ</t>
    </rPh>
    <phoneticPr fontId="1"/>
  </si>
  <si>
    <t>高島平児童館</t>
    <rPh sb="0" eb="3">
      <t>タカシマダイラ</t>
    </rPh>
    <rPh sb="3" eb="6">
      <t>ジドウカン</t>
    </rPh>
    <phoneticPr fontId="1"/>
  </si>
  <si>
    <t>⑥建物の減価償却率平均</t>
    <phoneticPr fontId="1"/>
  </si>
  <si>
    <t>950.260㎡</t>
    <phoneticPr fontId="1"/>
  </si>
  <si>
    <t>取得価額</t>
    <phoneticPr fontId="13"/>
  </si>
  <si>
    <t>No5</t>
    <phoneticPr fontId="1"/>
  </si>
  <si>
    <t>文化会館</t>
    <rPh sb="0" eb="2">
      <t>ブンカ</t>
    </rPh>
    <rPh sb="2" eb="4">
      <t>カイカン</t>
    </rPh>
    <phoneticPr fontId="1"/>
  </si>
  <si>
    <t>文化・国際交流課</t>
    <rPh sb="0" eb="2">
      <t>ブンカ</t>
    </rPh>
    <rPh sb="3" eb="5">
      <t>コクサイ</t>
    </rPh>
    <rPh sb="5" eb="7">
      <t>コウリュウ</t>
    </rPh>
    <rPh sb="7" eb="8">
      <t>カ</t>
    </rPh>
    <phoneticPr fontId="1"/>
  </si>
  <si>
    <t>大山東町51-1</t>
    <rPh sb="0" eb="4">
      <t>オオヤマヒガシチョウ</t>
    </rPh>
    <phoneticPr fontId="1"/>
  </si>
  <si>
    <t>■開設年月日</t>
    <phoneticPr fontId="1"/>
  </si>
  <si>
    <t>■施設管理　</t>
    <phoneticPr fontId="1"/>
  </si>
  <si>
    <t>平成23年度　指定管理者制度導入</t>
    <phoneticPr fontId="1"/>
  </si>
  <si>
    <t>■施設概要</t>
    <rPh sb="1" eb="3">
      <t>シセツ</t>
    </rPh>
    <rPh sb="3" eb="5">
      <t>ガイヨウ</t>
    </rPh>
    <phoneticPr fontId="1"/>
  </si>
  <si>
    <t>大ホール 定員1,263名、小ホール　定員306名</t>
    <rPh sb="0" eb="1">
      <t>ダイ</t>
    </rPh>
    <rPh sb="5" eb="7">
      <t>テイイン</t>
    </rPh>
    <rPh sb="12" eb="13">
      <t>メイ</t>
    </rPh>
    <phoneticPr fontId="1"/>
  </si>
  <si>
    <t>大会議室　定員300名</t>
    <phoneticPr fontId="1"/>
  </si>
  <si>
    <t>ほか</t>
    <phoneticPr fontId="1"/>
  </si>
  <si>
    <t>12,493.420㎡</t>
    <phoneticPr fontId="1"/>
  </si>
  <si>
    <t>No6</t>
    <phoneticPr fontId="1"/>
  </si>
  <si>
    <t>グリーンホール</t>
    <phoneticPr fontId="1"/>
  </si>
  <si>
    <t>栄町36-1</t>
    <rPh sb="0" eb="1">
      <t>サカエ</t>
    </rPh>
    <rPh sb="1" eb="2">
      <t>チョウ</t>
    </rPh>
    <phoneticPr fontId="1"/>
  </si>
  <si>
    <t>■開設年月日</t>
    <phoneticPr fontId="1"/>
  </si>
  <si>
    <t>■複合施設</t>
    <rPh sb="1" eb="3">
      <t>フクゴウ</t>
    </rPh>
    <rPh sb="3" eb="5">
      <t>シセツ</t>
    </rPh>
    <phoneticPr fontId="1"/>
  </si>
  <si>
    <t>板橋福祉事務所、子ども家庭支援センター</t>
    <rPh sb="0" eb="2">
      <t>イタバシ</t>
    </rPh>
    <rPh sb="2" eb="4">
      <t>フクシ</t>
    </rPh>
    <rPh sb="4" eb="6">
      <t>ジム</t>
    </rPh>
    <rPh sb="6" eb="7">
      <t>ショ</t>
    </rPh>
    <rPh sb="8" eb="9">
      <t>コ</t>
    </rPh>
    <rPh sb="11" eb="13">
      <t>カテイ</t>
    </rPh>
    <rPh sb="13" eb="15">
      <t>シエン</t>
    </rPh>
    <phoneticPr fontId="1"/>
  </si>
  <si>
    <t>　平成15年に耐震等の大規模改修を実施しました。</t>
    <rPh sb="1" eb="3">
      <t>ヘイセイ</t>
    </rPh>
    <rPh sb="5" eb="6">
      <t>ネン</t>
    </rPh>
    <rPh sb="7" eb="9">
      <t>タイシン</t>
    </rPh>
    <rPh sb="9" eb="10">
      <t>トウ</t>
    </rPh>
    <rPh sb="11" eb="14">
      <t>ダイキボ</t>
    </rPh>
    <rPh sb="14" eb="16">
      <t>カイシュウ</t>
    </rPh>
    <rPh sb="17" eb="19">
      <t>ジッシ</t>
    </rPh>
    <phoneticPr fontId="1"/>
  </si>
  <si>
    <t>⑥建物の減価償却率平均</t>
    <phoneticPr fontId="1"/>
  </si>
  <si>
    <t>4,717.320㎡</t>
    <phoneticPr fontId="1"/>
  </si>
  <si>
    <t>No7</t>
    <phoneticPr fontId="1"/>
  </si>
  <si>
    <t>住宅関連施設</t>
    <rPh sb="0" eb="2">
      <t>ジュウタク</t>
    </rPh>
    <rPh sb="2" eb="4">
      <t>カンレン</t>
    </rPh>
    <rPh sb="4" eb="6">
      <t>シセツ</t>
    </rPh>
    <phoneticPr fontId="1"/>
  </si>
  <si>
    <t>区営住宅</t>
    <rPh sb="0" eb="2">
      <t>クエイ</t>
    </rPh>
    <rPh sb="2" eb="4">
      <t>ジュウタク</t>
    </rPh>
    <phoneticPr fontId="1"/>
  </si>
  <si>
    <t>住宅政策課</t>
    <rPh sb="0" eb="2">
      <t>ジュウタク</t>
    </rPh>
    <rPh sb="2" eb="4">
      <t>セイサク</t>
    </rPh>
    <rPh sb="4" eb="5">
      <t>カ</t>
    </rPh>
    <phoneticPr fontId="1"/>
  </si>
  <si>
    <t>■施設管理</t>
    <phoneticPr fontId="1"/>
  </si>
  <si>
    <t>①利用者数（実）</t>
    <rPh sb="1" eb="4">
      <t>リヨウシャ</t>
    </rPh>
    <rPh sb="4" eb="5">
      <t>スウ</t>
    </rPh>
    <rPh sb="6" eb="7">
      <t>ジツ</t>
    </rPh>
    <phoneticPr fontId="1"/>
  </si>
  <si>
    <t>■管理戸数</t>
    <rPh sb="1" eb="3">
      <t>カンリ</t>
    </rPh>
    <rPh sb="3" eb="5">
      <t>コスウ</t>
    </rPh>
    <phoneticPr fontId="1"/>
  </si>
  <si>
    <t>西台三丁目アパート１号棟</t>
    <rPh sb="0" eb="2">
      <t>ニシダイ</t>
    </rPh>
    <rPh sb="2" eb="5">
      <t>３</t>
    </rPh>
    <rPh sb="10" eb="12">
      <t>ゴウトウ</t>
    </rPh>
    <phoneticPr fontId="1"/>
  </si>
  <si>
    <t>3,835.800㎡</t>
    <phoneticPr fontId="1"/>
  </si>
  <si>
    <t>前野町三丁目第二アパート</t>
    <rPh sb="0" eb="3">
      <t>マエノチョウ</t>
    </rPh>
    <rPh sb="3" eb="6">
      <t>３</t>
    </rPh>
    <rPh sb="6" eb="8">
      <t>ダイニ</t>
    </rPh>
    <phoneticPr fontId="1"/>
  </si>
  <si>
    <t>3,710.160㎡</t>
    <phoneticPr fontId="1"/>
  </si>
  <si>
    <t>No8</t>
    <phoneticPr fontId="1"/>
  </si>
  <si>
    <t>改良住宅</t>
    <rPh sb="0" eb="2">
      <t>カイリョウ</t>
    </rPh>
    <rPh sb="2" eb="4">
      <t>ジュウタク</t>
    </rPh>
    <phoneticPr fontId="1"/>
  </si>
  <si>
    <t>平成26年度　指定管理者制度導入</t>
    <phoneticPr fontId="1"/>
  </si>
  <si>
    <t>4住宅、60戸</t>
    <rPh sb="1" eb="3">
      <t>ジュウタク</t>
    </rPh>
    <rPh sb="6" eb="7">
      <t>ト</t>
    </rPh>
    <phoneticPr fontId="1"/>
  </si>
  <si>
    <t>■設置目的</t>
    <rPh sb="1" eb="5">
      <t>セッチモクテキ</t>
    </rPh>
    <phoneticPr fontId="1"/>
  </si>
  <si>
    <t>　住宅地区改良法に基づく改良事業の施行に伴い、住宅に困窮することとなった区民の方に賃貸する集合住宅です。</t>
    <phoneticPr fontId="1"/>
  </si>
  <si>
    <t>かみちょう住宅１号館</t>
    <rPh sb="5" eb="7">
      <t>ジュウタク</t>
    </rPh>
    <rPh sb="8" eb="10">
      <t>ゴウカン</t>
    </rPh>
    <phoneticPr fontId="1"/>
  </si>
  <si>
    <t>1,677.780㎡</t>
    <phoneticPr fontId="1"/>
  </si>
  <si>
    <t>取得価額</t>
    <phoneticPr fontId="13"/>
  </si>
  <si>
    <t>かみちょう住宅２号館</t>
    <rPh sb="5" eb="7">
      <t>ジュウタク</t>
    </rPh>
    <rPh sb="8" eb="10">
      <t>ゴウカン</t>
    </rPh>
    <phoneticPr fontId="1"/>
  </si>
  <si>
    <t>1,789.680㎡</t>
    <phoneticPr fontId="1"/>
  </si>
  <si>
    <t>やよい住宅</t>
    <rPh sb="3" eb="5">
      <t>ジュウタク</t>
    </rPh>
    <phoneticPr fontId="1"/>
  </si>
  <si>
    <t>773.190㎡</t>
    <phoneticPr fontId="1"/>
  </si>
  <si>
    <t>かみちょう住宅</t>
    <rPh sb="5" eb="7">
      <t>ジュウタク</t>
    </rPh>
    <phoneticPr fontId="1"/>
  </si>
  <si>
    <t>No9</t>
    <phoneticPr fontId="1"/>
  </si>
  <si>
    <t>高齢者住宅</t>
    <rPh sb="0" eb="3">
      <t>コウレイシャ</t>
    </rPh>
    <rPh sb="3" eb="5">
      <t>ジュウタク</t>
    </rPh>
    <phoneticPr fontId="1"/>
  </si>
  <si>
    <t>■施設管理</t>
    <rPh sb="1" eb="5">
      <t>シセツカンリ</t>
    </rPh>
    <phoneticPr fontId="1"/>
  </si>
  <si>
    <t>■施設整備状況</t>
    <rPh sb="1" eb="7">
      <t>シセツセイビジョウキョウ</t>
    </rPh>
    <phoneticPr fontId="1"/>
  </si>
  <si>
    <t>　区営住宅の改築に合わせて、集約化していく予定です。</t>
    <rPh sb="1" eb="2">
      <t>ク</t>
    </rPh>
    <rPh sb="2" eb="3">
      <t>エイ</t>
    </rPh>
    <rPh sb="3" eb="5">
      <t>ジュウタク</t>
    </rPh>
    <rPh sb="6" eb="8">
      <t>カイチク</t>
    </rPh>
    <rPh sb="9" eb="10">
      <t>ア</t>
    </rPh>
    <rPh sb="14" eb="17">
      <t>シュウヤクカ</t>
    </rPh>
    <rPh sb="21" eb="23">
      <t>ヨテイ</t>
    </rPh>
    <phoneticPr fontId="1"/>
  </si>
  <si>
    <t>-</t>
    <phoneticPr fontId="1"/>
  </si>
  <si>
    <t>No10</t>
    <phoneticPr fontId="1"/>
  </si>
  <si>
    <t>産業関連施設</t>
    <rPh sb="0" eb="2">
      <t>サンギョウ</t>
    </rPh>
    <rPh sb="2" eb="4">
      <t>カンレン</t>
    </rPh>
    <rPh sb="4" eb="6">
      <t>シセツ</t>
    </rPh>
    <phoneticPr fontId="1"/>
  </si>
  <si>
    <t>産業振興課</t>
    <rPh sb="0" eb="2">
      <t>サンギョウ</t>
    </rPh>
    <rPh sb="2" eb="5">
      <t>シンコウカ</t>
    </rPh>
    <phoneticPr fontId="1"/>
  </si>
  <si>
    <t>■所在地</t>
  </si>
  <si>
    <t>舟渡3-5-8（第１ﾋﾞﾙ）、舟渡3-22-4（第2ﾋﾞﾙ）</t>
    <rPh sb="0" eb="2">
      <t>フナド</t>
    </rPh>
    <rPh sb="8" eb="9">
      <t>ダイ</t>
    </rPh>
    <rPh sb="15" eb="17">
      <t>フナド</t>
    </rPh>
    <rPh sb="24" eb="25">
      <t>ダイ</t>
    </rPh>
    <phoneticPr fontId="1"/>
  </si>
  <si>
    <t>①利用社数（実）</t>
    <rPh sb="1" eb="3">
      <t>リヨウ</t>
    </rPh>
    <rPh sb="3" eb="4">
      <t>シャ</t>
    </rPh>
    <rPh sb="4" eb="5">
      <t>スウ</t>
    </rPh>
    <rPh sb="6" eb="7">
      <t>ジツ</t>
    </rPh>
    <phoneticPr fontId="1"/>
  </si>
  <si>
    <t>■開設年月日</t>
  </si>
  <si>
    <t>平成7年3月20日（第1ﾋﾞﾙ）</t>
    <rPh sb="3" eb="4">
      <t>ネン</t>
    </rPh>
    <rPh sb="5" eb="6">
      <t>ガツ</t>
    </rPh>
    <rPh sb="8" eb="9">
      <t>ヒ</t>
    </rPh>
    <rPh sb="10" eb="11">
      <t>ダイ</t>
    </rPh>
    <phoneticPr fontId="1"/>
  </si>
  <si>
    <t>平成6年8月19日（第2ﾋﾞﾙ）</t>
    <rPh sb="3" eb="4">
      <t>ネン</t>
    </rPh>
    <rPh sb="5" eb="6">
      <t>ガツ</t>
    </rPh>
    <rPh sb="8" eb="9">
      <t>ヒ</t>
    </rPh>
    <rPh sb="10" eb="11">
      <t>ダイ</t>
    </rPh>
    <phoneticPr fontId="1"/>
  </si>
  <si>
    <t>■設置目的等</t>
    <rPh sb="1" eb="5">
      <t>セッチモクテキ</t>
    </rPh>
    <rPh sb="5" eb="6">
      <t>トウ</t>
    </rPh>
    <phoneticPr fontId="1"/>
  </si>
  <si>
    <t>　製造業等を営み入居要件のすべてを満たしている個人又は法人に、工場スペースを貸し出している施設です。</t>
    <rPh sb="45" eb="47">
      <t>シセツ</t>
    </rPh>
    <phoneticPr fontId="1"/>
  </si>
  <si>
    <t>⑥建物の減価償却率平均</t>
    <phoneticPr fontId="1"/>
  </si>
  <si>
    <t>金額（千円）</t>
    <rPh sb="3" eb="4">
      <t>セン</t>
    </rPh>
    <phoneticPr fontId="1"/>
  </si>
  <si>
    <t>ものづくり研究開発連携センター第一ビル</t>
    <rPh sb="5" eb="7">
      <t>ケンキュウ</t>
    </rPh>
    <rPh sb="7" eb="9">
      <t>カイハツ</t>
    </rPh>
    <rPh sb="9" eb="11">
      <t>レンケイ</t>
    </rPh>
    <rPh sb="15" eb="17">
      <t>ダイイチ</t>
    </rPh>
    <phoneticPr fontId="1"/>
  </si>
  <si>
    <t>5,657.350㎡</t>
    <phoneticPr fontId="1"/>
  </si>
  <si>
    <t>取得価額</t>
    <phoneticPr fontId="13"/>
  </si>
  <si>
    <t>ものづくり研究開発連携センター第二ビル</t>
    <rPh sb="5" eb="7">
      <t>ケンキュウ</t>
    </rPh>
    <rPh sb="7" eb="9">
      <t>カイハツ</t>
    </rPh>
    <rPh sb="9" eb="11">
      <t>レンケイ</t>
    </rPh>
    <rPh sb="15" eb="17">
      <t>ダイニ</t>
    </rPh>
    <phoneticPr fontId="1"/>
  </si>
  <si>
    <t>2,339.900㎡</t>
    <phoneticPr fontId="1"/>
  </si>
  <si>
    <t>取得価額</t>
    <phoneticPr fontId="13"/>
  </si>
  <si>
    <t>No11</t>
    <phoneticPr fontId="1"/>
  </si>
  <si>
    <t>ハイライフプラザ</t>
    <phoneticPr fontId="1"/>
  </si>
  <si>
    <t>産業振興課</t>
    <rPh sb="0" eb="5">
      <t>サンギョウシンコウカ</t>
    </rPh>
    <phoneticPr fontId="1"/>
  </si>
  <si>
    <t>板橋1-55-16</t>
    <rPh sb="0" eb="2">
      <t>イタバシ</t>
    </rPh>
    <phoneticPr fontId="1"/>
  </si>
  <si>
    <t>■設置目的等</t>
    <rPh sb="1" eb="3">
      <t>セッチ</t>
    </rPh>
    <rPh sb="3" eb="5">
      <t>モクテキ</t>
    </rPh>
    <rPh sb="5" eb="6">
      <t>トウ</t>
    </rPh>
    <phoneticPr fontId="1"/>
  </si>
  <si>
    <t>　施設の貸出しや、区内の中小企業等に勤務する事業主の方や従業員の方を対象とした勤労者福利共済制度「ハイライフいたばし」の窓口です。</t>
    <phoneticPr fontId="1"/>
  </si>
  <si>
    <t>ハイライフプラザ　ホール</t>
    <phoneticPr fontId="1"/>
  </si>
  <si>
    <t>1,007.770㎡</t>
    <phoneticPr fontId="1"/>
  </si>
  <si>
    <t>No12</t>
    <phoneticPr fontId="1"/>
  </si>
  <si>
    <t>企業活性化センター</t>
    <rPh sb="0" eb="5">
      <t>キギョウカッセイカ</t>
    </rPh>
    <phoneticPr fontId="1"/>
  </si>
  <si>
    <t>舟渡1-13-10アイ・タワー2Ｆ</t>
    <rPh sb="0" eb="2">
      <t>フナド</t>
    </rPh>
    <phoneticPr fontId="1"/>
  </si>
  <si>
    <t>■施設管理　</t>
  </si>
  <si>
    <t>平成18年度　指定管理者制度導入</t>
    <phoneticPr fontId="1"/>
  </si>
  <si>
    <t>平成18年度　指定管理者制度導入</t>
    <phoneticPr fontId="1"/>
  </si>
  <si>
    <t>舟渡いこいの家、にりんそう保育園</t>
    <rPh sb="0" eb="2">
      <t>フナド</t>
    </rPh>
    <rPh sb="6" eb="7">
      <t>イエ</t>
    </rPh>
    <rPh sb="13" eb="16">
      <t>ホイクエン</t>
    </rPh>
    <phoneticPr fontId="1"/>
  </si>
  <si>
    <t>⑥建物の減価償却率平均</t>
    <phoneticPr fontId="1"/>
  </si>
  <si>
    <t>1,508.690㎡</t>
    <phoneticPr fontId="1"/>
  </si>
  <si>
    <t>取得価額</t>
    <phoneticPr fontId="13"/>
  </si>
  <si>
    <t>No13</t>
    <phoneticPr fontId="1"/>
  </si>
  <si>
    <t>福祉施設</t>
    <rPh sb="0" eb="2">
      <t>フクシ</t>
    </rPh>
    <rPh sb="2" eb="4">
      <t>シセツ</t>
    </rPh>
    <phoneticPr fontId="1"/>
  </si>
  <si>
    <t>志村ふれあい館</t>
    <rPh sb="0" eb="2">
      <t>シムラ</t>
    </rPh>
    <rPh sb="6" eb="7">
      <t>カン</t>
    </rPh>
    <phoneticPr fontId="1"/>
  </si>
  <si>
    <t>長寿社会推進課</t>
    <rPh sb="0" eb="2">
      <t>チョウジュ</t>
    </rPh>
    <rPh sb="2" eb="4">
      <t>シャカイ</t>
    </rPh>
    <rPh sb="4" eb="7">
      <t>スイシンカ</t>
    </rPh>
    <phoneticPr fontId="1"/>
  </si>
  <si>
    <t>志村3-32-6</t>
    <rPh sb="0" eb="2">
      <t>シムラ</t>
    </rPh>
    <phoneticPr fontId="1"/>
  </si>
  <si>
    <t>平成21年度　指定管理者制度導入</t>
    <phoneticPr fontId="1"/>
  </si>
  <si>
    <t>シニア学習プラザ</t>
    <rPh sb="3" eb="5">
      <t>ガクシュウ</t>
    </rPh>
    <phoneticPr fontId="1"/>
  </si>
  <si>
    <t>1,488.530㎡</t>
    <phoneticPr fontId="1"/>
  </si>
  <si>
    <t>高島平ふれあい館</t>
    <rPh sb="0" eb="3">
      <t>タカシマダイラ</t>
    </rPh>
    <rPh sb="7" eb="8">
      <t>カン</t>
    </rPh>
    <phoneticPr fontId="1"/>
  </si>
  <si>
    <t>平成17年度　指定管理者制度導入</t>
    <phoneticPr fontId="1"/>
  </si>
  <si>
    <t>仲町ふれあい館</t>
    <rPh sb="0" eb="2">
      <t>ナカチョウ</t>
    </rPh>
    <rPh sb="6" eb="7">
      <t>カン</t>
    </rPh>
    <phoneticPr fontId="1"/>
  </si>
  <si>
    <t>昭和39年8月15日（平成7年改築）</t>
    <rPh sb="0" eb="2">
      <t>ショウワ</t>
    </rPh>
    <rPh sb="4" eb="5">
      <t>ネン</t>
    </rPh>
    <rPh sb="6" eb="7">
      <t>ガツ</t>
    </rPh>
    <rPh sb="9" eb="10">
      <t>ヒ</t>
    </rPh>
    <rPh sb="11" eb="13">
      <t>ヘイセイ</t>
    </rPh>
    <rPh sb="14" eb="15">
      <t>ネン</t>
    </rPh>
    <rPh sb="15" eb="17">
      <t>カイチク</t>
    </rPh>
    <phoneticPr fontId="1"/>
  </si>
  <si>
    <t>No18</t>
    <phoneticPr fontId="1"/>
  </si>
  <si>
    <t>長寿社会推進課</t>
    <rPh sb="0" eb="7">
      <t>チョウジュシャカイスイシンカ</t>
    </rPh>
    <phoneticPr fontId="1"/>
  </si>
  <si>
    <t>1,324.000㎡</t>
    <phoneticPr fontId="1"/>
  </si>
  <si>
    <t>No19</t>
    <phoneticPr fontId="1"/>
  </si>
  <si>
    <t>　地域住民相互の交流を促進するとともに、介護予防など、福祉の増進に寄与するための施設です。
　年齢による利用者制限の撤廃や浴室の用途転換を行い、利用しやすい施設として、利用層の拡大と利用者の増加を図っています。</t>
    <rPh sb="1" eb="3">
      <t>チイキ</t>
    </rPh>
    <rPh sb="3" eb="5">
      <t>ジュウミン</t>
    </rPh>
    <rPh sb="5" eb="7">
      <t>ソウゴ</t>
    </rPh>
    <rPh sb="8" eb="10">
      <t>コウリュウ</t>
    </rPh>
    <rPh sb="11" eb="13">
      <t>ソクシン</t>
    </rPh>
    <rPh sb="20" eb="22">
      <t>カイゴ</t>
    </rPh>
    <rPh sb="22" eb="24">
      <t>ヨボウ</t>
    </rPh>
    <rPh sb="27" eb="29">
      <t>フクシ</t>
    </rPh>
    <rPh sb="30" eb="32">
      <t>ゾウシン</t>
    </rPh>
    <rPh sb="33" eb="35">
      <t>キヨ</t>
    </rPh>
    <rPh sb="40" eb="42">
      <t>シセツ</t>
    </rPh>
    <rPh sb="47" eb="49">
      <t>ネンレイ</t>
    </rPh>
    <rPh sb="52" eb="55">
      <t>リヨウシャ</t>
    </rPh>
    <rPh sb="55" eb="57">
      <t>セイゲン</t>
    </rPh>
    <rPh sb="58" eb="60">
      <t>テッパイ</t>
    </rPh>
    <rPh sb="61" eb="63">
      <t>ヨクシツ</t>
    </rPh>
    <rPh sb="64" eb="66">
      <t>ヨウト</t>
    </rPh>
    <rPh sb="66" eb="68">
      <t>テンカン</t>
    </rPh>
    <rPh sb="69" eb="70">
      <t>オコナ</t>
    </rPh>
    <rPh sb="72" eb="74">
      <t>リヨウ</t>
    </rPh>
    <rPh sb="78" eb="80">
      <t>シセツ</t>
    </rPh>
    <rPh sb="84" eb="86">
      <t>リヨウ</t>
    </rPh>
    <rPh sb="86" eb="87">
      <t>ソウ</t>
    </rPh>
    <rPh sb="88" eb="90">
      <t>カクダイ</t>
    </rPh>
    <rPh sb="91" eb="94">
      <t>リヨウシャ</t>
    </rPh>
    <rPh sb="95" eb="97">
      <t>ゾウカ</t>
    </rPh>
    <rPh sb="98" eb="99">
      <t>ハカ</t>
    </rPh>
    <phoneticPr fontId="1"/>
  </si>
  <si>
    <t>赤塚いこいの家</t>
    <rPh sb="0" eb="2">
      <t>アカツカ</t>
    </rPh>
    <rPh sb="6" eb="7">
      <t>イエ</t>
    </rPh>
    <phoneticPr fontId="1"/>
  </si>
  <si>
    <t>620.020㎡</t>
    <phoneticPr fontId="1"/>
  </si>
  <si>
    <t>仲宿いこいの家</t>
    <rPh sb="0" eb="2">
      <t>ナカジュク</t>
    </rPh>
    <rPh sb="6" eb="7">
      <t>イエ</t>
    </rPh>
    <phoneticPr fontId="1"/>
  </si>
  <si>
    <t>597.020㎡</t>
    <phoneticPr fontId="1"/>
  </si>
  <si>
    <t>取得価額</t>
    <phoneticPr fontId="13"/>
  </si>
  <si>
    <t>清水いこいの家</t>
    <rPh sb="0" eb="2">
      <t>シミズ</t>
    </rPh>
    <rPh sb="6" eb="7">
      <t>イエ</t>
    </rPh>
    <phoneticPr fontId="1"/>
  </si>
  <si>
    <t>介護保険課</t>
    <rPh sb="0" eb="2">
      <t>カイゴ</t>
    </rPh>
    <rPh sb="2" eb="5">
      <t>ホケンカ</t>
    </rPh>
    <phoneticPr fontId="1"/>
  </si>
  <si>
    <t>■みどりの苑</t>
    <rPh sb="5" eb="6">
      <t>ソノ</t>
    </rPh>
    <phoneticPr fontId="1"/>
  </si>
  <si>
    <t>前野町5-9-3</t>
    <rPh sb="0" eb="3">
      <t>マエノチョウ</t>
    </rPh>
    <phoneticPr fontId="1"/>
  </si>
  <si>
    <t>①利用者数（定員）</t>
    <rPh sb="1" eb="4">
      <t>リヨウシャ</t>
    </rPh>
    <rPh sb="4" eb="5">
      <t>スウ</t>
    </rPh>
    <rPh sb="6" eb="8">
      <t>テイイン</t>
    </rPh>
    <phoneticPr fontId="1"/>
  </si>
  <si>
    <t>平成2年4月1日開設</t>
    <rPh sb="0" eb="2">
      <t>ヘイセイ</t>
    </rPh>
    <rPh sb="3" eb="4">
      <t>ネン</t>
    </rPh>
    <rPh sb="5" eb="6">
      <t>ガツ</t>
    </rPh>
    <rPh sb="7" eb="8">
      <t>ニチ</t>
    </rPh>
    <rPh sb="8" eb="10">
      <t>カイセツ</t>
    </rPh>
    <phoneticPr fontId="1"/>
  </si>
  <si>
    <t>■いずみの苑</t>
    <rPh sb="5" eb="6">
      <t>ソノ</t>
    </rPh>
    <phoneticPr fontId="1"/>
  </si>
  <si>
    <t>東坂下2-2-22</t>
    <rPh sb="0" eb="1">
      <t>ヒガシ</t>
    </rPh>
    <rPh sb="1" eb="3">
      <t>サカシタ</t>
    </rPh>
    <phoneticPr fontId="1"/>
  </si>
  <si>
    <t>平成7年7月1日開設</t>
    <rPh sb="0" eb="2">
      <t>ヘイセイ</t>
    </rPh>
    <rPh sb="3" eb="4">
      <t>ネン</t>
    </rPh>
    <rPh sb="5" eb="6">
      <t>ガツ</t>
    </rPh>
    <rPh sb="7" eb="8">
      <t>ニチ</t>
    </rPh>
    <rPh sb="8" eb="10">
      <t>カイセツ</t>
    </rPh>
    <phoneticPr fontId="1"/>
  </si>
  <si>
    <t>複合施設：坂下おとしより相談センター</t>
    <rPh sb="0" eb="2">
      <t>フクゴウ</t>
    </rPh>
    <rPh sb="2" eb="4">
      <t>シセツ</t>
    </rPh>
    <rPh sb="5" eb="7">
      <t>サカシタ</t>
    </rPh>
    <rPh sb="12" eb="14">
      <t>ソウダン</t>
    </rPh>
    <phoneticPr fontId="1"/>
  </si>
  <si>
    <t>特別養護老人ホームいずみの苑</t>
    <rPh sb="0" eb="6">
      <t>トクベツヨウゴロウジン</t>
    </rPh>
    <rPh sb="13" eb="14">
      <t>ソノ</t>
    </rPh>
    <phoneticPr fontId="1"/>
  </si>
  <si>
    <t>5,595.110㎡</t>
    <phoneticPr fontId="1"/>
  </si>
  <si>
    <t>特別養護老人ホームみどりの苑</t>
    <rPh sb="0" eb="6">
      <t>トクベツヨウゴロウジン</t>
    </rPh>
    <rPh sb="13" eb="14">
      <t>ソノ</t>
    </rPh>
    <phoneticPr fontId="1"/>
  </si>
  <si>
    <t>3,828.770㎡</t>
    <phoneticPr fontId="1"/>
  </si>
  <si>
    <t>No21</t>
    <phoneticPr fontId="1"/>
  </si>
  <si>
    <t>母子生活支援施設</t>
    <rPh sb="0" eb="4">
      <t>ボシセイカツ</t>
    </rPh>
    <rPh sb="4" eb="6">
      <t>シエン</t>
    </rPh>
    <rPh sb="6" eb="8">
      <t>シセツ</t>
    </rPh>
    <phoneticPr fontId="1"/>
  </si>
  <si>
    <t>子ども政策課</t>
    <rPh sb="0" eb="1">
      <t>コ</t>
    </rPh>
    <rPh sb="3" eb="5">
      <t>セイサク</t>
    </rPh>
    <rPh sb="5" eb="6">
      <t>カ</t>
    </rPh>
    <phoneticPr fontId="1"/>
  </si>
  <si>
    <t>①利用者数（延）</t>
    <rPh sb="1" eb="3">
      <t>リヨウ</t>
    </rPh>
    <rPh sb="3" eb="4">
      <t>シャ</t>
    </rPh>
    <rPh sb="4" eb="5">
      <t>スウ</t>
    </rPh>
    <rPh sb="6" eb="7">
      <t>ノ</t>
    </rPh>
    <phoneticPr fontId="1"/>
  </si>
  <si>
    <t>　子どもが18歳未満の母子家庭で、生活上の問題を抱え、子どもの養育が十分できない場合に入所を受け入れ、社会的自立を支援する施設です。</t>
    <rPh sb="46" eb="47">
      <t>ウ</t>
    </rPh>
    <rPh sb="48" eb="49">
      <t>イ</t>
    </rPh>
    <phoneticPr fontId="1"/>
  </si>
  <si>
    <t>現在の施設は平成29年に改築しました。</t>
    <rPh sb="0" eb="2">
      <t>ゲンザイ</t>
    </rPh>
    <rPh sb="3" eb="5">
      <t>シセツ</t>
    </rPh>
    <rPh sb="6" eb="8">
      <t>ヘイセイ</t>
    </rPh>
    <rPh sb="10" eb="11">
      <t>ネン</t>
    </rPh>
    <rPh sb="12" eb="14">
      <t>カイチク</t>
    </rPh>
    <phoneticPr fontId="1"/>
  </si>
  <si>
    <t>母子生活支援施設</t>
    <rPh sb="0" eb="2">
      <t>ボシ</t>
    </rPh>
    <rPh sb="2" eb="4">
      <t>セイカツ</t>
    </rPh>
    <rPh sb="4" eb="6">
      <t>シエン</t>
    </rPh>
    <rPh sb="6" eb="8">
      <t>シセツ</t>
    </rPh>
    <phoneticPr fontId="1"/>
  </si>
  <si>
    <t>1,802.240㎡</t>
    <phoneticPr fontId="1"/>
  </si>
  <si>
    <t>■施設管理</t>
    <phoneticPr fontId="1"/>
  </si>
  <si>
    <t>平成18年度　指定管理者制度導入（8園）</t>
    <rPh sb="18" eb="19">
      <t>エン</t>
    </rPh>
    <phoneticPr fontId="1"/>
  </si>
  <si>
    <t>平成23年度　指定管理者制度導入（1園）</t>
    <rPh sb="18" eb="19">
      <t>エン</t>
    </rPh>
    <phoneticPr fontId="1"/>
  </si>
  <si>
    <t>■施設整備状況</t>
    <rPh sb="3" eb="7">
      <t>セイビジョウキョウ</t>
    </rPh>
    <phoneticPr fontId="1"/>
  </si>
  <si>
    <t>⑥建物の減価償却率平均</t>
    <phoneticPr fontId="1"/>
  </si>
  <si>
    <t>徳丸福祉園</t>
    <rPh sb="0" eb="2">
      <t>トクマル</t>
    </rPh>
    <rPh sb="2" eb="4">
      <t>フクシ</t>
    </rPh>
    <rPh sb="4" eb="5">
      <t>エン</t>
    </rPh>
    <phoneticPr fontId="1"/>
  </si>
  <si>
    <t>3,292.510㎡</t>
    <phoneticPr fontId="1"/>
  </si>
  <si>
    <t>加賀福祉園</t>
    <rPh sb="0" eb="2">
      <t>カガ</t>
    </rPh>
    <rPh sb="2" eb="4">
      <t>フクシ</t>
    </rPh>
    <rPh sb="4" eb="5">
      <t>エン</t>
    </rPh>
    <phoneticPr fontId="1"/>
  </si>
  <si>
    <t>2,748.650㎡</t>
    <phoneticPr fontId="1"/>
  </si>
  <si>
    <t>取得価額</t>
    <phoneticPr fontId="13"/>
  </si>
  <si>
    <t>赤塚福祉園</t>
    <rPh sb="0" eb="2">
      <t>アカツカ</t>
    </rPh>
    <rPh sb="2" eb="4">
      <t>フクシ</t>
    </rPh>
    <rPh sb="4" eb="5">
      <t>エン</t>
    </rPh>
    <phoneticPr fontId="1"/>
  </si>
  <si>
    <t>2,312.630㎡</t>
    <phoneticPr fontId="1"/>
  </si>
  <si>
    <t>三園福祉園</t>
    <rPh sb="0" eb="2">
      <t>ミソノ</t>
    </rPh>
    <rPh sb="2" eb="4">
      <t>フクシ</t>
    </rPh>
    <rPh sb="4" eb="5">
      <t>エン</t>
    </rPh>
    <phoneticPr fontId="1"/>
  </si>
  <si>
    <t>障がい者福祉センター</t>
    <rPh sb="0" eb="1">
      <t>ショウ</t>
    </rPh>
    <rPh sb="3" eb="4">
      <t>シャ</t>
    </rPh>
    <rPh sb="4" eb="6">
      <t>フクシ</t>
    </rPh>
    <phoneticPr fontId="1"/>
  </si>
  <si>
    <t>高島平9-25-12</t>
    <rPh sb="0" eb="3">
      <t>タカシマダイラ</t>
    </rPh>
    <phoneticPr fontId="1"/>
  </si>
  <si>
    <t>平成19年度　指定管理者制度導入</t>
    <phoneticPr fontId="1"/>
  </si>
  <si>
    <t>高島平福祉園</t>
    <rPh sb="0" eb="3">
      <t>タカシマダイラ</t>
    </rPh>
    <rPh sb="3" eb="6">
      <t>フクシエン</t>
    </rPh>
    <phoneticPr fontId="1"/>
  </si>
  <si>
    <t>⑥建物の減価償却率平均</t>
    <phoneticPr fontId="1"/>
  </si>
  <si>
    <t>障がい者福祉センター</t>
    <rPh sb="0" eb="1">
      <t>ショウ</t>
    </rPh>
    <rPh sb="3" eb="6">
      <t>シャフクシ</t>
    </rPh>
    <phoneticPr fontId="1"/>
  </si>
  <si>
    <t>1,099.700㎡</t>
    <phoneticPr fontId="1"/>
  </si>
  <si>
    <t>取得価額</t>
    <phoneticPr fontId="13"/>
  </si>
  <si>
    <t>No24</t>
    <phoneticPr fontId="1"/>
  </si>
  <si>
    <t>児童福祉施設</t>
    <rPh sb="0" eb="2">
      <t>ジドウ</t>
    </rPh>
    <rPh sb="2" eb="4">
      <t>フクシ</t>
    </rPh>
    <rPh sb="4" eb="6">
      <t>シセツ</t>
    </rPh>
    <phoneticPr fontId="1"/>
  </si>
  <si>
    <t>　「子育て応援児童館CAP'S（Children And Parents' Station）は、乳幼児親子が遊び、学び、交流できる施設です。年齢に応じたプログラムや保護者を対象とした講座などの活動のほか、子育てや子どもに関する相談など、地域で気軽に利用できる親しみのある施設です。また、小学生以上の児童が利用できる部屋も用意しています。</t>
    <phoneticPr fontId="1"/>
  </si>
  <si>
    <t>1,012.410㎡</t>
    <phoneticPr fontId="1"/>
  </si>
  <si>
    <t>取得価額</t>
    <phoneticPr fontId="13"/>
  </si>
  <si>
    <t>はすのみ児童館</t>
    <rPh sb="4" eb="7">
      <t>ジドウカン</t>
    </rPh>
    <phoneticPr fontId="1"/>
  </si>
  <si>
    <t>720.410㎡</t>
    <phoneticPr fontId="1"/>
  </si>
  <si>
    <t>取得価額</t>
    <phoneticPr fontId="13"/>
  </si>
  <si>
    <t>志村児童館</t>
    <rPh sb="0" eb="5">
      <t>シムラジドウカン</t>
    </rPh>
    <phoneticPr fontId="1"/>
  </si>
  <si>
    <t>706.620㎡</t>
    <phoneticPr fontId="1"/>
  </si>
  <si>
    <t>赤塚児童館</t>
    <rPh sb="0" eb="2">
      <t>アカツカ</t>
    </rPh>
    <rPh sb="2" eb="5">
      <t>ジドウカン</t>
    </rPh>
    <phoneticPr fontId="1"/>
  </si>
  <si>
    <t>保育サービス課</t>
    <rPh sb="0" eb="2">
      <t>ホイク</t>
    </rPh>
    <rPh sb="6" eb="7">
      <t>カ</t>
    </rPh>
    <phoneticPr fontId="1"/>
  </si>
  <si>
    <t>■施設整備状況等</t>
    <rPh sb="1" eb="3">
      <t>シセツ</t>
    </rPh>
    <rPh sb="3" eb="7">
      <t>セイビジョウキョウ</t>
    </rPh>
    <rPh sb="7" eb="8">
      <t>トウ</t>
    </rPh>
    <phoneticPr fontId="1"/>
  </si>
  <si>
    <t>⑥建物の減価償却率平均</t>
    <phoneticPr fontId="1"/>
  </si>
  <si>
    <t>若木保育園</t>
    <rPh sb="0" eb="2">
      <t>ワカギ</t>
    </rPh>
    <rPh sb="2" eb="5">
      <t>ホイクエン</t>
    </rPh>
    <phoneticPr fontId="1"/>
  </si>
  <si>
    <t>大谷口保育園</t>
    <rPh sb="0" eb="3">
      <t>オオヤグチ</t>
    </rPh>
    <rPh sb="3" eb="6">
      <t>ホイクエン</t>
    </rPh>
    <phoneticPr fontId="1"/>
  </si>
  <si>
    <t>赤塚新町保育園</t>
    <rPh sb="0" eb="7">
      <t>アカツカシンマチホイクエン</t>
    </rPh>
    <phoneticPr fontId="1"/>
  </si>
  <si>
    <t>1,169.750㎡</t>
    <phoneticPr fontId="1"/>
  </si>
  <si>
    <t>小桜保育園</t>
    <rPh sb="0" eb="2">
      <t>コザクラ</t>
    </rPh>
    <rPh sb="2" eb="5">
      <t>ホイクエン</t>
    </rPh>
    <phoneticPr fontId="1"/>
  </si>
  <si>
    <t>No26</t>
    <phoneticPr fontId="1"/>
  </si>
  <si>
    <t>児童福祉施設</t>
    <rPh sb="0" eb="6">
      <t>ジドウフクシシセツ</t>
    </rPh>
    <phoneticPr fontId="1"/>
  </si>
  <si>
    <t>地域教育力推進課</t>
    <rPh sb="0" eb="2">
      <t>チイキ</t>
    </rPh>
    <rPh sb="2" eb="5">
      <t>キョウイクリョク</t>
    </rPh>
    <rPh sb="5" eb="8">
      <t>スイシンカ</t>
    </rPh>
    <phoneticPr fontId="1"/>
  </si>
  <si>
    <t xml:space="preserve">　次代を担う子どもたちの健やかな成長と多様な体験を通した豊かな人間形成を願って、地域コミュニティの基盤である学校内で、放課後子ども教室事業と放課後児童健全育成事業を一体型として運営する放課後対策事業「あいキッズ」を、区内全51区立小学校で実施しています。
</t>
    <phoneticPr fontId="1"/>
  </si>
  <si>
    <t>志村第六小学校あいキッズ室</t>
    <rPh sb="0" eb="2">
      <t>シムラ</t>
    </rPh>
    <rPh sb="2" eb="3">
      <t>ダイ</t>
    </rPh>
    <rPh sb="3" eb="4">
      <t>ロク</t>
    </rPh>
    <rPh sb="4" eb="7">
      <t>ショウガッコウ</t>
    </rPh>
    <rPh sb="12" eb="13">
      <t>シツ</t>
    </rPh>
    <phoneticPr fontId="1"/>
  </si>
  <si>
    <t>高島第三小学校あいキッズ室</t>
    <rPh sb="0" eb="2">
      <t>タカシマ</t>
    </rPh>
    <rPh sb="2" eb="4">
      <t>ダイサン</t>
    </rPh>
    <rPh sb="4" eb="7">
      <t>ショウガッコウ</t>
    </rPh>
    <rPh sb="12" eb="13">
      <t>シツ</t>
    </rPh>
    <phoneticPr fontId="1"/>
  </si>
  <si>
    <t>256.660㎡</t>
    <phoneticPr fontId="1"/>
  </si>
  <si>
    <t>赤塚小学校あいキッズ室</t>
    <rPh sb="0" eb="2">
      <t>アカツカ</t>
    </rPh>
    <rPh sb="2" eb="5">
      <t>ショウガッコウ</t>
    </rPh>
    <rPh sb="10" eb="11">
      <t>シツ</t>
    </rPh>
    <phoneticPr fontId="1"/>
  </si>
  <si>
    <t>238.630㎡</t>
    <phoneticPr fontId="1"/>
  </si>
  <si>
    <t>取得価額</t>
    <phoneticPr fontId="13"/>
  </si>
  <si>
    <t>志村第二小学校あいキッズ</t>
    <rPh sb="0" eb="2">
      <t>シムラ</t>
    </rPh>
    <rPh sb="2" eb="4">
      <t>ダイニ</t>
    </rPh>
    <rPh sb="4" eb="7">
      <t>ショウガッコウ</t>
    </rPh>
    <phoneticPr fontId="1"/>
  </si>
  <si>
    <t>No27</t>
    <phoneticPr fontId="1"/>
  </si>
  <si>
    <t>環境関連施設</t>
    <rPh sb="0" eb="2">
      <t>カンキョウ</t>
    </rPh>
    <rPh sb="2" eb="4">
      <t>カンレン</t>
    </rPh>
    <rPh sb="4" eb="6">
      <t>シセツ</t>
    </rPh>
    <phoneticPr fontId="1"/>
  </si>
  <si>
    <t>エコポリスセンター</t>
    <phoneticPr fontId="1"/>
  </si>
  <si>
    <t>エコポリスセンター</t>
    <phoneticPr fontId="1"/>
  </si>
  <si>
    <t>環境政策課</t>
    <rPh sb="0" eb="2">
      <t>カンキョウ</t>
    </rPh>
    <rPh sb="2" eb="4">
      <t>セイサク</t>
    </rPh>
    <rPh sb="4" eb="5">
      <t>カ</t>
    </rPh>
    <phoneticPr fontId="1"/>
  </si>
  <si>
    <t>前野町4-6-1</t>
    <rPh sb="0" eb="3">
      <t>マエノチョウ</t>
    </rPh>
    <phoneticPr fontId="1"/>
  </si>
  <si>
    <t>■施設管理　</t>
    <phoneticPr fontId="1"/>
  </si>
  <si>
    <t>平成24年度　指定管理者制度導入</t>
    <phoneticPr fontId="1"/>
  </si>
  <si>
    <t>■複合施設</t>
    <rPh sb="1" eb="3">
      <t>フクゴウ</t>
    </rPh>
    <phoneticPr fontId="1"/>
  </si>
  <si>
    <t>前野地域センター、前野いこいの家</t>
    <rPh sb="0" eb="2">
      <t>マエノ</t>
    </rPh>
    <rPh sb="2" eb="4">
      <t>チイキ</t>
    </rPh>
    <rPh sb="9" eb="11">
      <t>マエノ</t>
    </rPh>
    <rPh sb="15" eb="16">
      <t>イエ</t>
    </rPh>
    <phoneticPr fontId="1"/>
  </si>
  <si>
    <t>3,100.870㎡</t>
    <phoneticPr fontId="1"/>
  </si>
  <si>
    <t>No28</t>
    <phoneticPr fontId="1"/>
  </si>
  <si>
    <t>熱帯環境植物館</t>
    <rPh sb="0" eb="7">
      <t>ネッタイカンキョウショクブツカン</t>
    </rPh>
    <phoneticPr fontId="1"/>
  </si>
  <si>
    <t>高島平8-29-2</t>
    <rPh sb="0" eb="3">
      <t>タカシマダイラ</t>
    </rPh>
    <phoneticPr fontId="1"/>
  </si>
  <si>
    <t>2,926.080㎡</t>
    <phoneticPr fontId="1"/>
  </si>
  <si>
    <t>No29</t>
    <phoneticPr fontId="1"/>
  </si>
  <si>
    <t>リサイクルプラザ</t>
    <phoneticPr fontId="1"/>
  </si>
  <si>
    <t>リサイクルプラザ</t>
    <phoneticPr fontId="1"/>
  </si>
  <si>
    <t>資源循環推進課</t>
    <rPh sb="0" eb="2">
      <t>シゲン</t>
    </rPh>
    <rPh sb="2" eb="4">
      <t>ジュンカン</t>
    </rPh>
    <rPh sb="4" eb="7">
      <t>スイシンカ</t>
    </rPh>
    <phoneticPr fontId="1"/>
  </si>
  <si>
    <t>舟渡4-16-6</t>
    <rPh sb="0" eb="2">
      <t>フナド</t>
    </rPh>
    <phoneticPr fontId="1"/>
  </si>
  <si>
    <t>平成18年1月22日(処理ゾーン）</t>
    <rPh sb="4" eb="5">
      <t>ネン</t>
    </rPh>
    <rPh sb="6" eb="7">
      <t>ガツ</t>
    </rPh>
    <rPh sb="9" eb="10">
      <t>ヒ</t>
    </rPh>
    <rPh sb="11" eb="13">
      <t>ショリ</t>
    </rPh>
    <phoneticPr fontId="1"/>
  </si>
  <si>
    <t>平成18年1月27日(プラザゾーン）</t>
    <rPh sb="4" eb="5">
      <t>ネン</t>
    </rPh>
    <rPh sb="6" eb="7">
      <t>ガツ</t>
    </rPh>
    <rPh sb="9" eb="10">
      <t>ヒ</t>
    </rPh>
    <phoneticPr fontId="1"/>
  </si>
  <si>
    <t>平成17年度　指定管理者制度導入（プラザゾーン）</t>
    <phoneticPr fontId="1"/>
  </si>
  <si>
    <t>5,586.010㎡</t>
    <phoneticPr fontId="1"/>
  </si>
  <si>
    <t>土木関連施設</t>
    <rPh sb="0" eb="2">
      <t>ドボク</t>
    </rPh>
    <rPh sb="2" eb="4">
      <t>カンレン</t>
    </rPh>
    <rPh sb="4" eb="6">
      <t>シセツ</t>
    </rPh>
    <phoneticPr fontId="1"/>
  </si>
  <si>
    <t>　駅前の自転車等の放置を防止するために設置しています。定期利用、当日利用の形態で利用されています。</t>
    <rPh sb="1" eb="3">
      <t>エキマエ</t>
    </rPh>
    <rPh sb="4" eb="7">
      <t>ジテンシャ</t>
    </rPh>
    <rPh sb="7" eb="8">
      <t>トウ</t>
    </rPh>
    <rPh sb="9" eb="11">
      <t>ホウチ</t>
    </rPh>
    <rPh sb="12" eb="14">
      <t>ボウシ</t>
    </rPh>
    <rPh sb="19" eb="21">
      <t>セッチ</t>
    </rPh>
    <rPh sb="27" eb="29">
      <t>テイキ</t>
    </rPh>
    <rPh sb="29" eb="31">
      <t>リヨウ</t>
    </rPh>
    <rPh sb="32" eb="34">
      <t>トウジツ</t>
    </rPh>
    <rPh sb="34" eb="36">
      <t>リヨウ</t>
    </rPh>
    <rPh sb="37" eb="39">
      <t>ケイタイ</t>
    </rPh>
    <rPh sb="40" eb="42">
      <t>リヨウ</t>
    </rPh>
    <phoneticPr fontId="1"/>
  </si>
  <si>
    <t>　区有地や民間等から賃借した土地に自転車駐車場を設置しています。安全を確保する維持改修などを実施しています。</t>
    <rPh sb="1" eb="4">
      <t>クユウチ</t>
    </rPh>
    <rPh sb="5" eb="7">
      <t>ミンカン</t>
    </rPh>
    <rPh sb="7" eb="8">
      <t>トウ</t>
    </rPh>
    <rPh sb="10" eb="12">
      <t>チンシャク</t>
    </rPh>
    <rPh sb="14" eb="16">
      <t>トチ</t>
    </rPh>
    <rPh sb="17" eb="20">
      <t>ジテンシャ</t>
    </rPh>
    <rPh sb="20" eb="22">
      <t>チュウシャ</t>
    </rPh>
    <rPh sb="22" eb="23">
      <t>ジョウ</t>
    </rPh>
    <rPh sb="24" eb="26">
      <t>セッチ</t>
    </rPh>
    <rPh sb="32" eb="34">
      <t>アンゼン</t>
    </rPh>
    <rPh sb="35" eb="37">
      <t>カクホ</t>
    </rPh>
    <rPh sb="39" eb="41">
      <t>イジ</t>
    </rPh>
    <rPh sb="41" eb="43">
      <t>カイシュウ</t>
    </rPh>
    <rPh sb="46" eb="48">
      <t>ジッシ</t>
    </rPh>
    <phoneticPr fontId="1"/>
  </si>
  <si>
    <t>上板橋駅北自転車駐車場</t>
    <rPh sb="0" eb="3">
      <t>カミイタバシ</t>
    </rPh>
    <rPh sb="3" eb="4">
      <t>エキ</t>
    </rPh>
    <rPh sb="4" eb="5">
      <t>キタ</t>
    </rPh>
    <rPh sb="5" eb="8">
      <t>ジテンシャ</t>
    </rPh>
    <rPh sb="8" eb="11">
      <t>チュウシャジョウ</t>
    </rPh>
    <phoneticPr fontId="1"/>
  </si>
  <si>
    <t>677.620㎡</t>
    <phoneticPr fontId="1"/>
  </si>
  <si>
    <t>ときわ台駅北口第一自転車駐車場</t>
    <rPh sb="3" eb="5">
      <t>ダイエキ</t>
    </rPh>
    <rPh sb="5" eb="7">
      <t>キタグチ</t>
    </rPh>
    <rPh sb="7" eb="9">
      <t>ダイイチ</t>
    </rPh>
    <rPh sb="9" eb="12">
      <t>ジテンシャ</t>
    </rPh>
    <rPh sb="12" eb="15">
      <t>チュウシャジョウ</t>
    </rPh>
    <phoneticPr fontId="1"/>
  </si>
  <si>
    <t>656.190㎡</t>
    <phoneticPr fontId="1"/>
  </si>
  <si>
    <t>成増駅北口第一自転車駐車場</t>
    <rPh sb="0" eb="2">
      <t>ナリマス</t>
    </rPh>
    <rPh sb="2" eb="3">
      <t>エキ</t>
    </rPh>
    <rPh sb="3" eb="5">
      <t>キタグチ</t>
    </rPh>
    <rPh sb="5" eb="13">
      <t>ダイイチジテンシャチュウシャジョウ</t>
    </rPh>
    <phoneticPr fontId="1"/>
  </si>
  <si>
    <t>568.570㎡</t>
    <phoneticPr fontId="1"/>
  </si>
  <si>
    <t>成増駅南口第二自転車駐車場</t>
    <rPh sb="0" eb="2">
      <t>ナリマス</t>
    </rPh>
    <rPh sb="2" eb="3">
      <t>エキ</t>
    </rPh>
    <rPh sb="3" eb="5">
      <t>ミナミグチ</t>
    </rPh>
    <rPh sb="5" eb="6">
      <t>ダイ</t>
    </rPh>
    <rPh sb="6" eb="7">
      <t>ニ</t>
    </rPh>
    <rPh sb="7" eb="10">
      <t>ジテンシャ</t>
    </rPh>
    <rPh sb="10" eb="13">
      <t>チュウシャジョウ</t>
    </rPh>
    <phoneticPr fontId="1"/>
  </si>
  <si>
    <t>No31</t>
    <phoneticPr fontId="1"/>
  </si>
  <si>
    <t>公園等</t>
    <rPh sb="0" eb="2">
      <t>コウエン</t>
    </rPh>
    <rPh sb="2" eb="3">
      <t>トウ</t>
    </rPh>
    <phoneticPr fontId="1"/>
  </si>
  <si>
    <t>みどりと公園課</t>
    <rPh sb="4" eb="7">
      <t>コウエンカ</t>
    </rPh>
    <phoneticPr fontId="1"/>
  </si>
  <si>
    <t>　区立公園、児童遊園のほか、民間等の土地所有者から無償借用し、「遊び場」として開放している広場や緑地、公衆トイレなどの管理運営を行っています。
　区実施計画に基づき、公園のバリアフリー化や再整備工事などを実施しています。</t>
    <rPh sb="1" eb="5">
      <t>クリツコウエン</t>
    </rPh>
    <rPh sb="6" eb="8">
      <t>ジドウ</t>
    </rPh>
    <rPh sb="8" eb="10">
      <t>ユウエン</t>
    </rPh>
    <rPh sb="14" eb="16">
      <t>ミンカン</t>
    </rPh>
    <rPh sb="16" eb="17">
      <t>トウ</t>
    </rPh>
    <rPh sb="18" eb="20">
      <t>トチ</t>
    </rPh>
    <rPh sb="20" eb="23">
      <t>ショユウシャ</t>
    </rPh>
    <rPh sb="25" eb="27">
      <t>ムショウ</t>
    </rPh>
    <rPh sb="27" eb="29">
      <t>シャクヨウ</t>
    </rPh>
    <rPh sb="32" eb="33">
      <t>アソ</t>
    </rPh>
    <rPh sb="34" eb="35">
      <t>バ</t>
    </rPh>
    <rPh sb="39" eb="41">
      <t>カイホウ</t>
    </rPh>
    <rPh sb="45" eb="47">
      <t>ヒロバ</t>
    </rPh>
    <rPh sb="48" eb="50">
      <t>リョクチ</t>
    </rPh>
    <rPh sb="51" eb="53">
      <t>コウシュウ</t>
    </rPh>
    <rPh sb="59" eb="61">
      <t>カンリ</t>
    </rPh>
    <rPh sb="61" eb="63">
      <t>ウンエイ</t>
    </rPh>
    <rPh sb="64" eb="65">
      <t>オコナ</t>
    </rPh>
    <rPh sb="73" eb="74">
      <t>ク</t>
    </rPh>
    <rPh sb="74" eb="78">
      <t>ジッシケイカク</t>
    </rPh>
    <rPh sb="79" eb="80">
      <t>モト</t>
    </rPh>
    <rPh sb="83" eb="85">
      <t>コウエン</t>
    </rPh>
    <rPh sb="92" eb="93">
      <t>カ</t>
    </rPh>
    <rPh sb="94" eb="97">
      <t>サイセイビ</t>
    </rPh>
    <rPh sb="97" eb="99">
      <t>コウジ</t>
    </rPh>
    <rPh sb="102" eb="104">
      <t>ジッシ</t>
    </rPh>
    <phoneticPr fontId="1"/>
  </si>
  <si>
    <t>板橋公園（管理事務所）</t>
    <rPh sb="0" eb="2">
      <t>イタバシ</t>
    </rPh>
    <rPh sb="2" eb="4">
      <t>コウエン</t>
    </rPh>
    <rPh sb="5" eb="7">
      <t>カンリ</t>
    </rPh>
    <rPh sb="7" eb="9">
      <t>ジム</t>
    </rPh>
    <rPh sb="9" eb="10">
      <t>ショ</t>
    </rPh>
    <phoneticPr fontId="1"/>
  </si>
  <si>
    <t>432.620㎡</t>
    <phoneticPr fontId="1"/>
  </si>
  <si>
    <t>城北交通公園（管理舎）</t>
    <rPh sb="0" eb="2">
      <t>ジョウホク</t>
    </rPh>
    <rPh sb="2" eb="4">
      <t>コウツウ</t>
    </rPh>
    <rPh sb="4" eb="6">
      <t>コウエン</t>
    </rPh>
    <rPh sb="7" eb="9">
      <t>カンリ</t>
    </rPh>
    <rPh sb="9" eb="10">
      <t>シャ</t>
    </rPh>
    <phoneticPr fontId="1"/>
  </si>
  <si>
    <t>334.940㎡</t>
    <phoneticPr fontId="1"/>
  </si>
  <si>
    <t>徳丸ケ原公園（管理事務所）</t>
    <rPh sb="0" eb="2">
      <t>トクマル</t>
    </rPh>
    <rPh sb="3" eb="4">
      <t>ハラ</t>
    </rPh>
    <rPh sb="4" eb="6">
      <t>コウエン</t>
    </rPh>
    <rPh sb="7" eb="9">
      <t>カンリ</t>
    </rPh>
    <rPh sb="9" eb="11">
      <t>ジム</t>
    </rPh>
    <rPh sb="11" eb="12">
      <t>ショ</t>
    </rPh>
    <phoneticPr fontId="1"/>
  </si>
  <si>
    <t>233.820㎡</t>
    <phoneticPr fontId="1"/>
  </si>
  <si>
    <t>小茂根四丁目公園</t>
    <rPh sb="0" eb="3">
      <t>コモネ</t>
    </rPh>
    <rPh sb="3" eb="6">
      <t>ヨンチョウメ</t>
    </rPh>
    <rPh sb="6" eb="8">
      <t>コウエン</t>
    </rPh>
    <phoneticPr fontId="1"/>
  </si>
  <si>
    <t>東山町公園</t>
    <rPh sb="0" eb="2">
      <t>ヒガシヤマ</t>
    </rPh>
    <rPh sb="2" eb="3">
      <t>チョウ</t>
    </rPh>
    <rPh sb="3" eb="5">
      <t>コウエン</t>
    </rPh>
    <phoneticPr fontId="1"/>
  </si>
  <si>
    <t>教育関連施設</t>
    <rPh sb="0" eb="2">
      <t>キョウイク</t>
    </rPh>
    <rPh sb="2" eb="4">
      <t>カンレン</t>
    </rPh>
    <rPh sb="4" eb="6">
      <t>シセツ</t>
    </rPh>
    <phoneticPr fontId="1"/>
  </si>
  <si>
    <t>郷土芸能伝承館</t>
    <rPh sb="0" eb="2">
      <t>キョウド</t>
    </rPh>
    <rPh sb="2" eb="4">
      <t>ゲイノウ</t>
    </rPh>
    <rPh sb="4" eb="6">
      <t>デンショウ</t>
    </rPh>
    <rPh sb="6" eb="7">
      <t>カン</t>
    </rPh>
    <phoneticPr fontId="1"/>
  </si>
  <si>
    <t>生涯学習課</t>
    <rPh sb="0" eb="5">
      <t>ショウガイガクシュウカ</t>
    </rPh>
    <phoneticPr fontId="1"/>
  </si>
  <si>
    <t>徳丸6-29-13</t>
    <rPh sb="0" eb="2">
      <t>トクマル</t>
    </rPh>
    <phoneticPr fontId="1"/>
  </si>
  <si>
    <t>平成元年11月11日</t>
    <rPh sb="0" eb="2">
      <t>ヘイセイ</t>
    </rPh>
    <rPh sb="2" eb="4">
      <t>ガンネン</t>
    </rPh>
    <rPh sb="6" eb="7">
      <t>ガツ</t>
    </rPh>
    <rPh sb="9" eb="10">
      <t>ヒ</t>
    </rPh>
    <phoneticPr fontId="1"/>
  </si>
  <si>
    <t>■設置目的等</t>
    <rPh sb="1" eb="6">
      <t>セッチモクテキトウ</t>
    </rPh>
    <phoneticPr fontId="1"/>
  </si>
  <si>
    <t>　区内に残る郷土芸能の伝承に寄与し、区民の文化の向上を図ることを目的とした施設です。</t>
    <rPh sb="37" eb="39">
      <t>シセツ</t>
    </rPh>
    <phoneticPr fontId="1"/>
  </si>
  <si>
    <t>672.740㎡</t>
    <phoneticPr fontId="1"/>
  </si>
  <si>
    <t>No33</t>
    <phoneticPr fontId="1"/>
  </si>
  <si>
    <t>生涯学習センター</t>
    <rPh sb="0" eb="2">
      <t>ショウガイ</t>
    </rPh>
    <rPh sb="2" eb="4">
      <t>ガクシュウ</t>
    </rPh>
    <phoneticPr fontId="1"/>
  </si>
  <si>
    <t>■大原生涯学習センター</t>
    <rPh sb="1" eb="3">
      <t>オオハラ</t>
    </rPh>
    <rPh sb="3" eb="5">
      <t>ショウガイ</t>
    </rPh>
    <rPh sb="5" eb="7">
      <t>ガクシュウ</t>
    </rPh>
    <phoneticPr fontId="1"/>
  </si>
  <si>
    <t>大原町5-18</t>
    <rPh sb="0" eb="2">
      <t>オオハラ</t>
    </rPh>
    <rPh sb="2" eb="3">
      <t>チョウ</t>
    </rPh>
    <phoneticPr fontId="1"/>
  </si>
  <si>
    <t>昭和49年4月16日開設</t>
    <rPh sb="0" eb="2">
      <t>ショウワ</t>
    </rPh>
    <rPh sb="4" eb="5">
      <t>ネン</t>
    </rPh>
    <rPh sb="6" eb="7">
      <t>ガツ</t>
    </rPh>
    <rPh sb="9" eb="10">
      <t>ニチ</t>
    </rPh>
    <rPh sb="10" eb="12">
      <t>カイセツ</t>
    </rPh>
    <phoneticPr fontId="1"/>
  </si>
  <si>
    <t>レクリエーションホール、集会室等</t>
    <rPh sb="12" eb="15">
      <t>シュウカイシツ</t>
    </rPh>
    <rPh sb="15" eb="16">
      <t>トウ</t>
    </rPh>
    <phoneticPr fontId="1"/>
  </si>
  <si>
    <t>■成増生涯学習センター</t>
    <rPh sb="1" eb="3">
      <t>ナリマス</t>
    </rPh>
    <rPh sb="3" eb="5">
      <t>ショウガイ</t>
    </rPh>
    <rPh sb="5" eb="7">
      <t>ガクシュウ</t>
    </rPh>
    <phoneticPr fontId="1"/>
  </si>
  <si>
    <t>成増1-12-4</t>
    <rPh sb="0" eb="2">
      <t>ナリマス</t>
    </rPh>
    <phoneticPr fontId="1"/>
  </si>
  <si>
    <t>昭和59年9月18日開設</t>
    <rPh sb="0" eb="2">
      <t>ショウワ</t>
    </rPh>
    <rPh sb="4" eb="5">
      <t>ネン</t>
    </rPh>
    <rPh sb="6" eb="7">
      <t>ガツ</t>
    </rPh>
    <rPh sb="9" eb="10">
      <t>ニチ</t>
    </rPh>
    <rPh sb="10" eb="12">
      <t>カイセツ</t>
    </rPh>
    <phoneticPr fontId="1"/>
  </si>
  <si>
    <t>音楽練習室、会議室、学習室等</t>
    <rPh sb="0" eb="5">
      <t>オンガクレンシュウシツ</t>
    </rPh>
    <rPh sb="6" eb="9">
      <t>カイギシツ</t>
    </rPh>
    <rPh sb="10" eb="12">
      <t>ガクシュウ</t>
    </rPh>
    <rPh sb="12" eb="13">
      <t>シツ</t>
    </rPh>
    <rPh sb="13" eb="14">
      <t>トウ</t>
    </rPh>
    <phoneticPr fontId="1"/>
  </si>
  <si>
    <t>大原生涯学習センター（社会教育会館）</t>
    <rPh sb="0" eb="2">
      <t>オオハラ</t>
    </rPh>
    <rPh sb="2" eb="4">
      <t>ショウガイ</t>
    </rPh>
    <rPh sb="4" eb="6">
      <t>ガクシュウ</t>
    </rPh>
    <rPh sb="11" eb="13">
      <t>シャカイ</t>
    </rPh>
    <rPh sb="13" eb="15">
      <t>キョウイク</t>
    </rPh>
    <rPh sb="15" eb="17">
      <t>カイカン</t>
    </rPh>
    <phoneticPr fontId="1"/>
  </si>
  <si>
    <t>2,266.600㎡</t>
    <phoneticPr fontId="1"/>
  </si>
  <si>
    <t>成増生涯学習センター（社会教育会館）</t>
    <rPh sb="0" eb="2">
      <t>ナリマス</t>
    </rPh>
    <rPh sb="2" eb="4">
      <t>ショウガイ</t>
    </rPh>
    <rPh sb="4" eb="6">
      <t>ガクシュウ</t>
    </rPh>
    <rPh sb="11" eb="13">
      <t>シャカイ</t>
    </rPh>
    <rPh sb="13" eb="15">
      <t>キョウイク</t>
    </rPh>
    <rPh sb="15" eb="17">
      <t>カイカン</t>
    </rPh>
    <phoneticPr fontId="1"/>
  </si>
  <si>
    <t>No34</t>
    <phoneticPr fontId="1"/>
  </si>
  <si>
    <t>郷土資料館</t>
    <rPh sb="0" eb="2">
      <t>キョウド</t>
    </rPh>
    <rPh sb="2" eb="5">
      <t>シリョウカン</t>
    </rPh>
    <phoneticPr fontId="1"/>
  </si>
  <si>
    <t>赤塚5-35-25</t>
    <rPh sb="0" eb="2">
      <t>アカツカ</t>
    </rPh>
    <phoneticPr fontId="1"/>
  </si>
  <si>
    <t>昭和47年7月23日（平成2年改築）</t>
    <rPh sb="0" eb="2">
      <t>ショウワ</t>
    </rPh>
    <rPh sb="4" eb="5">
      <t>ネン</t>
    </rPh>
    <rPh sb="6" eb="7">
      <t>ガツ</t>
    </rPh>
    <rPh sb="9" eb="10">
      <t>ヒ</t>
    </rPh>
    <rPh sb="11" eb="13">
      <t>ヘイセイ</t>
    </rPh>
    <rPh sb="14" eb="15">
      <t>ネン</t>
    </rPh>
    <rPh sb="15" eb="17">
      <t>カイチク</t>
    </rPh>
    <phoneticPr fontId="1"/>
  </si>
  <si>
    <t>　区内で出土した土器、古文書、民俗資料、古民家などを収蔵・展示し、板橋の歴史を学ぶことができる施設です。</t>
    <phoneticPr fontId="1"/>
  </si>
  <si>
    <t>⑥建物の減価償却率平均</t>
    <phoneticPr fontId="1"/>
  </si>
  <si>
    <t>1,335.220㎡</t>
    <phoneticPr fontId="1"/>
  </si>
  <si>
    <t>取得価額</t>
    <phoneticPr fontId="13"/>
  </si>
  <si>
    <t>No35</t>
    <phoneticPr fontId="1"/>
  </si>
  <si>
    <t>榛名林間学園</t>
    <rPh sb="0" eb="2">
      <t>ハルナ</t>
    </rPh>
    <rPh sb="2" eb="4">
      <t>リンカン</t>
    </rPh>
    <rPh sb="4" eb="6">
      <t>ガクエン</t>
    </rPh>
    <phoneticPr fontId="1"/>
  </si>
  <si>
    <t>群馬県高崎市榛名湖町845</t>
    <rPh sb="0" eb="3">
      <t>グンマケン</t>
    </rPh>
    <rPh sb="3" eb="6">
      <t>タカサキシ</t>
    </rPh>
    <rPh sb="6" eb="9">
      <t>ハルナコ</t>
    </rPh>
    <rPh sb="9" eb="10">
      <t>マチ</t>
    </rPh>
    <phoneticPr fontId="1"/>
  </si>
  <si>
    <t>昭和48年6月8日（昭和59年改築）</t>
    <rPh sb="0" eb="2">
      <t>ショウワ</t>
    </rPh>
    <rPh sb="4" eb="5">
      <t>ネン</t>
    </rPh>
    <rPh sb="6" eb="7">
      <t>ガツ</t>
    </rPh>
    <rPh sb="8" eb="9">
      <t>ヒ</t>
    </rPh>
    <rPh sb="10" eb="12">
      <t>ショウワ</t>
    </rPh>
    <rPh sb="14" eb="15">
      <t>ネン</t>
    </rPh>
    <rPh sb="15" eb="17">
      <t>カイチク</t>
    </rPh>
    <phoneticPr fontId="1"/>
  </si>
  <si>
    <t>平成17年度　指定管理者制度導入</t>
    <phoneticPr fontId="1"/>
  </si>
  <si>
    <t>榛名林間学園</t>
    <rPh sb="0" eb="6">
      <t>ハルナリンカンガクエン</t>
    </rPh>
    <phoneticPr fontId="1"/>
  </si>
  <si>
    <t>4,235.780㎡</t>
    <phoneticPr fontId="1"/>
  </si>
  <si>
    <t>取得価額</t>
    <phoneticPr fontId="13"/>
  </si>
  <si>
    <t>No36</t>
    <phoneticPr fontId="1"/>
  </si>
  <si>
    <t>八ヶ岳荘</t>
    <rPh sb="0" eb="3">
      <t>ヤツガタケ</t>
    </rPh>
    <rPh sb="3" eb="4">
      <t>ソウ</t>
    </rPh>
    <phoneticPr fontId="1"/>
  </si>
  <si>
    <t>長野県諏訪郡富士見町立沢字広原1-1322</t>
    <rPh sb="0" eb="3">
      <t>ナガノケン</t>
    </rPh>
    <rPh sb="3" eb="6">
      <t>スワグン</t>
    </rPh>
    <rPh sb="6" eb="9">
      <t>フジミ</t>
    </rPh>
    <rPh sb="9" eb="10">
      <t>チョウ</t>
    </rPh>
    <rPh sb="10" eb="11">
      <t>リツ</t>
    </rPh>
    <rPh sb="11" eb="12">
      <t>サワ</t>
    </rPh>
    <rPh sb="12" eb="13">
      <t>ジ</t>
    </rPh>
    <rPh sb="13" eb="15">
      <t>コウゲン</t>
    </rPh>
    <phoneticPr fontId="1"/>
  </si>
  <si>
    <t>平成18年度　指定管理者制度導入</t>
    <phoneticPr fontId="1"/>
  </si>
  <si>
    <t>■施設整備状況</t>
    <rPh sb="3" eb="5">
      <t>セイビ</t>
    </rPh>
    <rPh sb="5" eb="7">
      <t>ジョウキョウ</t>
    </rPh>
    <phoneticPr fontId="1"/>
  </si>
  <si>
    <t>⑥建物の減価償却率平均</t>
    <phoneticPr fontId="1"/>
  </si>
  <si>
    <t>少年自然の家八ヶ岳荘（管理棟ほか）</t>
    <rPh sb="0" eb="2">
      <t>ショウネン</t>
    </rPh>
    <rPh sb="2" eb="4">
      <t>シゼン</t>
    </rPh>
    <rPh sb="5" eb="6">
      <t>イエ</t>
    </rPh>
    <rPh sb="6" eb="9">
      <t>ヤツガタケ</t>
    </rPh>
    <rPh sb="9" eb="10">
      <t>ソウ</t>
    </rPh>
    <rPh sb="11" eb="13">
      <t>カンリ</t>
    </rPh>
    <rPh sb="13" eb="14">
      <t>トウ</t>
    </rPh>
    <phoneticPr fontId="1"/>
  </si>
  <si>
    <t>取得価額</t>
    <phoneticPr fontId="13"/>
  </si>
  <si>
    <t>少年自然の家八ヶ岳荘</t>
    <rPh sb="0" eb="4">
      <t>ショウネンシゼン</t>
    </rPh>
    <rPh sb="5" eb="10">
      <t>イエヤツガタケソウ</t>
    </rPh>
    <phoneticPr fontId="1"/>
  </si>
  <si>
    <t>No37</t>
    <phoneticPr fontId="1"/>
  </si>
  <si>
    <t>美術館（成増アートギャラリー含む）</t>
    <rPh sb="0" eb="3">
      <t>ビジュツカン</t>
    </rPh>
    <rPh sb="4" eb="6">
      <t>ナリマス</t>
    </rPh>
    <rPh sb="14" eb="15">
      <t>フク</t>
    </rPh>
    <phoneticPr fontId="1"/>
  </si>
  <si>
    <t>文化・国際交流課</t>
    <rPh sb="0" eb="2">
      <t>ブンカ</t>
    </rPh>
    <rPh sb="3" eb="8">
      <t>コクサイコウリュウカ</t>
    </rPh>
    <phoneticPr fontId="1"/>
  </si>
  <si>
    <t>赤塚5-34-27</t>
    <rPh sb="0" eb="2">
      <t>アカツカ</t>
    </rPh>
    <phoneticPr fontId="1"/>
  </si>
  <si>
    <t>昭和54年5月19日（平成30年大規模改修）</t>
    <rPh sb="0" eb="2">
      <t>ショウワ</t>
    </rPh>
    <rPh sb="4" eb="5">
      <t>ネン</t>
    </rPh>
    <rPh sb="6" eb="7">
      <t>ガツ</t>
    </rPh>
    <rPh sb="9" eb="10">
      <t>ヒ</t>
    </rPh>
    <rPh sb="11" eb="13">
      <t>ヘイセイ</t>
    </rPh>
    <rPh sb="15" eb="16">
      <t>ネン</t>
    </rPh>
    <rPh sb="16" eb="19">
      <t>ダイキボ</t>
    </rPh>
    <rPh sb="19" eb="21">
      <t>カイシュウ</t>
    </rPh>
    <phoneticPr fontId="1"/>
  </si>
  <si>
    <t>■施設概要</t>
    <rPh sb="3" eb="5">
      <t>ガイヨウ</t>
    </rPh>
    <phoneticPr fontId="1"/>
  </si>
  <si>
    <t>1F　ホール、事務室、アトリエ、講義室</t>
    <rPh sb="7" eb="9">
      <t>ジム</t>
    </rPh>
    <rPh sb="9" eb="10">
      <t>シツ</t>
    </rPh>
    <rPh sb="16" eb="19">
      <t>コウギシツ</t>
    </rPh>
    <phoneticPr fontId="1"/>
  </si>
  <si>
    <t>2F　第一展示室、第二展示室、ロビー</t>
    <rPh sb="3" eb="5">
      <t>ダイイチ</t>
    </rPh>
    <rPh sb="5" eb="8">
      <t>テンジシツ</t>
    </rPh>
    <rPh sb="9" eb="11">
      <t>ダイニ</t>
    </rPh>
    <rPh sb="11" eb="14">
      <t>テンジシツ</t>
    </rPh>
    <phoneticPr fontId="1"/>
  </si>
  <si>
    <t>美術館</t>
    <rPh sb="0" eb="3">
      <t>ビジュツカン</t>
    </rPh>
    <phoneticPr fontId="1"/>
  </si>
  <si>
    <t>取得価額</t>
    <phoneticPr fontId="13"/>
  </si>
  <si>
    <t>No38</t>
    <phoneticPr fontId="1"/>
  </si>
  <si>
    <t>教育科学館</t>
    <rPh sb="0" eb="5">
      <t>キョウイクカガクカン</t>
    </rPh>
    <phoneticPr fontId="1"/>
  </si>
  <si>
    <t>常盤台4-14-1</t>
    <rPh sb="0" eb="3">
      <t>トキワダイ</t>
    </rPh>
    <phoneticPr fontId="1"/>
  </si>
  <si>
    <t>常盤台地域センター</t>
    <rPh sb="0" eb="3">
      <t>トキワダイ</t>
    </rPh>
    <rPh sb="3" eb="5">
      <t>チイキ</t>
    </rPh>
    <phoneticPr fontId="1"/>
  </si>
  <si>
    <t>教育科学館</t>
    <rPh sb="0" eb="2">
      <t>キョウイク</t>
    </rPh>
    <rPh sb="2" eb="4">
      <t>カガク</t>
    </rPh>
    <rPh sb="4" eb="5">
      <t>カン</t>
    </rPh>
    <phoneticPr fontId="1"/>
  </si>
  <si>
    <t>4,236.460㎡</t>
    <phoneticPr fontId="1"/>
  </si>
  <si>
    <t>No39</t>
    <phoneticPr fontId="1"/>
  </si>
  <si>
    <t>スポーツ振興課</t>
    <rPh sb="4" eb="6">
      <t>シンコウ</t>
    </rPh>
    <rPh sb="6" eb="7">
      <t>カ</t>
    </rPh>
    <phoneticPr fontId="1"/>
  </si>
  <si>
    <t>上板橋体育館</t>
    <rPh sb="0" eb="3">
      <t>カミイタバシ</t>
    </rPh>
    <rPh sb="3" eb="6">
      <t>タイイクカン</t>
    </rPh>
    <phoneticPr fontId="1"/>
  </si>
  <si>
    <t>8,650.400㎡</t>
    <phoneticPr fontId="1"/>
  </si>
  <si>
    <t>小豆沢体育館</t>
    <rPh sb="0" eb="3">
      <t>アズサワ</t>
    </rPh>
    <rPh sb="3" eb="6">
      <t>タイイクカン</t>
    </rPh>
    <phoneticPr fontId="1"/>
  </si>
  <si>
    <t>4,732.920㎡</t>
    <phoneticPr fontId="1"/>
  </si>
  <si>
    <t>小豆沢体育館（プール棟）</t>
    <rPh sb="0" eb="3">
      <t>アズサワ</t>
    </rPh>
    <rPh sb="3" eb="6">
      <t>タイイクカン</t>
    </rPh>
    <rPh sb="10" eb="11">
      <t>トウ</t>
    </rPh>
    <phoneticPr fontId="1"/>
  </si>
  <si>
    <t>3,648.280㎡</t>
    <phoneticPr fontId="1"/>
  </si>
  <si>
    <t>No40</t>
    <phoneticPr fontId="1"/>
  </si>
  <si>
    <t>中央図書館</t>
    <rPh sb="0" eb="2">
      <t>チュウオウ</t>
    </rPh>
    <rPh sb="2" eb="5">
      <t>トショカン</t>
    </rPh>
    <phoneticPr fontId="1"/>
  </si>
  <si>
    <t>■施設管理</t>
    <phoneticPr fontId="1"/>
  </si>
  <si>
    <t>平成20年度　指定管理者制度導入（3館）</t>
    <rPh sb="18" eb="19">
      <t>カン</t>
    </rPh>
    <phoneticPr fontId="1"/>
  </si>
  <si>
    <t>平成21年度　指定管理者制度導入（7館）</t>
    <phoneticPr fontId="1"/>
  </si>
  <si>
    <t>⑥建物の減価償却率平均</t>
    <phoneticPr fontId="1"/>
  </si>
  <si>
    <t>高島平図書館</t>
    <rPh sb="0" eb="3">
      <t>タカシマダイラ</t>
    </rPh>
    <rPh sb="3" eb="6">
      <t>トショカン</t>
    </rPh>
    <phoneticPr fontId="1"/>
  </si>
  <si>
    <t>2,785.880㎡</t>
    <phoneticPr fontId="1"/>
  </si>
  <si>
    <t>志村図書館</t>
    <rPh sb="0" eb="2">
      <t>シムラ</t>
    </rPh>
    <rPh sb="2" eb="5">
      <t>トショカン</t>
    </rPh>
    <phoneticPr fontId="1"/>
  </si>
  <si>
    <t>2,001.850㎡</t>
    <phoneticPr fontId="1"/>
  </si>
  <si>
    <t>学務課</t>
    <rPh sb="0" eb="3">
      <t>ガクムカ</t>
    </rPh>
    <phoneticPr fontId="1"/>
  </si>
  <si>
    <t>■高島幼稚園</t>
    <rPh sb="1" eb="6">
      <t>タカシマヨウチエン</t>
    </rPh>
    <phoneticPr fontId="1"/>
  </si>
  <si>
    <t>高島平2-18-1</t>
    <rPh sb="0" eb="3">
      <t>タカシマダイラ</t>
    </rPh>
    <phoneticPr fontId="1"/>
  </si>
  <si>
    <t>①在籍園児数</t>
    <rPh sb="1" eb="3">
      <t>ザイセキ</t>
    </rPh>
    <rPh sb="3" eb="5">
      <t>エンジ</t>
    </rPh>
    <rPh sb="5" eb="6">
      <t>スウ</t>
    </rPh>
    <phoneticPr fontId="1"/>
  </si>
  <si>
    <t>昭和47年4月1日開設（昭和51年改築）</t>
    <rPh sb="0" eb="2">
      <t>ショウワ</t>
    </rPh>
    <rPh sb="4" eb="5">
      <t>ネン</t>
    </rPh>
    <rPh sb="6" eb="7">
      <t>ガツ</t>
    </rPh>
    <rPh sb="8" eb="9">
      <t>ニチ</t>
    </rPh>
    <rPh sb="9" eb="11">
      <t>カイセツ</t>
    </rPh>
    <rPh sb="12" eb="14">
      <t>ショウワ</t>
    </rPh>
    <rPh sb="16" eb="17">
      <t>ネン</t>
    </rPh>
    <rPh sb="17" eb="19">
      <t>カイチク</t>
    </rPh>
    <phoneticPr fontId="1"/>
  </si>
  <si>
    <t>定員140名</t>
    <rPh sb="0" eb="2">
      <t>テイイン</t>
    </rPh>
    <rPh sb="5" eb="6">
      <t>メイ</t>
    </rPh>
    <phoneticPr fontId="1"/>
  </si>
  <si>
    <t>■新河岸幼稚園</t>
    <rPh sb="1" eb="4">
      <t>シンガシ</t>
    </rPh>
    <rPh sb="4" eb="7">
      <t>ヨウチエン</t>
    </rPh>
    <phoneticPr fontId="1"/>
  </si>
  <si>
    <t>新河岸1-3-3-101</t>
    <rPh sb="0" eb="3">
      <t>シンガシ</t>
    </rPh>
    <phoneticPr fontId="1"/>
  </si>
  <si>
    <t>昭和53年4月1日開設</t>
    <rPh sb="0" eb="2">
      <t>ショウワ</t>
    </rPh>
    <rPh sb="4" eb="5">
      <t>ネン</t>
    </rPh>
    <rPh sb="6" eb="7">
      <t>ガツ</t>
    </rPh>
    <rPh sb="8" eb="9">
      <t>ニチ</t>
    </rPh>
    <rPh sb="9" eb="11">
      <t>カイセツ</t>
    </rPh>
    <phoneticPr fontId="1"/>
  </si>
  <si>
    <t>定員70名</t>
    <rPh sb="0" eb="2">
      <t>テイイン</t>
    </rPh>
    <rPh sb="4" eb="5">
      <t>メイ</t>
    </rPh>
    <phoneticPr fontId="1"/>
  </si>
  <si>
    <t>高島幼稚園（園舎）</t>
    <rPh sb="0" eb="2">
      <t>タカシマ</t>
    </rPh>
    <rPh sb="2" eb="5">
      <t>ヨウチエン</t>
    </rPh>
    <rPh sb="6" eb="8">
      <t>エンシャ</t>
    </rPh>
    <phoneticPr fontId="1"/>
  </si>
  <si>
    <t>848.110㎡</t>
    <phoneticPr fontId="1"/>
  </si>
  <si>
    <t>高島幼稚園（プール付属棟）</t>
    <rPh sb="0" eb="2">
      <t>タカシマ</t>
    </rPh>
    <rPh sb="2" eb="5">
      <t>ヨウチエン</t>
    </rPh>
    <rPh sb="9" eb="11">
      <t>フゾク</t>
    </rPh>
    <rPh sb="11" eb="12">
      <t>トウ</t>
    </rPh>
    <phoneticPr fontId="1"/>
  </si>
  <si>
    <t>9.000㎡</t>
    <phoneticPr fontId="1"/>
  </si>
  <si>
    <t>高島幼稚園（園舎増築棟）</t>
    <rPh sb="0" eb="5">
      <t>タカシマヨウチエン</t>
    </rPh>
    <rPh sb="6" eb="8">
      <t>エンシャ</t>
    </rPh>
    <rPh sb="8" eb="10">
      <t>ゾウチク</t>
    </rPh>
    <rPh sb="10" eb="11">
      <t>トウ</t>
    </rPh>
    <phoneticPr fontId="1"/>
  </si>
  <si>
    <t>317.430㎡</t>
    <phoneticPr fontId="1"/>
  </si>
  <si>
    <t>新しい学校づくり課</t>
    <rPh sb="0" eb="1">
      <t>アタラ</t>
    </rPh>
    <rPh sb="3" eb="5">
      <t>ガッコウ</t>
    </rPh>
    <rPh sb="8" eb="9">
      <t>カ</t>
    </rPh>
    <phoneticPr fontId="1"/>
  </si>
  <si>
    <t>①在籍児童数</t>
    <rPh sb="1" eb="3">
      <t>ザイセキ</t>
    </rPh>
    <rPh sb="3" eb="5">
      <t>ジドウ</t>
    </rPh>
    <rPh sb="5" eb="6">
      <t>スウ</t>
    </rPh>
    <phoneticPr fontId="1"/>
  </si>
  <si>
    <t>大谷口小学校</t>
    <rPh sb="0" eb="3">
      <t>オオヤグチ</t>
    </rPh>
    <rPh sb="3" eb="6">
      <t>ショウガッコウ</t>
    </rPh>
    <phoneticPr fontId="1"/>
  </si>
  <si>
    <t>8,127.570㎡</t>
    <phoneticPr fontId="1"/>
  </si>
  <si>
    <t>板橋第一小学校</t>
    <rPh sb="0" eb="2">
      <t>イタバシ</t>
    </rPh>
    <rPh sb="2" eb="4">
      <t>ダイイチ</t>
    </rPh>
    <rPh sb="4" eb="7">
      <t>ショウガッコウ</t>
    </rPh>
    <phoneticPr fontId="1"/>
  </si>
  <si>
    <t>7,494.670㎡</t>
    <phoneticPr fontId="1"/>
  </si>
  <si>
    <t>赤塚新町小学校</t>
    <rPh sb="0" eb="4">
      <t>アカツカシンマチ</t>
    </rPh>
    <rPh sb="4" eb="7">
      <t>ショウガッコウ</t>
    </rPh>
    <phoneticPr fontId="1"/>
  </si>
  <si>
    <t>5,782.100㎡</t>
    <phoneticPr fontId="1"/>
  </si>
  <si>
    <t>金沢小学校</t>
    <rPh sb="0" eb="2">
      <t>カナザワ</t>
    </rPh>
    <rPh sb="2" eb="5">
      <t>ショウガッコウ</t>
    </rPh>
    <phoneticPr fontId="1"/>
  </si>
  <si>
    <t>①在籍生徒数</t>
    <rPh sb="1" eb="3">
      <t>ザイセキ</t>
    </rPh>
    <rPh sb="3" eb="5">
      <t>セイト</t>
    </rPh>
    <rPh sb="5" eb="6">
      <t>スウ</t>
    </rPh>
    <phoneticPr fontId="1"/>
  </si>
  <si>
    <t>　生徒数の減少等に伴う学校適正規模・適正配置により、現在の区立中学校数は、22校です。
　平成23年度に板橋第三中学校、平成24年度に赤塚第二中学校の改築工事を実施しました。現在は、上板橋第二中学校と向原中学校の統合に伴う新校舎の建設工事を実施し、令和3年度に工事完了の予定です。</t>
    <rPh sb="1" eb="4">
      <t>セイトスウ</t>
    </rPh>
    <rPh sb="5" eb="7">
      <t>ゲンショウ</t>
    </rPh>
    <rPh sb="7" eb="8">
      <t>トウ</t>
    </rPh>
    <rPh sb="9" eb="10">
      <t>トモナ</t>
    </rPh>
    <rPh sb="11" eb="13">
      <t>ガッコウ</t>
    </rPh>
    <rPh sb="13" eb="15">
      <t>テキセイ</t>
    </rPh>
    <rPh sb="15" eb="17">
      <t>キボ</t>
    </rPh>
    <rPh sb="18" eb="20">
      <t>テキセイ</t>
    </rPh>
    <rPh sb="20" eb="22">
      <t>ハイチ</t>
    </rPh>
    <rPh sb="26" eb="28">
      <t>ゲンザイ</t>
    </rPh>
    <rPh sb="29" eb="31">
      <t>クリツ</t>
    </rPh>
    <rPh sb="31" eb="32">
      <t>チュウ</t>
    </rPh>
    <rPh sb="34" eb="35">
      <t>スウ</t>
    </rPh>
    <rPh sb="39" eb="40">
      <t>コウ</t>
    </rPh>
    <rPh sb="45" eb="47">
      <t>ヘイセイ</t>
    </rPh>
    <rPh sb="49" eb="51">
      <t>ネンド</t>
    </rPh>
    <rPh sb="52" eb="54">
      <t>イタバシ</t>
    </rPh>
    <rPh sb="54" eb="56">
      <t>ダイサン</t>
    </rPh>
    <rPh sb="56" eb="59">
      <t>チュウガッコウ</t>
    </rPh>
    <rPh sb="60" eb="62">
      <t>ヘイセイ</t>
    </rPh>
    <rPh sb="64" eb="66">
      <t>ネンド</t>
    </rPh>
    <rPh sb="67" eb="69">
      <t>アカツカ</t>
    </rPh>
    <rPh sb="69" eb="71">
      <t>ダイニ</t>
    </rPh>
    <rPh sb="71" eb="74">
      <t>チュウガッコウ</t>
    </rPh>
    <rPh sb="75" eb="79">
      <t>カイチクコウジ</t>
    </rPh>
    <rPh sb="80" eb="82">
      <t>ジッシ</t>
    </rPh>
    <rPh sb="87" eb="89">
      <t>ゲンザイ</t>
    </rPh>
    <rPh sb="91" eb="94">
      <t>カミイタバシ</t>
    </rPh>
    <rPh sb="94" eb="96">
      <t>ダイニ</t>
    </rPh>
    <rPh sb="96" eb="99">
      <t>チュウガッコウ</t>
    </rPh>
    <rPh sb="100" eb="102">
      <t>ムカイハラ</t>
    </rPh>
    <rPh sb="102" eb="105">
      <t>チュウガッコウ</t>
    </rPh>
    <rPh sb="106" eb="108">
      <t>トウゴウ</t>
    </rPh>
    <rPh sb="109" eb="110">
      <t>トモナ</t>
    </rPh>
    <rPh sb="111" eb="114">
      <t>シンコウシャ</t>
    </rPh>
    <rPh sb="115" eb="117">
      <t>ケンセツ</t>
    </rPh>
    <rPh sb="117" eb="119">
      <t>コウジ</t>
    </rPh>
    <rPh sb="120" eb="122">
      <t>ジッシ</t>
    </rPh>
    <rPh sb="124" eb="125">
      <t>レイ</t>
    </rPh>
    <rPh sb="125" eb="126">
      <t>ワ</t>
    </rPh>
    <rPh sb="127" eb="129">
      <t>ネンド</t>
    </rPh>
    <rPh sb="130" eb="132">
      <t>コウジ</t>
    </rPh>
    <rPh sb="132" eb="134">
      <t>カンリョウ</t>
    </rPh>
    <rPh sb="135" eb="137">
      <t>ヨテイ</t>
    </rPh>
    <phoneticPr fontId="1"/>
  </si>
  <si>
    <t>⑥建物の減価償却率平均</t>
    <phoneticPr fontId="1"/>
  </si>
  <si>
    <t>赤塚第二中学校</t>
    <rPh sb="0" eb="2">
      <t>アカツカ</t>
    </rPh>
    <rPh sb="2" eb="4">
      <t>ダイニ</t>
    </rPh>
    <rPh sb="4" eb="7">
      <t>チュウガッコウ</t>
    </rPh>
    <phoneticPr fontId="1"/>
  </si>
  <si>
    <t>8,856.670㎡</t>
    <phoneticPr fontId="1"/>
  </si>
  <si>
    <t>板橋第三中学校</t>
    <rPh sb="0" eb="2">
      <t>イタバシ</t>
    </rPh>
    <rPh sb="2" eb="4">
      <t>ダイサン</t>
    </rPh>
    <rPh sb="4" eb="7">
      <t>チュウガッコウ</t>
    </rPh>
    <phoneticPr fontId="1"/>
  </si>
  <si>
    <t>8,019.090㎡</t>
    <phoneticPr fontId="1"/>
  </si>
  <si>
    <t>中台中学校</t>
    <rPh sb="0" eb="2">
      <t>ナカダイ</t>
    </rPh>
    <rPh sb="2" eb="5">
      <t>チュウガッコウ</t>
    </rPh>
    <phoneticPr fontId="1"/>
  </si>
  <si>
    <t>7,563.910㎡</t>
    <phoneticPr fontId="1"/>
  </si>
  <si>
    <t>赤塚第二中学校</t>
    <rPh sb="0" eb="7">
      <t>アカツカダイニチュウガッコウ</t>
    </rPh>
    <phoneticPr fontId="1"/>
  </si>
  <si>
    <t>天津わかしお学校</t>
    <rPh sb="0" eb="2">
      <t>アマツ</t>
    </rPh>
    <rPh sb="6" eb="8">
      <t>ガッコウ</t>
    </rPh>
    <phoneticPr fontId="1"/>
  </si>
  <si>
    <t>千葉県鴨川市天津字新町1990</t>
    <rPh sb="0" eb="3">
      <t>チバケン</t>
    </rPh>
    <rPh sb="3" eb="6">
      <t>カモガワシ</t>
    </rPh>
    <rPh sb="6" eb="8">
      <t>アマツ</t>
    </rPh>
    <rPh sb="8" eb="9">
      <t>ジ</t>
    </rPh>
    <rPh sb="9" eb="11">
      <t>シンマチ</t>
    </rPh>
    <phoneticPr fontId="1"/>
  </si>
  <si>
    <t>①在籍児童数</t>
    <rPh sb="1" eb="5">
      <t>ザイセキジドウ</t>
    </rPh>
    <rPh sb="5" eb="6">
      <t>スウ</t>
    </rPh>
    <phoneticPr fontId="1"/>
  </si>
  <si>
    <t>　区内在住の肥満・喘息・偏食・虚弱体質の改善をめざす小学校3年生から6年生が学ぶ、全寮制の特別支援学校です。</t>
    <phoneticPr fontId="1"/>
  </si>
  <si>
    <t>天津わかしお学校（校舎）</t>
    <rPh sb="0" eb="2">
      <t>アマツ</t>
    </rPh>
    <rPh sb="6" eb="8">
      <t>ガッコウ</t>
    </rPh>
    <rPh sb="9" eb="11">
      <t>コウシャ</t>
    </rPh>
    <phoneticPr fontId="1"/>
  </si>
  <si>
    <t>1,422.000㎡</t>
    <phoneticPr fontId="1"/>
  </si>
  <si>
    <t>天津わかしお学校（体育館）</t>
    <rPh sb="0" eb="2">
      <t>アマツ</t>
    </rPh>
    <rPh sb="6" eb="8">
      <t>ガッコウ</t>
    </rPh>
    <rPh sb="9" eb="12">
      <t>タイイクカン</t>
    </rPh>
    <phoneticPr fontId="1"/>
  </si>
  <si>
    <t>398.700㎡</t>
    <phoneticPr fontId="1"/>
  </si>
  <si>
    <t>天津わかしお学校（特別教室棟）</t>
    <rPh sb="0" eb="2">
      <t>アマツ</t>
    </rPh>
    <rPh sb="6" eb="8">
      <t>ガッコウ</t>
    </rPh>
    <rPh sb="9" eb="11">
      <t>トクベツ</t>
    </rPh>
    <rPh sb="11" eb="13">
      <t>キョウシツ</t>
    </rPh>
    <rPh sb="13" eb="14">
      <t>トウ</t>
    </rPh>
    <phoneticPr fontId="1"/>
  </si>
  <si>
    <t>244.550㎡</t>
    <phoneticPr fontId="1"/>
  </si>
  <si>
    <t>施設別財務諸表　掲載施設一覧</t>
    <rPh sb="0" eb="2">
      <t>シセツ</t>
    </rPh>
    <rPh sb="2" eb="3">
      <t>ベツ</t>
    </rPh>
    <rPh sb="3" eb="5">
      <t>ザイム</t>
    </rPh>
    <rPh sb="5" eb="7">
      <t>ショヒョウ</t>
    </rPh>
    <rPh sb="8" eb="10">
      <t>ケイサイ</t>
    </rPh>
    <rPh sb="10" eb="12">
      <t>シセツ</t>
    </rPh>
    <rPh sb="12" eb="14">
      <t>イチラン</t>
    </rPh>
    <phoneticPr fontId="1"/>
  </si>
  <si>
    <t>1.区役所本庁舎</t>
    <rPh sb="2" eb="5">
      <t>クヤクショ</t>
    </rPh>
    <rPh sb="5" eb="8">
      <t>ホンチョウシャ</t>
    </rPh>
    <phoneticPr fontId="1"/>
  </si>
  <si>
    <t>2.地域センター</t>
    <rPh sb="2" eb="4">
      <t>チイキ</t>
    </rPh>
    <phoneticPr fontId="1"/>
  </si>
  <si>
    <t>3.区民集会所</t>
    <rPh sb="2" eb="4">
      <t>クミン</t>
    </rPh>
    <rPh sb="4" eb="6">
      <t>シュウカイ</t>
    </rPh>
    <rPh sb="6" eb="7">
      <t>ジョ</t>
    </rPh>
    <phoneticPr fontId="1"/>
  </si>
  <si>
    <t>4.高島平区民館</t>
    <rPh sb="2" eb="5">
      <t>タカシマダイラ</t>
    </rPh>
    <rPh sb="5" eb="7">
      <t>クミン</t>
    </rPh>
    <rPh sb="7" eb="8">
      <t>カン</t>
    </rPh>
    <phoneticPr fontId="1"/>
  </si>
  <si>
    <t>5.文化会館</t>
    <rPh sb="2" eb="4">
      <t>ブンカ</t>
    </rPh>
    <rPh sb="4" eb="6">
      <t>カイカン</t>
    </rPh>
    <phoneticPr fontId="1"/>
  </si>
  <si>
    <t>6.グリーンホール</t>
    <phoneticPr fontId="1"/>
  </si>
  <si>
    <t>7.区営住宅</t>
    <rPh sb="2" eb="4">
      <t>クエイ</t>
    </rPh>
    <rPh sb="4" eb="6">
      <t>ジュウタク</t>
    </rPh>
    <phoneticPr fontId="1"/>
  </si>
  <si>
    <t>8.改良住宅</t>
    <rPh sb="2" eb="4">
      <t>カイリョウ</t>
    </rPh>
    <rPh sb="4" eb="6">
      <t>ジュウタク</t>
    </rPh>
    <phoneticPr fontId="1"/>
  </si>
  <si>
    <t>9.高齢者住宅</t>
    <rPh sb="2" eb="5">
      <t>コウレイシャ</t>
    </rPh>
    <rPh sb="5" eb="7">
      <t>ジュウタク</t>
    </rPh>
    <phoneticPr fontId="1"/>
  </si>
  <si>
    <t>10.ものづくり研究開発連携センター</t>
    <rPh sb="8" eb="10">
      <t>ケンキュウ</t>
    </rPh>
    <rPh sb="10" eb="12">
      <t>カイハツ</t>
    </rPh>
    <rPh sb="12" eb="14">
      <t>レンケイ</t>
    </rPh>
    <phoneticPr fontId="1"/>
  </si>
  <si>
    <t>11.ハイライフプラザ</t>
    <phoneticPr fontId="1"/>
  </si>
  <si>
    <t>12.企業活性化センター</t>
    <rPh sb="3" eb="5">
      <t>キギョウ</t>
    </rPh>
    <rPh sb="5" eb="8">
      <t>カッセイカ</t>
    </rPh>
    <phoneticPr fontId="1"/>
  </si>
  <si>
    <t>目次へ戻る</t>
    <rPh sb="0" eb="2">
      <t>モクジ</t>
    </rPh>
    <rPh sb="3" eb="4">
      <t>モド</t>
    </rPh>
    <phoneticPr fontId="1"/>
  </si>
  <si>
    <t>板橋いこいの家</t>
    <rPh sb="0" eb="2">
      <t>イタバシ</t>
    </rPh>
    <rPh sb="6" eb="7">
      <t>イエ</t>
    </rPh>
    <phoneticPr fontId="1"/>
  </si>
  <si>
    <t>548.350㎡</t>
    <phoneticPr fontId="1"/>
  </si>
  <si>
    <t>赤塚三丁目住宅</t>
    <rPh sb="0" eb="2">
      <t>アカツカ</t>
    </rPh>
    <rPh sb="2" eb="5">
      <t>サンチョウメ</t>
    </rPh>
    <rPh sb="5" eb="7">
      <t>ジュウタク</t>
    </rPh>
    <phoneticPr fontId="1"/>
  </si>
  <si>
    <t>○現金支出・収入を伴うもの</t>
    <phoneticPr fontId="1"/>
  </si>
  <si>
    <t>○現金支出・収入を伴わないもの</t>
    <phoneticPr fontId="1"/>
  </si>
  <si>
    <t>○　合計</t>
    <phoneticPr fontId="1"/>
  </si>
  <si>
    <t>○現金支出・収入を伴うもの</t>
    <phoneticPr fontId="1"/>
  </si>
  <si>
    <t>○現金支出・収入を伴うもの</t>
    <phoneticPr fontId="1"/>
  </si>
  <si>
    <t>　平成21年に小豆沢体育館アリーナ棟・管理棟を平成31年には同プール棟の改築を行いました。
　令和3年度まで東板橋体育館の大規模改修工事を実施する予定です。</t>
    <rPh sb="1" eb="3">
      <t>ヘイセイ</t>
    </rPh>
    <rPh sb="5" eb="6">
      <t>ネン</t>
    </rPh>
    <rPh sb="7" eb="10">
      <t>アズサワ</t>
    </rPh>
    <rPh sb="10" eb="13">
      <t>タイイクカン</t>
    </rPh>
    <rPh sb="17" eb="18">
      <t>トウ</t>
    </rPh>
    <rPh sb="19" eb="21">
      <t>カンリ</t>
    </rPh>
    <rPh sb="21" eb="22">
      <t>トウ</t>
    </rPh>
    <rPh sb="23" eb="25">
      <t>ヘイセイ</t>
    </rPh>
    <rPh sb="27" eb="28">
      <t>ネン</t>
    </rPh>
    <rPh sb="30" eb="31">
      <t>ドウ</t>
    </rPh>
    <rPh sb="34" eb="35">
      <t>トウ</t>
    </rPh>
    <rPh sb="36" eb="38">
      <t>カイチク</t>
    </rPh>
    <rPh sb="39" eb="40">
      <t>オコナ</t>
    </rPh>
    <rPh sb="47" eb="49">
      <t>レイワ</t>
    </rPh>
    <rPh sb="50" eb="52">
      <t>ネンド</t>
    </rPh>
    <rPh sb="54" eb="55">
      <t>ヒガシ</t>
    </rPh>
    <rPh sb="55" eb="57">
      <t>イタバシ</t>
    </rPh>
    <rPh sb="57" eb="60">
      <t>タイイクカン</t>
    </rPh>
    <rPh sb="61" eb="68">
      <t>ダイキボカイシュウコウジ</t>
    </rPh>
    <rPh sb="69" eb="71">
      <t>ジッシ</t>
    </rPh>
    <rPh sb="73" eb="75">
      <t>ヨテイ</t>
    </rPh>
    <phoneticPr fontId="1"/>
  </si>
  <si>
    <t>平成30年6月から令和元年5月まで大規模改修工事を実施しました。</t>
    <rPh sb="0" eb="2">
      <t>ヘイセイ</t>
    </rPh>
    <rPh sb="4" eb="5">
      <t>ネン</t>
    </rPh>
    <rPh sb="6" eb="7">
      <t>ガツ</t>
    </rPh>
    <rPh sb="9" eb="11">
      <t>レイワ</t>
    </rPh>
    <rPh sb="11" eb="12">
      <t>ガン</t>
    </rPh>
    <rPh sb="12" eb="13">
      <t>ネン</t>
    </rPh>
    <rPh sb="14" eb="15">
      <t>ガツ</t>
    </rPh>
    <rPh sb="17" eb="20">
      <t>ダイキボ</t>
    </rPh>
    <rPh sb="20" eb="22">
      <t>カイシュウ</t>
    </rPh>
    <rPh sb="22" eb="24">
      <t>コウジ</t>
    </rPh>
    <rPh sb="25" eb="27">
      <t>ジッシ</t>
    </rPh>
    <phoneticPr fontId="1"/>
  </si>
  <si>
    <t>　平成30年4月から令和元年9月まで大規模改修工事を実施しました。</t>
    <rPh sb="18" eb="21">
      <t>ダイキボ</t>
    </rPh>
    <rPh sb="21" eb="23">
      <t>カイシュウ</t>
    </rPh>
    <rPh sb="23" eb="25">
      <t>コウジ</t>
    </rPh>
    <rPh sb="26" eb="28">
      <t>ジッシ</t>
    </rPh>
    <phoneticPr fontId="1"/>
  </si>
  <si>
    <t>障がいサービス課</t>
    <rPh sb="0" eb="1">
      <t>ショウ</t>
    </rPh>
    <rPh sb="7" eb="8">
      <t>カ</t>
    </rPh>
    <phoneticPr fontId="1"/>
  </si>
  <si>
    <t>中学校</t>
    <rPh sb="0" eb="3">
      <t>チュウガッコウ</t>
    </rPh>
    <phoneticPr fontId="1"/>
  </si>
  <si>
    <t>小学校</t>
    <rPh sb="0" eb="3">
      <t>ショウガッコウ</t>
    </rPh>
    <phoneticPr fontId="1"/>
  </si>
  <si>
    <t>幼稚園</t>
    <rPh sb="0" eb="3">
      <t>ヨウチエン</t>
    </rPh>
    <phoneticPr fontId="1"/>
  </si>
  <si>
    <t>図書館</t>
    <rPh sb="0" eb="3">
      <t>トショカン</t>
    </rPh>
    <phoneticPr fontId="1"/>
  </si>
  <si>
    <t>あいキッズ</t>
    <phoneticPr fontId="1"/>
  </si>
  <si>
    <t>保育園</t>
    <rPh sb="0" eb="2">
      <t>ホイク</t>
    </rPh>
    <rPh sb="2" eb="3">
      <t>エン</t>
    </rPh>
    <phoneticPr fontId="1"/>
  </si>
  <si>
    <t>児童館</t>
    <rPh sb="0" eb="3">
      <t>ジドウカン</t>
    </rPh>
    <phoneticPr fontId="1"/>
  </si>
  <si>
    <t>福祉園</t>
    <rPh sb="0" eb="2">
      <t>フクシ</t>
    </rPh>
    <rPh sb="2" eb="3">
      <t>エン</t>
    </rPh>
    <phoneticPr fontId="1"/>
  </si>
  <si>
    <t>特別養護老人ホーム</t>
    <rPh sb="0" eb="6">
      <t>トクベツヨウゴロウジン</t>
    </rPh>
    <phoneticPr fontId="1"/>
  </si>
  <si>
    <t>いこいの家</t>
    <rPh sb="4" eb="5">
      <t>イエ</t>
    </rPh>
    <phoneticPr fontId="1"/>
  </si>
  <si>
    <t>ものづくり研究開発連携センター</t>
    <rPh sb="5" eb="7">
      <t>ケンキュウ</t>
    </rPh>
    <rPh sb="7" eb="9">
      <t>カイハツ</t>
    </rPh>
    <rPh sb="9" eb="11">
      <t>レンケイ</t>
    </rPh>
    <phoneticPr fontId="1"/>
  </si>
  <si>
    <t>区民集会所</t>
    <rPh sb="0" eb="2">
      <t>クミン</t>
    </rPh>
    <rPh sb="2" eb="4">
      <t>シュウカイ</t>
    </rPh>
    <rPh sb="4" eb="5">
      <t>ジョ</t>
    </rPh>
    <phoneticPr fontId="1"/>
  </si>
  <si>
    <t>金融費用・特別費用</t>
    <phoneticPr fontId="1"/>
  </si>
  <si>
    <t>金融収入・特別収入</t>
    <phoneticPr fontId="1"/>
  </si>
  <si>
    <t>金融費用・特別費用</t>
    <phoneticPr fontId="1"/>
  </si>
  <si>
    <t>金融収入・特別収入</t>
    <phoneticPr fontId="1"/>
  </si>
  <si>
    <t>金融費用・特別費用</t>
    <phoneticPr fontId="1"/>
  </si>
  <si>
    <t>金融収入・特別収入</t>
    <phoneticPr fontId="1"/>
  </si>
  <si>
    <t>金融費用・特別費用</t>
    <phoneticPr fontId="1"/>
  </si>
  <si>
    <t>金融収入・特別収入</t>
    <phoneticPr fontId="1"/>
  </si>
  <si>
    <t>金融収入・特別収入</t>
    <phoneticPr fontId="1"/>
  </si>
  <si>
    <t>金融費用・特別費用</t>
    <phoneticPr fontId="1"/>
  </si>
  <si>
    <t>体育施設</t>
    <rPh sb="0" eb="2">
      <t>タイイク</t>
    </rPh>
    <rPh sb="2" eb="4">
      <t>シセツ</t>
    </rPh>
    <phoneticPr fontId="1"/>
  </si>
  <si>
    <t>ふれあい館</t>
    <rPh sb="4" eb="5">
      <t>カン</t>
    </rPh>
    <phoneticPr fontId="1"/>
  </si>
  <si>
    <t>平成21年度　指定管理者制度導入</t>
    <phoneticPr fontId="1"/>
  </si>
  <si>
    <t>　娯楽室、広間、囲碁将棋室、浴室などが設けられていて、高齢者の方々が趣味やレクリエーションを楽しめる施設です。また、介護予防事業やクラブ活動なども行っています。</t>
    <rPh sb="58" eb="60">
      <t>カイゴ</t>
    </rPh>
    <rPh sb="60" eb="62">
      <t>ヨボウ</t>
    </rPh>
    <rPh sb="62" eb="64">
      <t>ジギョウ</t>
    </rPh>
    <rPh sb="68" eb="70">
      <t>カツドウ</t>
    </rPh>
    <rPh sb="73" eb="74">
      <t>オコナ</t>
    </rPh>
    <phoneticPr fontId="1"/>
  </si>
  <si>
    <t>No14</t>
    <phoneticPr fontId="1"/>
  </si>
  <si>
    <t>No15</t>
    <phoneticPr fontId="1"/>
  </si>
  <si>
    <t>No16</t>
    <phoneticPr fontId="1"/>
  </si>
  <si>
    <t>No17</t>
    <phoneticPr fontId="1"/>
  </si>
  <si>
    <t>No20</t>
    <phoneticPr fontId="1"/>
  </si>
  <si>
    <t>No22</t>
    <phoneticPr fontId="1"/>
  </si>
  <si>
    <t>No23</t>
    <phoneticPr fontId="1"/>
  </si>
  <si>
    <t>No25</t>
    <phoneticPr fontId="1"/>
  </si>
  <si>
    <t>No30</t>
    <phoneticPr fontId="1"/>
  </si>
  <si>
    <t>No32</t>
    <phoneticPr fontId="1"/>
  </si>
  <si>
    <t>13.ふれあい館</t>
  </si>
  <si>
    <t>14.シニア学習プラザ</t>
  </si>
  <si>
    <t>15.いこいの家</t>
  </si>
  <si>
    <t>16.特別養護老人ホーム</t>
  </si>
  <si>
    <t>17.母子生活支援施設</t>
  </si>
  <si>
    <t>18.福祉園</t>
  </si>
  <si>
    <t>19.障がい者福祉センター</t>
  </si>
  <si>
    <t>20.児童館</t>
  </si>
  <si>
    <t>21.保育園</t>
  </si>
  <si>
    <t>22.あいキッズ</t>
  </si>
  <si>
    <t>23.エコポリスセンター</t>
  </si>
  <si>
    <t>24.熱帯環境植物館</t>
  </si>
  <si>
    <t>25.リサイクルプラザ</t>
  </si>
  <si>
    <t>26.自転車駐車場</t>
  </si>
  <si>
    <t>27.公園等</t>
  </si>
  <si>
    <t>28.郷土芸能伝承館</t>
  </si>
  <si>
    <t>29.生涯学習センター</t>
  </si>
  <si>
    <t>30.郷土資料館</t>
  </si>
  <si>
    <t>31.榛名林間学園</t>
  </si>
  <si>
    <t>32.八ケ岳荘</t>
  </si>
  <si>
    <t>33.美術館</t>
  </si>
  <si>
    <t>34.教育科学館</t>
  </si>
  <si>
    <t>35.体育施設</t>
  </si>
  <si>
    <t>36.図書館</t>
  </si>
  <si>
    <t>37.幼稚園</t>
  </si>
  <si>
    <t>38.小学校</t>
  </si>
  <si>
    <t>39.中学校</t>
  </si>
  <si>
    <t>40.天津わかしお学校</t>
  </si>
  <si>
    <t>その他※</t>
    <phoneticPr fontId="1"/>
  </si>
  <si>
    <t>その他※</t>
    <phoneticPr fontId="1"/>
  </si>
  <si>
    <t>その他※</t>
    <phoneticPr fontId="1"/>
  </si>
  <si>
    <t>27,496.230㎡</t>
    <phoneticPr fontId="1"/>
  </si>
  <si>
    <t>小茂根一丁目住宅</t>
    <rPh sb="0" eb="3">
      <t>コモネ</t>
    </rPh>
    <rPh sb="3" eb="6">
      <t>イッチョウメ</t>
    </rPh>
    <rPh sb="6" eb="8">
      <t>ジュウタク</t>
    </rPh>
    <phoneticPr fontId="1"/>
  </si>
  <si>
    <r>
      <t>13住宅、333戸</t>
    </r>
    <r>
      <rPr>
        <sz val="9"/>
        <color theme="1"/>
        <rFont val="ＭＳ Ｐゴシック"/>
        <family val="3"/>
        <charset val="128"/>
        <scheme val="major"/>
      </rPr>
      <t>（土地・建物は、民間所有です。）</t>
    </r>
    <rPh sb="2" eb="4">
      <t>ジュウタク</t>
    </rPh>
    <rPh sb="8" eb="9">
      <t>ト</t>
    </rPh>
    <rPh sb="10" eb="12">
      <t>トチ</t>
    </rPh>
    <rPh sb="13" eb="15">
      <t>タテモノ</t>
    </rPh>
    <rPh sb="17" eb="19">
      <t>ミンカン</t>
    </rPh>
    <rPh sb="19" eb="21">
      <t>ショユウ</t>
    </rPh>
    <phoneticPr fontId="1"/>
  </si>
  <si>
    <t>　施設の整備については、昭和36年から平成22年までに建設され、長寿命化改修などの再整備が必要な時期を迎えています。
　また、公立保育園の民営化については、令和2年度末までに9園実施しました。</t>
    <rPh sb="1" eb="3">
      <t>シセツ</t>
    </rPh>
    <rPh sb="4" eb="6">
      <t>セイビ</t>
    </rPh>
    <rPh sb="12" eb="14">
      <t>ショウワ</t>
    </rPh>
    <rPh sb="16" eb="17">
      <t>ネン</t>
    </rPh>
    <rPh sb="19" eb="21">
      <t>ヘイセイ</t>
    </rPh>
    <rPh sb="23" eb="24">
      <t>ネン</t>
    </rPh>
    <rPh sb="27" eb="29">
      <t>ケンセツ</t>
    </rPh>
    <rPh sb="63" eb="68">
      <t>コウリツホイクエン</t>
    </rPh>
    <rPh sb="69" eb="72">
      <t>ミンエイカ</t>
    </rPh>
    <rPh sb="83" eb="84">
      <t>マツ</t>
    </rPh>
    <rPh sb="88" eb="89">
      <t>エン</t>
    </rPh>
    <rPh sb="89" eb="91">
      <t>ジッシ</t>
    </rPh>
    <phoneticPr fontId="1"/>
  </si>
  <si>
    <t>1,173.590㎡</t>
    <phoneticPr fontId="1"/>
  </si>
  <si>
    <t>1,271.030㎡</t>
    <phoneticPr fontId="1"/>
  </si>
  <si>
    <t>701.710㎡</t>
    <phoneticPr fontId="1"/>
  </si>
  <si>
    <t>1,928.980㎡</t>
    <phoneticPr fontId="1"/>
  </si>
  <si>
    <t>　平成21年に清水図書館、平成22年に赤塚図書館を改築しました。また、中央図書館については、令和2年度に改築が完了しました。</t>
    <phoneticPr fontId="1"/>
  </si>
  <si>
    <t>5,473.440㎡</t>
    <phoneticPr fontId="1"/>
  </si>
  <si>
    <t>（令和2年度末閉園）</t>
    <rPh sb="1" eb="3">
      <t>レイワ</t>
    </rPh>
    <rPh sb="4" eb="6">
      <t>ネンド</t>
    </rPh>
    <rPh sb="6" eb="7">
      <t>マツ</t>
    </rPh>
    <rPh sb="7" eb="9">
      <t>ヘイエン</t>
    </rPh>
    <phoneticPr fontId="1"/>
  </si>
  <si>
    <t>　児童数の減少等に伴う学校適正規模・適正配置により、現在の区立小学校数は、52校です。
　平成19年度に大谷口小学校、平成24年度に板橋第一小学校、令和2年度に板橋第十小学校の改築工事を実施しました。</t>
    <rPh sb="1" eb="3">
      <t>ジドウ</t>
    </rPh>
    <rPh sb="3" eb="4">
      <t>スウ</t>
    </rPh>
    <rPh sb="5" eb="7">
      <t>ゲンショウ</t>
    </rPh>
    <rPh sb="7" eb="8">
      <t>トウ</t>
    </rPh>
    <rPh sb="9" eb="10">
      <t>トモナ</t>
    </rPh>
    <rPh sb="11" eb="13">
      <t>ガッコウ</t>
    </rPh>
    <rPh sb="13" eb="15">
      <t>テキセイ</t>
    </rPh>
    <rPh sb="15" eb="17">
      <t>キボ</t>
    </rPh>
    <rPh sb="18" eb="20">
      <t>テキセイ</t>
    </rPh>
    <rPh sb="20" eb="22">
      <t>ハイチ</t>
    </rPh>
    <rPh sb="26" eb="28">
      <t>ゲンザイ</t>
    </rPh>
    <rPh sb="29" eb="31">
      <t>クリツ</t>
    </rPh>
    <rPh sb="31" eb="34">
      <t>ショウガッコウ</t>
    </rPh>
    <rPh sb="34" eb="35">
      <t>スウ</t>
    </rPh>
    <rPh sb="39" eb="40">
      <t>コウ</t>
    </rPh>
    <rPh sb="45" eb="47">
      <t>ヘイセイ</t>
    </rPh>
    <rPh sb="49" eb="51">
      <t>ネンド</t>
    </rPh>
    <rPh sb="52" eb="55">
      <t>オオヤグチ</t>
    </rPh>
    <rPh sb="55" eb="58">
      <t>ショウガッコウ</t>
    </rPh>
    <rPh sb="59" eb="61">
      <t>ヘイセイ</t>
    </rPh>
    <rPh sb="63" eb="65">
      <t>ネンド</t>
    </rPh>
    <rPh sb="66" eb="68">
      <t>イタバシ</t>
    </rPh>
    <rPh sb="68" eb="70">
      <t>ダイイチ</t>
    </rPh>
    <rPh sb="70" eb="73">
      <t>ショウガッコウ</t>
    </rPh>
    <rPh sb="74" eb="76">
      <t>レイワ</t>
    </rPh>
    <rPh sb="77" eb="79">
      <t>ネンド</t>
    </rPh>
    <rPh sb="80" eb="82">
      <t>イタバシ</t>
    </rPh>
    <rPh sb="82" eb="83">
      <t>ダイ</t>
    </rPh>
    <rPh sb="83" eb="84">
      <t>ジュウ</t>
    </rPh>
    <rPh sb="84" eb="87">
      <t>ショウガッコウ</t>
    </rPh>
    <rPh sb="88" eb="90">
      <t>カイチク</t>
    </rPh>
    <rPh sb="90" eb="92">
      <t>コウジ</t>
    </rPh>
    <rPh sb="93" eb="95">
      <t>ジッシ</t>
    </rPh>
    <phoneticPr fontId="1"/>
  </si>
  <si>
    <t>　区営住宅再編整備基本方針に基づき、区営住宅の再整備を進めています。小茂根一丁目住宅(令和2年度供用開始）、(仮称)坂下一丁目住宅(令和4年度供用開始予定)</t>
    <rPh sb="18" eb="22">
      <t>クエイジュウタク</t>
    </rPh>
    <rPh sb="23" eb="26">
      <t>サイセイビ</t>
    </rPh>
    <rPh sb="27" eb="28">
      <t>スス</t>
    </rPh>
    <rPh sb="34" eb="37">
      <t>コモネ</t>
    </rPh>
    <rPh sb="37" eb="40">
      <t>イッチョウメ</t>
    </rPh>
    <rPh sb="40" eb="42">
      <t>ジュウタク</t>
    </rPh>
    <rPh sb="43" eb="45">
      <t>レイワ</t>
    </rPh>
    <rPh sb="46" eb="48">
      <t>ネンド</t>
    </rPh>
    <rPh sb="48" eb="50">
      <t>キョウヨウ</t>
    </rPh>
    <rPh sb="50" eb="52">
      <t>カイシ</t>
    </rPh>
    <rPh sb="55" eb="57">
      <t>カショウ</t>
    </rPh>
    <rPh sb="58" eb="65">
      <t>サカシタイッチョウメジュウタク</t>
    </rPh>
    <rPh sb="66" eb="68">
      <t>レイワ</t>
    </rPh>
    <rPh sb="69" eb="71">
      <t>ネンド</t>
    </rPh>
    <rPh sb="71" eb="75">
      <t>キョウヨウカイシ</t>
    </rPh>
    <rPh sb="75" eb="77">
      <t>ヨテイ</t>
    </rPh>
    <phoneticPr fontId="1"/>
  </si>
  <si>
    <t>（仮称）坂下一丁目住宅</t>
    <rPh sb="1" eb="3">
      <t>カショウ</t>
    </rPh>
    <rPh sb="4" eb="6">
      <t>サカシタ</t>
    </rPh>
    <rPh sb="6" eb="9">
      <t>イッチョウメ</t>
    </rPh>
    <rPh sb="9" eb="11">
      <t>ジュウタク</t>
    </rPh>
    <phoneticPr fontId="1"/>
  </si>
  <si>
    <t>2,375.910㎡</t>
    <phoneticPr fontId="1"/>
  </si>
  <si>
    <t>2,390.830㎡</t>
    <phoneticPr fontId="1"/>
  </si>
  <si>
    <t>自転車駐車場（71所）</t>
    <rPh sb="0" eb="6">
      <t>ジテンシャチュウシャジョウ</t>
    </rPh>
    <rPh sb="9" eb="10">
      <t>ショ</t>
    </rPh>
    <phoneticPr fontId="1"/>
  </si>
  <si>
    <t>②１社あたりの経費</t>
    <rPh sb="2" eb="3">
      <t>シャ</t>
    </rPh>
    <rPh sb="7" eb="9">
      <t>ケイヒ</t>
    </rPh>
    <phoneticPr fontId="1"/>
  </si>
  <si>
    <t>③１社あたりの区負担額</t>
    <rPh sb="2" eb="3">
      <t>シャ</t>
    </rPh>
    <rPh sb="7" eb="8">
      <t>ク</t>
    </rPh>
    <rPh sb="8" eb="10">
      <t>フタン</t>
    </rPh>
    <rPh sb="10" eb="11">
      <t>ガク</t>
    </rPh>
    <phoneticPr fontId="1"/>
  </si>
  <si>
    <t>平成20年度　指定管理者制度導入</t>
    <phoneticPr fontId="1"/>
  </si>
  <si>
    <t>11団地、509戸</t>
  </si>
  <si>
    <t>3,688.090㎡</t>
    <phoneticPr fontId="1"/>
  </si>
  <si>
    <t>隣接の高島平温水プールや高島平ふれあい館と共に、板橋清掃工場の余熱を利用した温室植物館です。令和2年度に改修工事を行いました。</t>
    <rPh sb="21" eb="22">
      <t>トモ</t>
    </rPh>
    <phoneticPr fontId="1"/>
  </si>
  <si>
    <t>その他</t>
    <phoneticPr fontId="1"/>
  </si>
  <si>
    <t>その他</t>
    <phoneticPr fontId="1"/>
  </si>
  <si>
    <t>その他</t>
    <phoneticPr fontId="1"/>
  </si>
  <si>
    <t>賞与・退職給与引当金繰入額</t>
    <phoneticPr fontId="1"/>
  </si>
  <si>
    <t>賞与・退職給与引当金繰入額</t>
    <phoneticPr fontId="1"/>
  </si>
  <si>
    <t>1,875.230㎡</t>
    <phoneticPr fontId="1"/>
  </si>
  <si>
    <t>2,126.010㎡</t>
    <phoneticPr fontId="1"/>
  </si>
  <si>
    <t>庁舎管理・契約課</t>
    <rPh sb="0" eb="2">
      <t>チョウシャ</t>
    </rPh>
    <rPh sb="2" eb="4">
      <t>カンリ</t>
    </rPh>
    <rPh sb="5" eb="8">
      <t>ケイヤクカ</t>
    </rPh>
    <phoneticPr fontId="1"/>
  </si>
  <si>
    <t>子ども政策課</t>
    <rPh sb="0" eb="1">
      <t>コ</t>
    </rPh>
    <rPh sb="3" eb="6">
      <t>セイサクカ</t>
    </rPh>
    <phoneticPr fontId="1"/>
  </si>
  <si>
    <t>交通安全課</t>
    <rPh sb="0" eb="2">
      <t>コウツウ</t>
    </rPh>
    <rPh sb="2" eb="4">
      <t>アンゼン</t>
    </rPh>
    <rPh sb="4" eb="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</si>
</sst>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0_ "/>
    <numFmt numFmtId="177" formatCode="#,##0_ &quot;円&quot;"/>
    <numFmt numFmtId="178" formatCode="#,##0_ &quot;年&quot;"/>
    <numFmt numFmtId="179" formatCode="yyyy&quot;年&quot;m&quot;月&quot;d&quot;日&quot;;@"/>
    <numFmt numFmtId="180" formatCode="###0_ &quot;年度&quot;"/>
    <numFmt numFmtId="181" formatCode="#,##0,"/>
    <numFmt numFmtId="182" formatCode="&quot;△&quot;\ #,##0,;&quot;▲&quot;\ #,##0,"/>
    <numFmt numFmtId="183" formatCode="#,##0,_ &quot;千円&quot;"/>
    <numFmt numFmtId="184" formatCode="#,##0_ &quot;人&quot;"/>
    <numFmt numFmtId="185" formatCode="0.00_ &quot;％&quot;"/>
    <numFmt numFmtId="186" formatCode="#,##0_ &quot;社&quot;"/>
    <numFmt numFmtId="187" formatCode="#,##0,;&quot;▲&quot;\ #,##0,"/>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3"/>
      <charset val="128"/>
    </font>
    <font>
      <sz val="11"/>
      <color theme="1"/>
      <name val="ＭＳ Ｐゴシック"/>
      <family val="2"/>
      <charset val="128"/>
      <scheme val="minor"/>
    </font>
    <font>
      <sz val="9"/>
      <color theme="1"/>
      <name val="ＭＳ Ｐゴシック"/>
      <family val="3"/>
      <charset val="128"/>
      <scheme val="major"/>
    </font>
    <font>
      <sz val="10"/>
      <color theme="1"/>
      <name val="ＭＳ Ｐゴシック"/>
      <family val="3"/>
      <charset val="128"/>
      <scheme val="major"/>
    </font>
    <font>
      <b/>
      <sz val="9"/>
      <color theme="1"/>
      <name val="ＭＳ Ｐゴシック"/>
      <family val="3"/>
      <charset val="128"/>
      <scheme val="minor"/>
    </font>
    <font>
      <sz val="9"/>
      <color theme="1"/>
      <name val="ＭＳ Ｐゴシック"/>
      <family val="3"/>
      <charset val="128"/>
      <scheme val="minor"/>
    </font>
    <font>
      <sz val="14"/>
      <color theme="1"/>
      <name val="HGPｺﾞｼｯｸE"/>
      <family val="3"/>
      <charset val="128"/>
    </font>
    <font>
      <sz val="11"/>
      <color theme="1"/>
      <name val="HGPｺﾞｼｯｸE"/>
      <family val="3"/>
      <charset val="128"/>
    </font>
    <font>
      <sz val="6"/>
      <name val="ＭＳ Ｐゴシック"/>
      <family val="3"/>
      <charset val="128"/>
      <scheme val="minor"/>
    </font>
    <font>
      <sz val="9"/>
      <color theme="1"/>
      <name val="Meiryo UI"/>
      <family val="2"/>
      <charset val="128"/>
    </font>
    <font>
      <sz val="6"/>
      <name val="ＭＳ Ｐゴシック"/>
      <family val="3"/>
      <charset val="128"/>
    </font>
    <font>
      <sz val="9"/>
      <name val="ＭＳ Ｐゴシック"/>
      <family val="3"/>
      <charset val="128"/>
      <scheme val="minor"/>
    </font>
    <font>
      <sz val="9"/>
      <color indexed="8"/>
      <name val="ＭＳ Ｐゴシック"/>
      <family val="3"/>
      <charset val="128"/>
      <scheme val="minor"/>
    </font>
    <font>
      <sz val="10"/>
      <color theme="1"/>
      <name val="Meiryo UI"/>
      <family val="3"/>
      <charset val="128"/>
    </font>
    <font>
      <sz val="9"/>
      <color theme="1"/>
      <name val="Meiryo UI"/>
      <family val="3"/>
      <charset val="128"/>
    </font>
    <font>
      <sz val="10"/>
      <color theme="1"/>
      <name val="ＭＳ Ｐゴシック"/>
      <family val="3"/>
      <charset val="128"/>
      <scheme val="minor"/>
    </font>
    <font>
      <b/>
      <sz val="9"/>
      <color theme="1"/>
      <name val="ＭＳ Ｐゴシック"/>
      <family val="3"/>
      <charset val="128"/>
      <scheme val="major"/>
    </font>
    <font>
      <b/>
      <sz val="8"/>
      <color theme="1"/>
      <name val="ＭＳ Ｐゴシック"/>
      <family val="3"/>
      <charset val="128"/>
      <scheme val="major"/>
    </font>
    <font>
      <u/>
      <sz val="11"/>
      <color theme="10"/>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9"/>
      <color rgb="FFFF0000"/>
      <name val="ＭＳ Ｐゴシック"/>
      <family val="3"/>
      <charset val="128"/>
      <scheme val="major"/>
    </font>
    <font>
      <sz val="10"/>
      <name val="ＭＳ Ｐゴシック"/>
      <family val="3"/>
      <charset val="128"/>
      <scheme val="minor"/>
    </font>
    <font>
      <sz val="10"/>
      <name val="ＭＳ Ｐゴシック"/>
      <family val="3"/>
      <charset val="128"/>
      <scheme val="maj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9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11">
    <xf numFmtId="0" fontId="0" fillId="0" borderId="0">
      <alignment vertical="center"/>
    </xf>
    <xf numFmtId="0" fontId="2" fillId="0" borderId="0"/>
    <xf numFmtId="0" fontId="3" fillId="0" borderId="0">
      <alignment vertical="center"/>
    </xf>
    <xf numFmtId="6"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lignment vertical="center"/>
    </xf>
    <xf numFmtId="0" fontId="12" fillId="0" borderId="0">
      <alignment vertical="center"/>
    </xf>
    <xf numFmtId="0" fontId="3" fillId="0" borderId="0"/>
    <xf numFmtId="38" fontId="4"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424">
    <xf numFmtId="0" fontId="0" fillId="0" borderId="0" xfId="0">
      <alignment vertical="center"/>
    </xf>
    <xf numFmtId="0" fontId="5" fillId="0" borderId="0" xfId="4" applyFont="1" applyFill="1">
      <alignment vertical="center"/>
    </xf>
    <xf numFmtId="0" fontId="5" fillId="0" borderId="0" xfId="4" applyFont="1" applyFill="1" applyBorder="1">
      <alignment vertical="center"/>
    </xf>
    <xf numFmtId="0" fontId="5" fillId="0" borderId="0" xfId="4" applyFont="1" applyFill="1" applyAlignment="1">
      <alignment vertical="center"/>
    </xf>
    <xf numFmtId="0" fontId="6" fillId="0" borderId="0" xfId="4" applyFont="1" applyFill="1">
      <alignment vertical="center"/>
    </xf>
    <xf numFmtId="0" fontId="6" fillId="0" borderId="0" xfId="4" applyFont="1" applyFill="1" applyBorder="1">
      <alignment vertical="center"/>
    </xf>
    <xf numFmtId="0" fontId="17" fillId="0" borderId="0" xfId="4" applyFont="1" applyFill="1" applyAlignment="1">
      <alignment vertical="center"/>
    </xf>
    <xf numFmtId="0" fontId="17" fillId="0" borderId="0" xfId="4" applyFont="1" applyFill="1">
      <alignment vertical="center"/>
    </xf>
    <xf numFmtId="0" fontId="16" fillId="0" borderId="17" xfId="4" applyFont="1" applyFill="1" applyBorder="1" applyAlignment="1">
      <alignment vertical="top" wrapText="1"/>
    </xf>
    <xf numFmtId="0" fontId="16" fillId="0" borderId="18" xfId="4" applyFont="1" applyFill="1" applyBorder="1" applyAlignment="1">
      <alignment vertical="top" wrapText="1"/>
    </xf>
    <xf numFmtId="0" fontId="6" fillId="0" borderId="19" xfId="4" applyFont="1" applyFill="1" applyBorder="1">
      <alignment vertical="center"/>
    </xf>
    <xf numFmtId="0" fontId="6" fillId="0" borderId="0" xfId="4" applyFont="1" applyFill="1" applyBorder="1" applyAlignment="1">
      <alignment vertical="center"/>
    </xf>
    <xf numFmtId="0" fontId="6" fillId="0" borderId="0" xfId="4" applyFont="1" applyFill="1" applyBorder="1" applyAlignment="1">
      <alignment vertical="center" wrapText="1"/>
    </xf>
    <xf numFmtId="0" fontId="6" fillId="0" borderId="16"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16" xfId="4" applyFont="1" applyFill="1" applyBorder="1" applyAlignment="1">
      <alignment vertical="center" wrapText="1"/>
    </xf>
    <xf numFmtId="0" fontId="6" fillId="0" borderId="0" xfId="4" applyFont="1" applyFill="1" applyAlignment="1">
      <alignment vertical="center"/>
    </xf>
    <xf numFmtId="58" fontId="6" fillId="0" borderId="0" xfId="4" applyNumberFormat="1" applyFont="1" applyFill="1" applyBorder="1" applyAlignment="1">
      <alignment vertical="center"/>
    </xf>
    <xf numFmtId="58" fontId="6" fillId="0" borderId="9" xfId="4" applyNumberFormat="1" applyFont="1" applyFill="1" applyBorder="1" applyAlignment="1">
      <alignment vertical="center"/>
    </xf>
    <xf numFmtId="0" fontId="6" fillId="0" borderId="16" xfId="4" applyFont="1" applyFill="1" applyBorder="1" applyAlignment="1">
      <alignment vertical="center"/>
    </xf>
    <xf numFmtId="58" fontId="6" fillId="0" borderId="18" xfId="4" applyNumberFormat="1" applyFont="1" applyFill="1" applyBorder="1" applyAlignment="1">
      <alignment vertical="center"/>
    </xf>
    <xf numFmtId="58" fontId="6" fillId="0" borderId="61" xfId="4" applyNumberFormat="1" applyFont="1" applyFill="1" applyBorder="1" applyAlignment="1">
      <alignment vertical="center"/>
    </xf>
    <xf numFmtId="58" fontId="6" fillId="0" borderId="0" xfId="4" applyNumberFormat="1" applyFont="1" applyFill="1" applyBorder="1" applyAlignment="1">
      <alignment horizontal="left" vertical="center"/>
    </xf>
    <xf numFmtId="58" fontId="6" fillId="0" borderId="9" xfId="4" applyNumberFormat="1" applyFont="1" applyFill="1" applyBorder="1" applyAlignment="1">
      <alignment horizontal="left" vertical="center"/>
    </xf>
    <xf numFmtId="10" fontId="6" fillId="0" borderId="0" xfId="4" applyNumberFormat="1" applyFont="1" applyFill="1" applyBorder="1" applyAlignment="1">
      <alignment vertical="center"/>
    </xf>
    <xf numFmtId="10" fontId="6" fillId="0" borderId="0" xfId="4" applyNumberFormat="1" applyFont="1" applyFill="1" applyBorder="1" applyAlignment="1">
      <alignment vertical="top" wrapText="1"/>
    </xf>
    <xf numFmtId="10" fontId="6" fillId="0" borderId="9" xfId="4" applyNumberFormat="1" applyFont="1" applyFill="1" applyBorder="1" applyAlignment="1">
      <alignment vertical="top" wrapText="1"/>
    </xf>
    <xf numFmtId="10" fontId="6" fillId="0" borderId="17" xfId="4" applyNumberFormat="1" applyFont="1" applyFill="1" applyBorder="1" applyAlignment="1">
      <alignment vertical="top" wrapText="1"/>
    </xf>
    <xf numFmtId="10" fontId="6" fillId="0" borderId="18" xfId="4" applyNumberFormat="1" applyFont="1" applyFill="1" applyBorder="1" applyAlignment="1">
      <alignment vertical="top" wrapText="1"/>
    </xf>
    <xf numFmtId="10" fontId="6" fillId="0" borderId="18" xfId="4" applyNumberFormat="1" applyFont="1" applyFill="1" applyBorder="1" applyAlignment="1">
      <alignment vertical="center"/>
    </xf>
    <xf numFmtId="10" fontId="6" fillId="0" borderId="61" xfId="4" applyNumberFormat="1" applyFont="1" applyFill="1" applyBorder="1" applyAlignment="1">
      <alignment vertical="top" wrapText="1"/>
    </xf>
    <xf numFmtId="0" fontId="6" fillId="0" borderId="19"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9" xfId="4" applyFont="1" applyFill="1" applyBorder="1" applyAlignment="1">
      <alignment vertical="center"/>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9" xfId="4" applyFont="1" applyFill="1" applyBorder="1" applyAlignment="1">
      <alignment vertical="center"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6" fillId="0" borderId="18" xfId="4" applyFont="1" applyFill="1" applyBorder="1" applyAlignment="1">
      <alignment vertical="top"/>
    </xf>
    <xf numFmtId="0" fontId="6" fillId="0" borderId="18" xfId="4" applyFont="1" applyFill="1" applyBorder="1" applyAlignment="1">
      <alignment vertical="center"/>
    </xf>
    <xf numFmtId="0" fontId="6" fillId="0" borderId="61" xfId="4" applyFont="1" applyFill="1" applyBorder="1" applyAlignment="1">
      <alignment vertical="center"/>
    </xf>
    <xf numFmtId="0" fontId="6" fillId="0" borderId="17" xfId="4" applyFont="1" applyFill="1" applyBorder="1" applyAlignment="1">
      <alignment vertical="center"/>
    </xf>
    <xf numFmtId="0" fontId="6" fillId="0" borderId="9" xfId="4" applyFont="1" applyFill="1" applyBorder="1" applyAlignment="1">
      <alignment vertical="top" wrapText="1"/>
    </xf>
    <xf numFmtId="0" fontId="6" fillId="0" borderId="0" xfId="4" applyFont="1" applyFill="1" applyBorder="1" applyAlignment="1">
      <alignment horizontal="left" vertical="center"/>
    </xf>
    <xf numFmtId="0" fontId="6" fillId="0" borderId="0" xfId="4" applyFont="1" applyFill="1" applyBorder="1" applyAlignment="1">
      <alignment horizontal="left" vertical="top" wrapText="1"/>
    </xf>
    <xf numFmtId="0" fontId="6" fillId="0" borderId="9" xfId="4" applyFont="1" applyFill="1" applyBorder="1" applyAlignment="1">
      <alignment horizontal="left" vertical="top" wrapText="1"/>
    </xf>
    <xf numFmtId="10" fontId="6" fillId="0" borderId="0" xfId="4" applyNumberFormat="1" applyFont="1" applyFill="1" applyBorder="1" applyAlignment="1">
      <alignment vertical="center" wrapText="1"/>
    </xf>
    <xf numFmtId="10" fontId="6" fillId="0" borderId="9" xfId="4" applyNumberFormat="1" applyFont="1" applyFill="1" applyBorder="1" applyAlignment="1">
      <alignment vertical="center" wrapText="1"/>
    </xf>
    <xf numFmtId="0" fontId="6" fillId="0" borderId="16" xfId="4" applyFont="1" applyFill="1" applyBorder="1" applyAlignment="1">
      <alignment vertical="top"/>
    </xf>
    <xf numFmtId="0" fontId="6" fillId="0" borderId="0"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center" wrapText="1"/>
    </xf>
    <xf numFmtId="0" fontId="6" fillId="0" borderId="61" xfId="4" applyFont="1" applyFill="1" applyBorder="1" applyAlignment="1">
      <alignment vertical="center" wrapText="1"/>
    </xf>
    <xf numFmtId="0" fontId="6" fillId="0" borderId="17" xfId="4" applyFont="1" applyFill="1" applyBorder="1" applyAlignment="1">
      <alignment vertical="center" wrapText="1"/>
    </xf>
    <xf numFmtId="0" fontId="5" fillId="0" borderId="0" xfId="4" applyFont="1" applyFill="1" applyAlignment="1">
      <alignment vertical="top"/>
    </xf>
    <xf numFmtId="0" fontId="21" fillId="0" borderId="0" xfId="10">
      <alignment vertical="center"/>
    </xf>
    <xf numFmtId="0" fontId="22" fillId="0" borderId="0" xfId="0" applyFont="1">
      <alignment vertical="center"/>
    </xf>
    <xf numFmtId="0" fontId="23" fillId="0" borderId="0" xfId="0" applyFont="1">
      <alignment vertical="center"/>
    </xf>
    <xf numFmtId="0" fontId="24" fillId="0" borderId="0" xfId="4" applyFont="1" applyFill="1" applyAlignment="1">
      <alignment vertical="center"/>
    </xf>
    <xf numFmtId="0" fontId="0" fillId="0" borderId="0" xfId="4" applyFont="1" applyFill="1" applyBorder="1">
      <alignment vertical="center"/>
    </xf>
    <xf numFmtId="0" fontId="6" fillId="0" borderId="19" xfId="4" applyFont="1" applyFill="1" applyBorder="1" applyAlignment="1">
      <alignment vertical="center"/>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19" xfId="4" applyFont="1" applyFill="1" applyBorder="1" applyAlignment="1">
      <alignment vertical="center"/>
    </xf>
    <xf numFmtId="0" fontId="6" fillId="0" borderId="16" xfId="4" applyFont="1" applyFill="1" applyBorder="1">
      <alignment vertical="center"/>
    </xf>
    <xf numFmtId="181" fontId="5" fillId="0" borderId="0" xfId="4" applyNumberFormat="1" applyFont="1" applyFill="1" applyBorder="1">
      <alignment vertical="center"/>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0"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0" xfId="4" applyFont="1" applyFill="1" applyBorder="1" applyAlignment="1">
      <alignment vertical="top" wrapText="1"/>
    </xf>
    <xf numFmtId="0" fontId="6" fillId="0" borderId="9" xfId="4" applyFont="1" applyFill="1" applyBorder="1" applyAlignment="1">
      <alignment vertical="top" wrapText="1"/>
    </xf>
    <xf numFmtId="10" fontId="6" fillId="0" borderId="17" xfId="4" applyNumberFormat="1" applyFont="1" applyFill="1" applyBorder="1" applyAlignment="1">
      <alignment vertical="center" wrapText="1"/>
    </xf>
    <xf numFmtId="10" fontId="6" fillId="0" borderId="18" xfId="4" applyNumberFormat="1" applyFont="1" applyFill="1" applyBorder="1" applyAlignment="1">
      <alignment vertical="center" wrapText="1"/>
    </xf>
    <xf numFmtId="10" fontId="6" fillId="0" borderId="61" xfId="4" applyNumberFormat="1" applyFont="1" applyFill="1" applyBorder="1" applyAlignment="1">
      <alignment vertical="center" wrapText="1"/>
    </xf>
    <xf numFmtId="0" fontId="6" fillId="0" borderId="16" xfId="4" applyFont="1" applyFill="1" applyBorder="1" applyAlignment="1">
      <alignment vertical="top"/>
    </xf>
    <xf numFmtId="0" fontId="6" fillId="0" borderId="0" xfId="4" applyFont="1" applyFill="1" applyBorder="1" applyAlignment="1">
      <alignment vertical="top"/>
    </xf>
    <xf numFmtId="0" fontId="6" fillId="0" borderId="9"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top"/>
    </xf>
    <xf numFmtId="0" fontId="6" fillId="0" borderId="61" xfId="4" applyFont="1" applyFill="1" applyBorder="1" applyAlignment="1">
      <alignment vertical="top"/>
    </xf>
    <xf numFmtId="58" fontId="6" fillId="0" borderId="0" xfId="4" applyNumberFormat="1" applyFont="1" applyFill="1" applyBorder="1" applyAlignment="1">
      <alignment horizontal="left" vertical="center"/>
    </xf>
    <xf numFmtId="58" fontId="6" fillId="0" borderId="9" xfId="4" applyNumberFormat="1" applyFont="1" applyFill="1" applyBorder="1" applyAlignment="1">
      <alignment horizontal="left" vertical="center"/>
    </xf>
    <xf numFmtId="0" fontId="8" fillId="4" borderId="63" xfId="4" applyFont="1" applyFill="1" applyBorder="1" applyAlignment="1">
      <alignment horizontal="center" vertical="center"/>
    </xf>
    <xf numFmtId="0" fontId="8" fillId="4" borderId="64" xfId="4" applyFont="1" applyFill="1" applyBorder="1" applyAlignment="1">
      <alignment horizontal="center" vertical="center"/>
    </xf>
    <xf numFmtId="179" fontId="8" fillId="0" borderId="18" xfId="4" applyNumberFormat="1" applyFont="1" applyFill="1" applyBorder="1" applyAlignment="1">
      <alignment horizontal="center" vertical="center"/>
    </xf>
    <xf numFmtId="179" fontId="8" fillId="0" borderId="61" xfId="4" applyNumberFormat="1" applyFont="1" applyFill="1" applyBorder="1" applyAlignment="1">
      <alignment horizontal="center" vertical="center"/>
    </xf>
    <xf numFmtId="0" fontId="8" fillId="4" borderId="62" xfId="4" applyFont="1" applyFill="1" applyBorder="1" applyAlignment="1">
      <alignment horizontal="center" vertical="center"/>
    </xf>
    <xf numFmtId="0" fontId="8" fillId="0" borderId="17" xfId="4" applyFont="1" applyFill="1" applyBorder="1" applyAlignment="1">
      <alignment horizontal="center" vertical="center"/>
    </xf>
    <xf numFmtId="0" fontId="8" fillId="0" borderId="18" xfId="4" applyFont="1" applyFill="1" applyBorder="1" applyAlignment="1">
      <alignment horizontal="center" vertical="center"/>
    </xf>
    <xf numFmtId="0" fontId="8" fillId="4" borderId="52" xfId="4" applyFont="1" applyFill="1" applyBorder="1" applyAlignment="1">
      <alignment horizontal="center" vertical="center"/>
    </xf>
    <xf numFmtId="183" fontId="8" fillId="0" borderId="65" xfId="4" applyNumberFormat="1" applyFont="1" applyFill="1" applyBorder="1" applyAlignment="1">
      <alignment horizontal="right" vertical="center"/>
    </xf>
    <xf numFmtId="183" fontId="8" fillId="0" borderId="75" xfId="4" applyNumberFormat="1" applyFont="1" applyFill="1" applyBorder="1" applyAlignment="1">
      <alignment horizontal="right" vertical="center"/>
    </xf>
    <xf numFmtId="183" fontId="8" fillId="0" borderId="70" xfId="4" applyNumberFormat="1" applyFont="1" applyFill="1" applyBorder="1" applyAlignment="1">
      <alignment horizontal="right" vertical="center"/>
    </xf>
    <xf numFmtId="183" fontId="8" fillId="0" borderId="76" xfId="4" applyNumberFormat="1" applyFont="1" applyFill="1" applyBorder="1" applyAlignment="1">
      <alignment horizontal="right" vertical="center"/>
    </xf>
    <xf numFmtId="179" fontId="8" fillId="0" borderId="65" xfId="4" applyNumberFormat="1" applyFont="1" applyFill="1" applyBorder="1" applyAlignment="1">
      <alignment horizontal="center" vertical="center"/>
    </xf>
    <xf numFmtId="0" fontId="8" fillId="0" borderId="59" xfId="4" applyFont="1" applyFill="1" applyBorder="1" applyAlignment="1">
      <alignment horizontal="center" vertical="center"/>
    </xf>
    <xf numFmtId="0" fontId="8" fillId="0" borderId="55" xfId="4" applyFont="1" applyFill="1" applyBorder="1" applyAlignment="1">
      <alignment horizontal="center" vertical="center"/>
    </xf>
    <xf numFmtId="176" fontId="14" fillId="4" borderId="50" xfId="0" applyNumberFormat="1" applyFont="1" applyFill="1" applyBorder="1" applyAlignment="1">
      <alignment horizontal="center" vertical="center"/>
    </xf>
    <xf numFmtId="176" fontId="14" fillId="4" borderId="54" xfId="0" applyNumberFormat="1" applyFont="1" applyFill="1" applyBorder="1" applyAlignment="1">
      <alignment horizontal="center" vertical="center"/>
    </xf>
    <xf numFmtId="183" fontId="15" fillId="0" borderId="56" xfId="0" applyNumberFormat="1" applyFont="1" applyBorder="1" applyAlignment="1">
      <alignment vertical="center"/>
    </xf>
    <xf numFmtId="183" fontId="14" fillId="0" borderId="56" xfId="0" applyNumberFormat="1" applyFont="1" applyBorder="1" applyAlignment="1">
      <alignment vertical="center"/>
    </xf>
    <xf numFmtId="183" fontId="15" fillId="0" borderId="57" xfId="0" applyNumberFormat="1" applyFont="1" applyBorder="1" applyAlignment="1">
      <alignment vertical="center"/>
    </xf>
    <xf numFmtId="0" fontId="8" fillId="4" borderId="51" xfId="4" applyFont="1" applyFill="1" applyBorder="1" applyAlignment="1">
      <alignment horizontal="center" vertical="center"/>
    </xf>
    <xf numFmtId="0" fontId="8" fillId="4" borderId="53" xfId="4" applyFont="1" applyFill="1" applyBorder="1" applyAlignment="1">
      <alignment horizontal="center" vertical="center"/>
    </xf>
    <xf numFmtId="0" fontId="8" fillId="0" borderId="58" xfId="4" applyFont="1" applyFill="1" applyBorder="1" applyAlignment="1">
      <alignment vertical="center"/>
    </xf>
    <xf numFmtId="0" fontId="8" fillId="0" borderId="50" xfId="4" applyFont="1" applyFill="1" applyBorder="1" applyAlignment="1">
      <alignment vertical="center"/>
    </xf>
    <xf numFmtId="180" fontId="8" fillId="0" borderId="50" xfId="4" applyNumberFormat="1" applyFont="1" applyFill="1" applyBorder="1" applyAlignment="1">
      <alignment horizontal="center" vertical="center"/>
    </xf>
    <xf numFmtId="178" fontId="8" fillId="0" borderId="50" xfId="4" applyNumberFormat="1" applyFont="1" applyFill="1" applyBorder="1" applyAlignment="1">
      <alignment horizontal="center" vertical="center"/>
    </xf>
    <xf numFmtId="0" fontId="8" fillId="0" borderId="50" xfId="4" applyFont="1" applyFill="1" applyBorder="1" applyAlignment="1">
      <alignment horizontal="center" vertical="center"/>
    </xf>
    <xf numFmtId="0" fontId="8" fillId="0" borderId="54" xfId="4" applyFont="1" applyFill="1" applyBorder="1" applyAlignment="1">
      <alignment horizontal="center" vertical="center"/>
    </xf>
    <xf numFmtId="0" fontId="19" fillId="2" borderId="19" xfId="4" applyFont="1" applyFill="1" applyBorder="1" applyAlignment="1">
      <alignment vertical="center"/>
    </xf>
    <xf numFmtId="0" fontId="19" fillId="2" borderId="20" xfId="4" applyFont="1" applyFill="1" applyBorder="1" applyAlignment="1">
      <alignment vertical="center"/>
    </xf>
    <xf numFmtId="0" fontId="19" fillId="2" borderId="17" xfId="4" applyFont="1" applyFill="1" applyBorder="1" applyAlignment="1">
      <alignment vertical="center"/>
    </xf>
    <xf numFmtId="0" fontId="19" fillId="2" borderId="18" xfId="4" applyFont="1" applyFill="1" applyBorder="1" applyAlignment="1">
      <alignment vertical="center"/>
    </xf>
    <xf numFmtId="0" fontId="19" fillId="0" borderId="12" xfId="4" applyFont="1" applyFill="1" applyBorder="1" applyAlignment="1">
      <alignment horizontal="right" vertical="center"/>
    </xf>
    <xf numFmtId="0" fontId="19" fillId="0" borderId="13" xfId="4" applyFont="1" applyFill="1" applyBorder="1" applyAlignment="1">
      <alignment horizontal="right" vertical="center"/>
    </xf>
    <xf numFmtId="0" fontId="19" fillId="0" borderId="31" xfId="4" applyFont="1" applyFill="1" applyBorder="1" applyAlignment="1">
      <alignment horizontal="right" vertical="center"/>
    </xf>
    <xf numFmtId="181" fontId="19" fillId="0" borderId="37" xfId="9" applyNumberFormat="1" applyFont="1" applyFill="1" applyBorder="1" applyAlignment="1">
      <alignment horizontal="right" vertical="center"/>
    </xf>
    <xf numFmtId="181" fontId="19" fillId="0" borderId="13" xfId="9" applyNumberFormat="1" applyFont="1" applyFill="1" applyBorder="1" applyAlignment="1">
      <alignment horizontal="right" vertical="center"/>
    </xf>
    <xf numFmtId="181" fontId="19" fillId="0" borderId="31" xfId="9" applyNumberFormat="1" applyFont="1" applyFill="1" applyBorder="1" applyAlignment="1">
      <alignment horizontal="right" vertical="center"/>
    </xf>
    <xf numFmtId="0" fontId="19" fillId="0" borderId="37" xfId="4" applyFont="1" applyFill="1" applyBorder="1" applyAlignment="1">
      <alignment horizontal="right" vertical="center"/>
    </xf>
    <xf numFmtId="181" fontId="19" fillId="0" borderId="14" xfId="9" applyNumberFormat="1" applyFont="1" applyFill="1" applyBorder="1" applyAlignment="1">
      <alignment horizontal="right" vertical="center"/>
    </xf>
    <xf numFmtId="0" fontId="19" fillId="2" borderId="18" xfId="4" applyFont="1" applyFill="1" applyBorder="1" applyAlignment="1">
      <alignment horizontal="right" vertical="center"/>
    </xf>
    <xf numFmtId="0" fontId="19" fillId="2" borderId="42" xfId="4" applyFont="1" applyFill="1" applyBorder="1" applyAlignment="1">
      <alignment horizontal="right" vertical="center"/>
    </xf>
    <xf numFmtId="182" fontId="19" fillId="2" borderId="37" xfId="4" applyNumberFormat="1" applyFont="1" applyFill="1" applyBorder="1" applyAlignment="1">
      <alignment horizontal="right" vertical="center"/>
    </xf>
    <xf numFmtId="182" fontId="19" fillId="2" borderId="13" xfId="4" applyNumberFormat="1" applyFont="1" applyFill="1" applyBorder="1" applyAlignment="1">
      <alignment horizontal="right" vertical="center"/>
    </xf>
    <xf numFmtId="182" fontId="19" fillId="2" borderId="14" xfId="4" applyNumberFormat="1" applyFont="1" applyFill="1" applyBorder="1" applyAlignment="1">
      <alignment horizontal="right" vertical="center"/>
    </xf>
    <xf numFmtId="0" fontId="10" fillId="3" borderId="19" xfId="4" applyFont="1" applyFill="1" applyBorder="1" applyAlignment="1">
      <alignment vertical="center"/>
    </xf>
    <xf numFmtId="0" fontId="10" fillId="3" borderId="20" xfId="4" applyFont="1" applyFill="1" applyBorder="1" applyAlignment="1">
      <alignment vertical="center"/>
    </xf>
    <xf numFmtId="0" fontId="10" fillId="3" borderId="15" xfId="4" applyFont="1" applyFill="1" applyBorder="1" applyAlignment="1">
      <alignment vertical="center"/>
    </xf>
    <xf numFmtId="0" fontId="19" fillId="2" borderId="19" xfId="4" applyFont="1" applyFill="1" applyBorder="1" applyAlignment="1">
      <alignment vertical="top" wrapText="1"/>
    </xf>
    <xf numFmtId="0" fontId="19" fillId="2" borderId="20" xfId="4" applyFont="1" applyFill="1" applyBorder="1" applyAlignment="1">
      <alignment vertical="top" wrapText="1"/>
    </xf>
    <xf numFmtId="0" fontId="19" fillId="2" borderId="16" xfId="4" applyFont="1" applyFill="1" applyBorder="1" applyAlignment="1">
      <alignment vertical="top" wrapText="1"/>
    </xf>
    <xf numFmtId="0" fontId="19" fillId="2" borderId="0" xfId="4" applyFont="1" applyFill="1" applyBorder="1" applyAlignment="1">
      <alignment vertical="top" wrapText="1"/>
    </xf>
    <xf numFmtId="0" fontId="19" fillId="2" borderId="17" xfId="4" applyFont="1" applyFill="1" applyBorder="1" applyAlignment="1">
      <alignment vertical="top" wrapText="1"/>
    </xf>
    <xf numFmtId="0" fontId="19" fillId="2" borderId="18" xfId="4" applyFont="1" applyFill="1" applyBorder="1" applyAlignment="1">
      <alignment vertical="top" wrapText="1"/>
    </xf>
    <xf numFmtId="0" fontId="8" fillId="0" borderId="19" xfId="4" applyFont="1" applyFill="1" applyBorder="1" applyAlignment="1">
      <alignment vertical="center"/>
    </xf>
    <xf numFmtId="0" fontId="8" fillId="0" borderId="20" xfId="4" applyFont="1" applyFill="1" applyBorder="1" applyAlignment="1">
      <alignment vertical="center"/>
    </xf>
    <xf numFmtId="0" fontId="8" fillId="0" borderId="43" xfId="4" applyFont="1" applyFill="1" applyBorder="1" applyAlignment="1">
      <alignment vertical="center"/>
    </xf>
    <xf numFmtId="181" fontId="19" fillId="0" borderId="44" xfId="9" applyNumberFormat="1" applyFont="1" applyFill="1" applyBorder="1" applyAlignment="1">
      <alignment horizontal="right" vertical="center"/>
    </xf>
    <xf numFmtId="181" fontId="19" fillId="0" borderId="20" xfId="9" applyNumberFormat="1" applyFont="1" applyFill="1" applyBorder="1" applyAlignment="1">
      <alignment horizontal="right" vertical="center"/>
    </xf>
    <xf numFmtId="0" fontId="8" fillId="0" borderId="44" xfId="4" applyFont="1" applyFill="1" applyBorder="1" applyAlignment="1">
      <alignment vertical="center"/>
    </xf>
    <xf numFmtId="181" fontId="19" fillId="0" borderId="15" xfId="9" applyNumberFormat="1" applyFont="1" applyFill="1" applyBorder="1" applyAlignment="1">
      <alignment horizontal="right" vertical="center"/>
    </xf>
    <xf numFmtId="0" fontId="5" fillId="0" borderId="16" xfId="4" applyFont="1" applyFill="1" applyBorder="1" applyAlignment="1">
      <alignment vertical="center"/>
    </xf>
    <xf numFmtId="0" fontId="5" fillId="0" borderId="0" xfId="4" applyFont="1" applyFill="1" applyBorder="1" applyAlignment="1">
      <alignment vertical="center"/>
    </xf>
    <xf numFmtId="0" fontId="5" fillId="0" borderId="6" xfId="4" applyFont="1" applyFill="1" applyBorder="1" applyAlignment="1">
      <alignment vertical="center"/>
    </xf>
    <xf numFmtId="181" fontId="19" fillId="0" borderId="5" xfId="9" applyNumberFormat="1" applyFont="1" applyFill="1" applyBorder="1" applyAlignment="1">
      <alignment horizontal="right" vertical="center"/>
    </xf>
    <xf numFmtId="181" fontId="19" fillId="0" borderId="0" xfId="9" applyNumberFormat="1" applyFont="1" applyFill="1" applyBorder="1" applyAlignment="1">
      <alignment horizontal="right" vertical="center"/>
    </xf>
    <xf numFmtId="181" fontId="19" fillId="0" borderId="6" xfId="9" applyNumberFormat="1" applyFont="1" applyFill="1" applyBorder="1" applyAlignment="1">
      <alignment horizontal="right" vertical="center"/>
    </xf>
    <xf numFmtId="0" fontId="5" fillId="0" borderId="5" xfId="4" applyFont="1" applyFill="1" applyBorder="1" applyAlignment="1">
      <alignment vertical="center"/>
    </xf>
    <xf numFmtId="181" fontId="19" fillId="0" borderId="9" xfId="9" applyNumberFormat="1" applyFont="1" applyFill="1" applyBorder="1" applyAlignment="1">
      <alignment horizontal="right" vertical="center"/>
    </xf>
    <xf numFmtId="0" fontId="8" fillId="0" borderId="23" xfId="4" applyFont="1" applyFill="1" applyBorder="1" applyAlignment="1">
      <alignment vertical="center"/>
    </xf>
    <xf numFmtId="0" fontId="8" fillId="0" borderId="1" xfId="4" applyFont="1" applyFill="1" applyBorder="1" applyAlignment="1">
      <alignment vertical="center"/>
    </xf>
    <xf numFmtId="0" fontId="8" fillId="0" borderId="8" xfId="4" applyFont="1" applyFill="1" applyBorder="1" applyAlignment="1">
      <alignment vertical="center"/>
    </xf>
    <xf numFmtId="181" fontId="19" fillId="0" borderId="7" xfId="9" applyNumberFormat="1" applyFont="1" applyFill="1" applyBorder="1" applyAlignment="1">
      <alignment vertical="center"/>
    </xf>
    <xf numFmtId="181" fontId="19" fillId="0" borderId="1" xfId="9" applyNumberFormat="1" applyFont="1" applyFill="1" applyBorder="1" applyAlignment="1">
      <alignment vertical="center"/>
    </xf>
    <xf numFmtId="181" fontId="19" fillId="0" borderId="8" xfId="9" applyNumberFormat="1" applyFont="1" applyFill="1" applyBorder="1" applyAlignment="1">
      <alignment vertical="center"/>
    </xf>
    <xf numFmtId="0" fontId="8" fillId="0" borderId="7" xfId="4" applyFont="1" applyFill="1" applyBorder="1" applyAlignment="1">
      <alignment vertical="center"/>
    </xf>
    <xf numFmtId="181" fontId="19" fillId="0" borderId="7" xfId="4" applyNumberFormat="1" applyFont="1" applyFill="1" applyBorder="1" applyAlignment="1">
      <alignment horizontal="right" vertical="center"/>
    </xf>
    <xf numFmtId="181" fontId="19" fillId="0" borderId="1" xfId="4" applyNumberFormat="1" applyFont="1" applyFill="1" applyBorder="1" applyAlignment="1">
      <alignment horizontal="right" vertical="center"/>
    </xf>
    <xf numFmtId="181" fontId="19" fillId="0" borderId="24" xfId="4" applyNumberFormat="1" applyFont="1" applyFill="1" applyBorder="1" applyAlignment="1">
      <alignment horizontal="right" vertical="center"/>
    </xf>
    <xf numFmtId="0" fontId="19" fillId="0" borderId="39" xfId="4" applyFont="1" applyFill="1" applyBorder="1" applyAlignment="1">
      <alignment horizontal="right" vertical="center"/>
    </xf>
    <xf numFmtId="0" fontId="19" fillId="0" borderId="22" xfId="4" applyFont="1" applyFill="1" applyBorder="1" applyAlignment="1">
      <alignment horizontal="right" vertical="center"/>
    </xf>
    <xf numFmtId="0" fontId="19" fillId="0" borderId="34" xfId="4" applyFont="1" applyFill="1" applyBorder="1" applyAlignment="1">
      <alignment horizontal="right" vertical="center"/>
    </xf>
    <xf numFmtId="181" fontId="19" fillId="0" borderId="21" xfId="9" applyNumberFormat="1" applyFont="1" applyFill="1" applyBorder="1" applyAlignment="1">
      <alignment horizontal="right" vertical="center"/>
    </xf>
    <xf numFmtId="181" fontId="19" fillId="0" borderId="22" xfId="9" applyNumberFormat="1" applyFont="1" applyFill="1" applyBorder="1" applyAlignment="1">
      <alignment horizontal="right" vertical="center"/>
    </xf>
    <xf numFmtId="181" fontId="19" fillId="0" borderId="34" xfId="9" applyNumberFormat="1" applyFont="1" applyFill="1" applyBorder="1" applyAlignment="1">
      <alignment horizontal="right" vertical="center"/>
    </xf>
    <xf numFmtId="0" fontId="19" fillId="0" borderId="21" xfId="4" applyFont="1" applyFill="1" applyBorder="1" applyAlignment="1">
      <alignment horizontal="right" vertical="center"/>
    </xf>
    <xf numFmtId="181" fontId="19" fillId="0" borderId="35" xfId="9" applyNumberFormat="1" applyFont="1" applyFill="1" applyBorder="1" applyAlignment="1">
      <alignment horizontal="right" vertical="center"/>
    </xf>
    <xf numFmtId="181" fontId="7" fillId="0" borderId="7" xfId="9" applyNumberFormat="1" applyFont="1" applyFill="1" applyBorder="1" applyAlignment="1">
      <alignment horizontal="right" vertical="center"/>
    </xf>
    <xf numFmtId="181" fontId="7" fillId="0" borderId="1" xfId="9" applyNumberFormat="1" applyFont="1" applyFill="1" applyBorder="1" applyAlignment="1">
      <alignment horizontal="right" vertical="center"/>
    </xf>
    <xf numFmtId="181" fontId="7" fillId="0" borderId="8" xfId="9" applyNumberFormat="1" applyFont="1" applyFill="1" applyBorder="1" applyAlignment="1">
      <alignment horizontal="right" vertical="center"/>
    </xf>
    <xf numFmtId="181" fontId="19" fillId="0" borderId="7" xfId="9" applyNumberFormat="1" applyFont="1" applyFill="1" applyBorder="1" applyAlignment="1">
      <alignment horizontal="right" vertical="center"/>
    </xf>
    <xf numFmtId="181" fontId="19" fillId="0" borderId="1" xfId="9" applyNumberFormat="1" applyFont="1" applyFill="1" applyBorder="1" applyAlignment="1">
      <alignment horizontal="right" vertical="center"/>
    </xf>
    <xf numFmtId="181" fontId="19" fillId="0" borderId="24" xfId="9" applyNumberFormat="1" applyFont="1" applyFill="1" applyBorder="1" applyAlignment="1">
      <alignment horizontal="right" vertical="center"/>
    </xf>
    <xf numFmtId="181" fontId="19" fillId="0" borderId="21" xfId="4" applyNumberFormat="1" applyFont="1" applyFill="1" applyBorder="1" applyAlignment="1">
      <alignment horizontal="right" vertical="center"/>
    </xf>
    <xf numFmtId="181" fontId="19" fillId="0" borderId="22" xfId="4" applyNumberFormat="1" applyFont="1" applyFill="1" applyBorder="1" applyAlignment="1">
      <alignment horizontal="right" vertical="center"/>
    </xf>
    <xf numFmtId="181" fontId="19" fillId="0" borderId="34" xfId="4" applyNumberFormat="1" applyFont="1" applyFill="1" applyBorder="1" applyAlignment="1">
      <alignment horizontal="right" vertical="center"/>
    </xf>
    <xf numFmtId="181" fontId="19" fillId="0" borderId="35" xfId="4" applyNumberFormat="1" applyFont="1" applyFill="1" applyBorder="1" applyAlignment="1">
      <alignment horizontal="right" vertical="center"/>
    </xf>
    <xf numFmtId="0" fontId="8" fillId="0" borderId="16" xfId="4" applyFont="1" applyFill="1" applyBorder="1" applyAlignment="1">
      <alignment vertical="center"/>
    </xf>
    <xf numFmtId="0" fontId="8" fillId="0" borderId="0" xfId="4" applyFont="1" applyFill="1" applyBorder="1" applyAlignment="1">
      <alignment vertical="center"/>
    </xf>
    <xf numFmtId="0" fontId="8" fillId="0" borderId="6" xfId="4" applyFont="1" applyFill="1" applyBorder="1" applyAlignment="1">
      <alignment vertical="center"/>
    </xf>
    <xf numFmtId="181" fontId="7" fillId="0" borderId="5" xfId="9" applyNumberFormat="1" applyFont="1" applyFill="1" applyBorder="1" applyAlignment="1">
      <alignment horizontal="right" vertical="center"/>
    </xf>
    <xf numFmtId="181" fontId="7" fillId="0" borderId="0" xfId="9" applyNumberFormat="1" applyFont="1" applyFill="1" applyBorder="1" applyAlignment="1">
      <alignment horizontal="right" vertical="center"/>
    </xf>
    <xf numFmtId="181" fontId="7" fillId="0" borderId="6" xfId="9" applyNumberFormat="1" applyFont="1" applyFill="1" applyBorder="1" applyAlignment="1">
      <alignment horizontal="right" vertical="center"/>
    </xf>
    <xf numFmtId="0" fontId="8" fillId="0" borderId="5" xfId="4" applyFont="1" applyFill="1" applyBorder="1" applyAlignment="1">
      <alignment vertical="center"/>
    </xf>
    <xf numFmtId="0" fontId="18" fillId="0" borderId="38" xfId="4" applyFont="1" applyFill="1" applyBorder="1" applyAlignment="1">
      <alignment vertical="center" shrinkToFit="1"/>
    </xf>
    <xf numFmtId="0" fontId="18" fillId="0" borderId="26" xfId="4" applyFont="1" applyFill="1" applyBorder="1" applyAlignment="1">
      <alignment vertical="center" shrinkToFit="1"/>
    </xf>
    <xf numFmtId="0" fontId="18" fillId="0" borderId="27" xfId="4" applyFont="1" applyFill="1" applyBorder="1" applyAlignment="1">
      <alignment vertical="center" shrinkToFit="1"/>
    </xf>
    <xf numFmtId="0" fontId="18" fillId="0" borderId="17" xfId="4" applyFont="1" applyFill="1" applyBorder="1" applyAlignment="1">
      <alignment vertical="center" shrinkToFit="1"/>
    </xf>
    <xf numFmtId="0" fontId="18" fillId="0" borderId="18" xfId="4" applyFont="1" applyFill="1" applyBorder="1" applyAlignment="1">
      <alignment vertical="center" shrinkToFit="1"/>
    </xf>
    <xf numFmtId="0" fontId="18" fillId="0" borderId="42" xfId="4" applyFont="1" applyFill="1" applyBorder="1" applyAlignment="1">
      <alignment vertical="center" shrinkToFit="1"/>
    </xf>
    <xf numFmtId="181" fontId="19" fillId="0" borderId="5" xfId="4" applyNumberFormat="1" applyFont="1" applyFill="1" applyBorder="1" applyAlignment="1">
      <alignment horizontal="right" vertical="center"/>
    </xf>
    <xf numFmtId="181" fontId="19" fillId="0" borderId="0" xfId="4" applyNumberFormat="1" applyFont="1" applyFill="1" applyBorder="1" applyAlignment="1">
      <alignment horizontal="right" vertical="center"/>
    </xf>
    <xf numFmtId="181" fontId="19" fillId="0" borderId="9" xfId="4" applyNumberFormat="1" applyFont="1" applyFill="1" applyBorder="1" applyAlignment="1">
      <alignment horizontal="right" vertical="center"/>
    </xf>
    <xf numFmtId="0" fontId="20" fillId="3" borderId="49" xfId="4" applyFont="1" applyFill="1" applyBorder="1" applyAlignment="1">
      <alignment horizontal="right" vertical="center"/>
    </xf>
    <xf numFmtId="0" fontId="20" fillId="3" borderId="72" xfId="4" applyFont="1" applyFill="1" applyBorder="1" applyAlignment="1">
      <alignment horizontal="right" vertical="center"/>
    </xf>
    <xf numFmtId="0" fontId="21" fillId="0" borderId="0" xfId="10" applyFill="1" applyAlignment="1">
      <alignment horizontal="center" vertical="center"/>
    </xf>
    <xf numFmtId="0" fontId="10" fillId="3" borderId="12" xfId="4" applyFont="1" applyFill="1" applyBorder="1" applyAlignment="1">
      <alignment vertical="center"/>
    </xf>
    <xf numFmtId="0" fontId="10" fillId="3" borderId="13" xfId="4" applyFont="1" applyFill="1" applyBorder="1" applyAlignment="1">
      <alignment vertical="center"/>
    </xf>
    <xf numFmtId="0" fontId="10" fillId="3" borderId="14" xfId="4" applyFont="1" applyFill="1" applyBorder="1" applyAlignment="1">
      <alignment vertical="center"/>
    </xf>
    <xf numFmtId="0" fontId="9" fillId="3" borderId="19" xfId="4" applyFont="1" applyFill="1" applyBorder="1" applyAlignment="1">
      <alignment horizontal="center" vertical="center"/>
    </xf>
    <xf numFmtId="0" fontId="9" fillId="3" borderId="20" xfId="4" applyFont="1" applyFill="1" applyBorder="1" applyAlignment="1">
      <alignment horizontal="center" vertical="center"/>
    </xf>
    <xf numFmtId="0" fontId="9" fillId="3" borderId="43" xfId="4" applyFont="1" applyFill="1" applyBorder="1" applyAlignment="1">
      <alignment horizontal="center" vertical="center"/>
    </xf>
    <xf numFmtId="0" fontId="9" fillId="3" borderId="16" xfId="4" applyFont="1" applyFill="1" applyBorder="1" applyAlignment="1">
      <alignment horizontal="center" vertical="center"/>
    </xf>
    <xf numFmtId="0" fontId="9" fillId="3" borderId="0" xfId="4" applyFont="1" applyFill="1" applyBorder="1" applyAlignment="1">
      <alignment horizontal="center" vertical="center"/>
    </xf>
    <xf numFmtId="0" fontId="9" fillId="3" borderId="6" xfId="4" applyFont="1" applyFill="1" applyBorder="1" applyAlignment="1">
      <alignment horizontal="center" vertical="center"/>
    </xf>
    <xf numFmtId="0" fontId="9" fillId="3" borderId="17" xfId="4" applyFont="1" applyFill="1" applyBorder="1" applyAlignment="1">
      <alignment horizontal="center" vertical="center"/>
    </xf>
    <xf numFmtId="0" fontId="9" fillId="3" borderId="18" xfId="4" applyFont="1" applyFill="1" applyBorder="1" applyAlignment="1">
      <alignment horizontal="center" vertical="center"/>
    </xf>
    <xf numFmtId="0" fontId="9" fillId="3" borderId="42" xfId="4" applyFont="1" applyFill="1" applyBorder="1" applyAlignment="1">
      <alignment horizontal="center" vertical="center"/>
    </xf>
    <xf numFmtId="0" fontId="18" fillId="3" borderId="41" xfId="4" applyFont="1" applyFill="1" applyBorder="1" applyAlignment="1">
      <alignment horizontal="center" vertical="center"/>
    </xf>
    <xf numFmtId="0" fontId="18" fillId="3" borderId="46" xfId="4" applyFont="1" applyFill="1" applyBorder="1" applyAlignment="1">
      <alignment horizontal="center" vertical="center"/>
    </xf>
    <xf numFmtId="0" fontId="18" fillId="3" borderId="40" xfId="4" applyFont="1" applyFill="1" applyBorder="1" applyAlignment="1">
      <alignment horizontal="center" vertical="center"/>
    </xf>
    <xf numFmtId="0" fontId="18" fillId="3" borderId="28" xfId="4" applyFont="1" applyFill="1" applyBorder="1" applyAlignment="1">
      <alignment horizontal="center" vertical="center"/>
    </xf>
    <xf numFmtId="0" fontId="18" fillId="3" borderId="29" xfId="4" applyFont="1" applyFill="1" applyBorder="1" applyAlignment="1">
      <alignment horizontal="center" vertical="center"/>
    </xf>
    <xf numFmtId="0" fontId="18" fillId="0" borderId="2" xfId="4" applyFont="1" applyFill="1" applyBorder="1" applyAlignment="1">
      <alignment horizontal="center" vertical="center"/>
    </xf>
    <xf numFmtId="0" fontId="18" fillId="0" borderId="3"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47" xfId="4" applyFont="1" applyFill="1" applyBorder="1" applyAlignment="1">
      <alignment horizontal="center" vertical="center"/>
    </xf>
    <xf numFmtId="0" fontId="18" fillId="0" borderId="18" xfId="4" applyFont="1" applyFill="1" applyBorder="1" applyAlignment="1">
      <alignment horizontal="center" vertical="center"/>
    </xf>
    <xf numFmtId="0" fontId="18" fillId="0" borderId="42" xfId="4" applyFont="1" applyFill="1" applyBorder="1" applyAlignment="1">
      <alignment horizontal="center" vertical="center"/>
    </xf>
    <xf numFmtId="0" fontId="18" fillId="0" borderId="10" xfId="4" applyFont="1" applyFill="1" applyBorder="1" applyAlignment="1">
      <alignment horizontal="center" vertical="center"/>
    </xf>
    <xf numFmtId="0" fontId="18" fillId="0" borderId="32" xfId="4" applyFont="1" applyFill="1" applyBorder="1" applyAlignment="1">
      <alignment horizontal="center" vertical="center"/>
    </xf>
    <xf numFmtId="0" fontId="18" fillId="0" borderId="25" xfId="4" applyFont="1" applyFill="1" applyBorder="1" applyAlignment="1">
      <alignment horizontal="center" vertical="center"/>
    </xf>
    <xf numFmtId="0" fontId="18" fillId="0" borderId="30" xfId="4" applyFont="1" applyFill="1" applyBorder="1" applyAlignment="1">
      <alignment horizontal="center" vertical="center"/>
    </xf>
    <xf numFmtId="0" fontId="18" fillId="0" borderId="21" xfId="4" applyFont="1" applyFill="1" applyBorder="1" applyAlignment="1">
      <alignment horizontal="center" vertical="center"/>
    </xf>
    <xf numFmtId="0" fontId="18" fillId="0" borderId="33" xfId="4" applyFont="1" applyFill="1" applyBorder="1" applyAlignment="1">
      <alignment horizontal="center" vertical="center"/>
    </xf>
    <xf numFmtId="184" fontId="25" fillId="0" borderId="44" xfId="5" applyNumberFormat="1" applyFont="1" applyFill="1" applyBorder="1" applyAlignment="1">
      <alignment horizontal="right" vertical="center" shrinkToFit="1"/>
    </xf>
    <xf numFmtId="184" fontId="25" fillId="0" borderId="20" xfId="5" applyNumberFormat="1" applyFont="1" applyFill="1" applyBorder="1" applyAlignment="1">
      <alignment horizontal="right" vertical="center" shrinkToFit="1"/>
    </xf>
    <xf numFmtId="184" fontId="25" fillId="0" borderId="15" xfId="5" applyNumberFormat="1" applyFont="1" applyFill="1" applyBorder="1" applyAlignment="1">
      <alignment horizontal="right" vertical="center" shrinkToFit="1"/>
    </xf>
    <xf numFmtId="177" fontId="18" fillId="0" borderId="25" xfId="5" applyNumberFormat="1" applyFont="1" applyFill="1" applyBorder="1" applyAlignment="1">
      <alignment horizontal="right" vertical="center" shrinkToFit="1"/>
    </xf>
    <xf numFmtId="177" fontId="18" fillId="0" borderId="26" xfId="5" applyNumberFormat="1" applyFont="1" applyFill="1" applyBorder="1" applyAlignment="1">
      <alignment horizontal="right" vertical="center" shrinkToFit="1"/>
    </xf>
    <xf numFmtId="177" fontId="18" fillId="0" borderId="48" xfId="5" applyNumberFormat="1" applyFont="1" applyFill="1" applyBorder="1" applyAlignment="1">
      <alignment horizontal="right" vertical="center" shrinkToFit="1"/>
    </xf>
    <xf numFmtId="177" fontId="18" fillId="0" borderId="25" xfId="4" applyNumberFormat="1" applyFont="1" applyFill="1" applyBorder="1" applyAlignment="1">
      <alignment horizontal="right" vertical="center" shrinkToFit="1"/>
    </xf>
    <xf numFmtId="177" fontId="18" fillId="0" borderId="26" xfId="4" applyNumberFormat="1" applyFont="1" applyFill="1" applyBorder="1" applyAlignment="1">
      <alignment horizontal="right" vertical="center" shrinkToFit="1"/>
    </xf>
    <xf numFmtId="177" fontId="18" fillId="0" borderId="48" xfId="4" applyNumberFormat="1" applyFont="1" applyFill="1" applyBorder="1" applyAlignment="1">
      <alignment horizontal="right" vertical="center" shrinkToFit="1"/>
    </xf>
    <xf numFmtId="0" fontId="18" fillId="0" borderId="19" xfId="4" applyFont="1" applyFill="1" applyBorder="1" applyAlignment="1">
      <alignment vertical="center" shrinkToFit="1"/>
    </xf>
    <xf numFmtId="0" fontId="18" fillId="0" borderId="20" xfId="4" applyFont="1" applyFill="1" applyBorder="1" applyAlignment="1">
      <alignment vertical="center" shrinkToFit="1"/>
    </xf>
    <xf numFmtId="0" fontId="18" fillId="0" borderId="43" xfId="4" applyFont="1" applyFill="1" applyBorder="1" applyAlignment="1">
      <alignment vertical="center" shrinkToFit="1"/>
    </xf>
    <xf numFmtId="0" fontId="10" fillId="3" borderId="60" xfId="4" applyFont="1" applyFill="1" applyBorder="1" applyAlignment="1">
      <alignment vertical="center"/>
    </xf>
    <xf numFmtId="0" fontId="10" fillId="3" borderId="45" xfId="4" applyFont="1" applyFill="1" applyBorder="1" applyAlignment="1">
      <alignment vertical="center"/>
    </xf>
    <xf numFmtId="0" fontId="10" fillId="3" borderId="36" xfId="4" applyFont="1" applyFill="1" applyBorder="1" applyAlignment="1">
      <alignment vertical="center"/>
    </xf>
    <xf numFmtId="0" fontId="10" fillId="3" borderId="11" xfId="4" applyFont="1" applyFill="1" applyBorder="1" applyAlignment="1">
      <alignment vertical="center"/>
    </xf>
    <xf numFmtId="0" fontId="5" fillId="3" borderId="17" xfId="4" applyFont="1" applyFill="1" applyBorder="1" applyAlignment="1">
      <alignment horizontal="center" vertical="center"/>
    </xf>
    <xf numFmtId="0" fontId="5" fillId="3" borderId="18" xfId="4" applyFont="1" applyFill="1" applyBorder="1" applyAlignment="1">
      <alignment horizontal="center" vertical="center"/>
    </xf>
    <xf numFmtId="0" fontId="5" fillId="3" borderId="61" xfId="4" applyFont="1" applyFill="1" applyBorder="1" applyAlignment="1">
      <alignment horizontal="center" vertical="center"/>
    </xf>
    <xf numFmtId="0" fontId="7" fillId="3" borderId="12"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31" xfId="4" applyFont="1" applyFill="1" applyBorder="1" applyAlignment="1">
      <alignment horizontal="center" vertical="center"/>
    </xf>
    <xf numFmtId="0" fontId="7" fillId="3" borderId="49" xfId="4" applyFont="1" applyFill="1" applyBorder="1" applyAlignment="1">
      <alignment horizontal="center" vertical="center"/>
    </xf>
    <xf numFmtId="185" fontId="18" fillId="0" borderId="25" xfId="4" applyNumberFormat="1" applyFont="1" applyFill="1" applyBorder="1" applyAlignment="1">
      <alignment horizontal="right" vertical="center" shrinkToFit="1"/>
    </xf>
    <xf numFmtId="185" fontId="18" fillId="0" borderId="26" xfId="4" applyNumberFormat="1" applyFont="1" applyFill="1" applyBorder="1" applyAlignment="1">
      <alignment horizontal="right" vertical="center" shrinkToFit="1"/>
    </xf>
    <xf numFmtId="185" fontId="18" fillId="0" borderId="48" xfId="4" applyNumberFormat="1" applyFont="1" applyFill="1" applyBorder="1" applyAlignment="1">
      <alignment horizontal="right" vertical="center" shrinkToFit="1"/>
    </xf>
    <xf numFmtId="185" fontId="18" fillId="0" borderId="47" xfId="4" applyNumberFormat="1" applyFont="1" applyFill="1" applyBorder="1" applyAlignment="1">
      <alignment horizontal="right" vertical="center" shrinkToFit="1"/>
    </xf>
    <xf numFmtId="185" fontId="18" fillId="0" borderId="18" xfId="4" applyNumberFormat="1" applyFont="1" applyFill="1" applyBorder="1" applyAlignment="1">
      <alignment horizontal="right" vertical="center" shrinkToFit="1"/>
    </xf>
    <xf numFmtId="185" fontId="18" fillId="0" borderId="61" xfId="4" applyNumberFormat="1" applyFont="1" applyFill="1" applyBorder="1" applyAlignment="1">
      <alignment horizontal="right" vertical="center" shrinkToFit="1"/>
    </xf>
    <xf numFmtId="0" fontId="6" fillId="3" borderId="41" xfId="4" applyFont="1" applyFill="1" applyBorder="1" applyAlignment="1">
      <alignment horizontal="center" vertical="center"/>
    </xf>
    <xf numFmtId="0" fontId="6" fillId="3" borderId="46" xfId="4" applyFont="1" applyFill="1" applyBorder="1" applyAlignment="1">
      <alignment horizontal="center" vertical="center"/>
    </xf>
    <xf numFmtId="0" fontId="6" fillId="3" borderId="40" xfId="4" applyFont="1" applyFill="1" applyBorder="1" applyAlignment="1">
      <alignment horizontal="center" vertical="center"/>
    </xf>
    <xf numFmtId="0" fontId="6" fillId="3" borderId="28" xfId="4" applyFont="1" applyFill="1" applyBorder="1" applyAlignment="1">
      <alignment horizontal="center" vertical="center"/>
    </xf>
    <xf numFmtId="0" fontId="6" fillId="3" borderId="29" xfId="4" applyFont="1" applyFill="1" applyBorder="1" applyAlignment="1">
      <alignment horizontal="center" vertical="center"/>
    </xf>
    <xf numFmtId="0" fontId="6" fillId="0" borderId="2"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47" xfId="4" applyFont="1" applyFill="1" applyBorder="1" applyAlignment="1">
      <alignment horizontal="center" vertical="center"/>
    </xf>
    <xf numFmtId="0" fontId="6" fillId="0" borderId="18" xfId="4" applyFont="1" applyFill="1" applyBorder="1" applyAlignment="1">
      <alignment horizontal="center" vertical="center"/>
    </xf>
    <xf numFmtId="0" fontId="6" fillId="0" borderId="42"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32" xfId="4" applyFont="1" applyFill="1" applyBorder="1" applyAlignment="1">
      <alignment horizontal="center" vertical="center"/>
    </xf>
    <xf numFmtId="0" fontId="6" fillId="0" borderId="25" xfId="4" applyFont="1" applyFill="1" applyBorder="1" applyAlignment="1">
      <alignment horizontal="center" vertical="center"/>
    </xf>
    <xf numFmtId="0" fontId="6" fillId="0" borderId="30" xfId="4" applyFont="1" applyFill="1" applyBorder="1" applyAlignment="1">
      <alignment horizontal="center" vertical="center"/>
    </xf>
    <xf numFmtId="0" fontId="6" fillId="0" borderId="21" xfId="4" applyFont="1" applyFill="1" applyBorder="1" applyAlignment="1">
      <alignment horizontal="center" vertical="center"/>
    </xf>
    <xf numFmtId="0" fontId="6" fillId="0" borderId="33" xfId="4" applyFont="1" applyFill="1" applyBorder="1" applyAlignment="1">
      <alignment horizontal="center" vertical="center"/>
    </xf>
    <xf numFmtId="0" fontId="6" fillId="0" borderId="19" xfId="4" applyFont="1" applyFill="1" applyBorder="1">
      <alignment vertical="center"/>
    </xf>
    <xf numFmtId="0" fontId="6" fillId="0" borderId="20" xfId="4" applyFont="1" applyFill="1" applyBorder="1">
      <alignment vertical="center"/>
    </xf>
    <xf numFmtId="0" fontId="6" fillId="0" borderId="15" xfId="4" applyFont="1" applyFill="1" applyBorder="1">
      <alignment vertical="center"/>
    </xf>
    <xf numFmtId="0" fontId="6" fillId="0" borderId="66" xfId="4" applyFont="1" applyFill="1" applyBorder="1" applyAlignment="1">
      <alignment vertical="center" shrinkToFit="1"/>
    </xf>
    <xf numFmtId="0" fontId="6" fillId="0" borderId="28" xfId="4" applyFont="1" applyFill="1" applyBorder="1" applyAlignment="1">
      <alignment vertical="center" shrinkToFit="1"/>
    </xf>
    <xf numFmtId="184" fontId="26" fillId="0" borderId="28" xfId="5" applyNumberFormat="1" applyFont="1" applyFill="1" applyBorder="1" applyAlignment="1">
      <alignment vertical="center" shrinkToFit="1"/>
    </xf>
    <xf numFmtId="184" fontId="26" fillId="0" borderId="29" xfId="5" applyNumberFormat="1" applyFont="1" applyFill="1" applyBorder="1" applyAlignment="1">
      <alignment vertical="center" shrinkToFit="1"/>
    </xf>
    <xf numFmtId="0" fontId="6" fillId="0" borderId="16"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9" xfId="4" applyFont="1" applyFill="1" applyBorder="1" applyAlignment="1">
      <alignment horizontal="left" vertical="center" wrapText="1"/>
    </xf>
    <xf numFmtId="0" fontId="6" fillId="0" borderId="68" xfId="4" applyFont="1" applyFill="1" applyBorder="1" applyAlignment="1">
      <alignment vertical="center" shrinkToFit="1"/>
    </xf>
    <xf numFmtId="0" fontId="6" fillId="0" borderId="32" xfId="4" applyFont="1" applyFill="1" applyBorder="1" applyAlignment="1">
      <alignment vertical="center" shrinkToFit="1"/>
    </xf>
    <xf numFmtId="185" fontId="6" fillId="0" borderId="32" xfId="4" applyNumberFormat="1" applyFont="1" applyFill="1" applyBorder="1" applyAlignment="1">
      <alignment horizontal="right" vertical="center" shrinkToFit="1"/>
    </xf>
    <xf numFmtId="185" fontId="6" fillId="0" borderId="33" xfId="4" applyNumberFormat="1" applyFont="1" applyFill="1" applyBorder="1" applyAlignment="1">
      <alignment horizontal="right" vertical="center" shrinkToFit="1"/>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9" xfId="4" applyFont="1" applyFill="1" applyBorder="1" applyAlignment="1">
      <alignment vertical="center"/>
    </xf>
    <xf numFmtId="10" fontId="6" fillId="0" borderId="16" xfId="4"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176" fontId="8" fillId="0" borderId="50" xfId="4" applyNumberFormat="1" applyFont="1" applyFill="1" applyBorder="1" applyAlignment="1">
      <alignment horizontal="center" vertical="center"/>
    </xf>
    <xf numFmtId="176" fontId="8" fillId="0" borderId="54" xfId="4" applyNumberFormat="1" applyFont="1" applyFill="1" applyBorder="1" applyAlignment="1">
      <alignment horizontal="center" vertical="center"/>
    </xf>
    <xf numFmtId="0" fontId="8" fillId="0" borderId="69" xfId="4" applyFont="1" applyFill="1" applyBorder="1" applyAlignment="1">
      <alignment horizontal="center" vertical="center"/>
    </xf>
    <xf numFmtId="0" fontId="8" fillId="0" borderId="70" xfId="4" applyFont="1" applyFill="1" applyBorder="1" applyAlignment="1">
      <alignment horizontal="center" vertical="center"/>
    </xf>
    <xf numFmtId="183" fontId="8" fillId="0" borderId="56" xfId="4" applyNumberFormat="1" applyFont="1" applyFill="1" applyBorder="1" applyAlignment="1">
      <alignment horizontal="right" vertical="center"/>
    </xf>
    <xf numFmtId="179" fontId="8" fillId="0" borderId="56" xfId="4" applyNumberFormat="1" applyFont="1" applyFill="1" applyBorder="1" applyAlignment="1">
      <alignment horizontal="center" vertical="center"/>
    </xf>
    <xf numFmtId="179" fontId="8" fillId="0" borderId="70" xfId="4" applyNumberFormat="1" applyFont="1" applyFill="1" applyBorder="1" applyAlignment="1">
      <alignment horizontal="center" vertical="center"/>
    </xf>
    <xf numFmtId="179" fontId="8" fillId="0" borderId="71" xfId="4" applyNumberFormat="1" applyFont="1" applyFill="1" applyBorder="1" applyAlignment="1">
      <alignment horizontal="center" vertical="center"/>
    </xf>
    <xf numFmtId="10" fontId="6" fillId="0" borderId="16" xfId="4" applyNumberFormat="1" applyFont="1" applyFill="1" applyBorder="1" applyAlignment="1">
      <alignment horizontal="left" vertical="center" wrapText="1"/>
    </xf>
    <xf numFmtId="10" fontId="6" fillId="0" borderId="0" xfId="4" applyNumberFormat="1" applyFont="1" applyFill="1" applyBorder="1" applyAlignment="1">
      <alignment horizontal="left" vertical="center" wrapText="1"/>
    </xf>
    <xf numFmtId="10" fontId="6" fillId="0" borderId="9" xfId="4" applyNumberFormat="1" applyFont="1" applyFill="1" applyBorder="1" applyAlignment="1">
      <alignment horizontal="left" vertical="center" wrapText="1"/>
    </xf>
    <xf numFmtId="10" fontId="6" fillId="0" borderId="17" xfId="4" applyNumberFormat="1" applyFont="1" applyFill="1" applyBorder="1" applyAlignment="1">
      <alignment horizontal="left" vertical="center" wrapText="1"/>
    </xf>
    <xf numFmtId="10" fontId="6" fillId="0" borderId="18" xfId="4" applyNumberFormat="1" applyFont="1" applyFill="1" applyBorder="1" applyAlignment="1">
      <alignment horizontal="left" vertical="center" wrapText="1"/>
    </xf>
    <xf numFmtId="10" fontId="6" fillId="0" borderId="61" xfId="4" applyNumberFormat="1" applyFont="1" applyFill="1" applyBorder="1" applyAlignment="1">
      <alignment horizontal="left" vertical="center" wrapText="1"/>
    </xf>
    <xf numFmtId="185" fontId="6" fillId="0" borderId="32" xfId="4" applyNumberFormat="1" applyFont="1" applyFill="1" applyBorder="1" applyAlignment="1">
      <alignment horizontal="right" vertical="center"/>
    </xf>
    <xf numFmtId="185" fontId="6" fillId="0" borderId="33" xfId="4" applyNumberFormat="1" applyFont="1" applyFill="1" applyBorder="1" applyAlignment="1">
      <alignment horizontal="right" vertical="center"/>
    </xf>
    <xf numFmtId="0" fontId="6" fillId="0" borderId="0" xfId="4" applyFont="1" applyFill="1" applyBorder="1" applyAlignment="1">
      <alignment vertical="center" wrapText="1"/>
    </xf>
    <xf numFmtId="0" fontId="6" fillId="0" borderId="9" xfId="4" applyFont="1" applyFill="1" applyBorder="1" applyAlignment="1">
      <alignment vertical="center" wrapText="1"/>
    </xf>
    <xf numFmtId="187" fontId="19" fillId="2" borderId="37" xfId="4" applyNumberFormat="1" applyFont="1" applyFill="1" applyBorder="1" applyAlignment="1">
      <alignment horizontal="right" vertical="center"/>
    </xf>
    <xf numFmtId="187" fontId="19" fillId="2" borderId="13" xfId="4" applyNumberFormat="1" applyFont="1" applyFill="1" applyBorder="1" applyAlignment="1">
      <alignment horizontal="right" vertical="center"/>
    </xf>
    <xf numFmtId="187" fontId="19" fillId="2" borderId="14" xfId="4" applyNumberFormat="1" applyFont="1" applyFill="1" applyBorder="1" applyAlignment="1">
      <alignment horizontal="right" vertical="center"/>
    </xf>
    <xf numFmtId="0" fontId="6" fillId="0" borderId="16" xfId="4" applyFont="1" applyFill="1" applyBorder="1" applyAlignment="1">
      <alignment vertical="center" wrapText="1"/>
    </xf>
    <xf numFmtId="0" fontId="6" fillId="0" borderId="19"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9" xfId="4" applyFont="1" applyFill="1" applyBorder="1" applyAlignment="1">
      <alignment vertical="top"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8" fillId="0" borderId="93" xfId="4" applyFont="1" applyFill="1" applyBorder="1" applyAlignment="1">
      <alignment horizontal="center" vertical="center"/>
    </xf>
    <xf numFmtId="0" fontId="8" fillId="0" borderId="94" xfId="4" applyFont="1" applyFill="1" applyBorder="1" applyAlignment="1">
      <alignment horizontal="center" vertical="center"/>
    </xf>
    <xf numFmtId="176" fontId="14" fillId="4" borderId="86" xfId="0" applyNumberFormat="1" applyFont="1" applyFill="1" applyBorder="1" applyAlignment="1">
      <alignment horizontal="center" vertical="center"/>
    </xf>
    <xf numFmtId="176" fontId="14" fillId="4" borderId="87" xfId="0" applyNumberFormat="1" applyFont="1" applyFill="1" applyBorder="1" applyAlignment="1">
      <alignment horizontal="center" vertical="center"/>
    </xf>
    <xf numFmtId="176" fontId="14" fillId="4" borderId="89" xfId="0" applyNumberFormat="1" applyFont="1" applyFill="1" applyBorder="1" applyAlignment="1">
      <alignment horizontal="center" vertical="center"/>
    </xf>
    <xf numFmtId="176" fontId="14" fillId="4" borderId="88" xfId="0" applyNumberFormat="1" applyFont="1" applyFill="1" applyBorder="1" applyAlignment="1">
      <alignment horizontal="center" vertical="center"/>
    </xf>
    <xf numFmtId="183" fontId="15" fillId="0" borderId="75" xfId="0" applyNumberFormat="1" applyFont="1" applyBorder="1" applyAlignment="1">
      <alignment vertical="center"/>
    </xf>
    <xf numFmtId="183" fontId="15" fillId="0" borderId="70" xfId="0" applyNumberFormat="1" applyFont="1" applyBorder="1" applyAlignment="1">
      <alignment vertical="center"/>
    </xf>
    <xf numFmtId="183" fontId="15" fillId="0" borderId="76" xfId="0" applyNumberFormat="1" applyFont="1" applyBorder="1" applyAlignment="1">
      <alignment vertical="center"/>
    </xf>
    <xf numFmtId="183" fontId="14" fillId="0" borderId="75" xfId="0" applyNumberFormat="1" applyFont="1" applyBorder="1" applyAlignment="1">
      <alignment vertical="center"/>
    </xf>
    <xf numFmtId="183" fontId="14" fillId="0" borderId="70" xfId="0" applyNumberFormat="1" applyFont="1" applyBorder="1" applyAlignment="1">
      <alignment vertical="center"/>
    </xf>
    <xf numFmtId="183" fontId="14" fillId="0" borderId="76" xfId="0" applyNumberFormat="1" applyFont="1" applyBorder="1" applyAlignment="1">
      <alignment vertical="center"/>
    </xf>
    <xf numFmtId="183" fontId="15" fillId="0" borderId="71" xfId="0" applyNumberFormat="1" applyFont="1" applyBorder="1" applyAlignment="1">
      <alignment vertical="center"/>
    </xf>
    <xf numFmtId="0" fontId="8" fillId="4" borderId="74" xfId="4" applyFont="1" applyFill="1" applyBorder="1" applyAlignment="1">
      <alignment horizontal="center" vertical="center"/>
    </xf>
    <xf numFmtId="0" fontId="8" fillId="4" borderId="73" xfId="4" applyFont="1" applyFill="1" applyBorder="1" applyAlignment="1">
      <alignment horizontal="center" vertical="center"/>
    </xf>
    <xf numFmtId="0" fontId="8" fillId="0" borderId="90" xfId="4" applyFont="1" applyFill="1" applyBorder="1" applyAlignment="1">
      <alignment vertical="center"/>
    </xf>
    <xf numFmtId="0" fontId="8" fillId="0" borderId="91" xfId="4" applyFont="1" applyFill="1" applyBorder="1" applyAlignment="1">
      <alignment vertical="center"/>
    </xf>
    <xf numFmtId="0" fontId="8" fillId="0" borderId="92" xfId="4" applyFont="1" applyFill="1" applyBorder="1" applyAlignment="1">
      <alignment vertical="center"/>
    </xf>
    <xf numFmtId="180" fontId="8" fillId="0" borderId="86" xfId="4" applyNumberFormat="1" applyFont="1" applyFill="1" applyBorder="1" applyAlignment="1">
      <alignment horizontal="center" vertical="center"/>
    </xf>
    <xf numFmtId="180" fontId="8" fillId="0" borderId="87" xfId="4" applyNumberFormat="1" applyFont="1" applyFill="1" applyBorder="1" applyAlignment="1">
      <alignment horizontal="center" vertical="center"/>
    </xf>
    <xf numFmtId="180" fontId="8" fillId="0" borderId="89" xfId="4" applyNumberFormat="1" applyFont="1" applyFill="1" applyBorder="1" applyAlignment="1">
      <alignment horizontal="center" vertical="center"/>
    </xf>
    <xf numFmtId="178" fontId="8" fillId="0" borderId="86" xfId="4" applyNumberFormat="1" applyFont="1" applyFill="1" applyBorder="1" applyAlignment="1">
      <alignment horizontal="center" vertical="center"/>
    </xf>
    <xf numFmtId="178" fontId="8" fillId="0" borderId="87" xfId="4" applyNumberFormat="1" applyFont="1" applyFill="1" applyBorder="1" applyAlignment="1">
      <alignment horizontal="center" vertical="center"/>
    </xf>
    <xf numFmtId="178" fontId="8" fillId="0" borderId="89" xfId="4" applyNumberFormat="1" applyFont="1" applyFill="1" applyBorder="1" applyAlignment="1">
      <alignment horizontal="center" vertical="center"/>
    </xf>
    <xf numFmtId="0" fontId="8" fillId="0" borderId="86" xfId="4" applyFont="1" applyFill="1" applyBorder="1" applyAlignment="1">
      <alignment horizontal="center" vertical="center"/>
    </xf>
    <xf numFmtId="0" fontId="8" fillId="0" borderId="87" xfId="4" applyFont="1" applyFill="1" applyBorder="1" applyAlignment="1">
      <alignment horizontal="center" vertical="center"/>
    </xf>
    <xf numFmtId="0" fontId="8" fillId="0" borderId="88" xfId="4" applyFont="1" applyFill="1" applyBorder="1" applyAlignment="1">
      <alignment horizontal="center" vertical="center"/>
    </xf>
    <xf numFmtId="184" fontId="6" fillId="0" borderId="28" xfId="5" applyNumberFormat="1" applyFont="1" applyFill="1" applyBorder="1" applyAlignment="1">
      <alignment vertical="center" shrinkToFit="1"/>
    </xf>
    <xf numFmtId="184" fontId="6" fillId="0" borderId="29" xfId="5" applyNumberFormat="1" applyFont="1" applyFill="1" applyBorder="1" applyAlignment="1">
      <alignment vertical="center" shrinkToFit="1"/>
    </xf>
    <xf numFmtId="0" fontId="6" fillId="0" borderId="20" xfId="4" applyFont="1" applyFill="1" applyBorder="1" applyAlignment="1">
      <alignment vertical="center" shrinkToFit="1"/>
    </xf>
    <xf numFmtId="0" fontId="6" fillId="0" borderId="15" xfId="4" applyFont="1" applyFill="1" applyBorder="1" applyAlignment="1">
      <alignment vertical="center" shrinkToFit="1"/>
    </xf>
    <xf numFmtId="186" fontId="6" fillId="0" borderId="28" xfId="5" applyNumberFormat="1" applyFont="1" applyFill="1" applyBorder="1" applyAlignment="1">
      <alignment vertical="center" shrinkToFit="1"/>
    </xf>
    <xf numFmtId="186" fontId="6" fillId="0" borderId="29" xfId="5" applyNumberFormat="1" applyFont="1" applyFill="1" applyBorder="1" applyAlignment="1">
      <alignment vertical="center" shrinkToFit="1"/>
    </xf>
    <xf numFmtId="0" fontId="6" fillId="0" borderId="67" xfId="4" applyFont="1" applyFill="1" applyBorder="1" applyAlignment="1">
      <alignment vertical="center" shrinkToFit="1"/>
    </xf>
    <xf numFmtId="0" fontId="6" fillId="0" borderId="10" xfId="4" applyFont="1" applyFill="1" applyBorder="1" applyAlignment="1">
      <alignment vertical="center" shrinkToFit="1"/>
    </xf>
    <xf numFmtId="183" fontId="15" fillId="0" borderId="82" xfId="0" applyNumberFormat="1" applyFont="1" applyBorder="1" applyAlignment="1">
      <alignment vertical="center"/>
    </xf>
    <xf numFmtId="183" fontId="15" fillId="0" borderId="85" xfId="0" applyNumberFormat="1" applyFont="1" applyBorder="1" applyAlignment="1">
      <alignment vertical="center"/>
    </xf>
    <xf numFmtId="0" fontId="8" fillId="4" borderId="59" xfId="4" applyFont="1" applyFill="1" applyBorder="1" applyAlignment="1">
      <alignment horizontal="center" vertical="center"/>
    </xf>
    <xf numFmtId="0" fontId="8" fillId="4" borderId="80" xfId="4" applyFont="1" applyFill="1" applyBorder="1" applyAlignment="1">
      <alignment horizontal="center" vertical="center"/>
    </xf>
    <xf numFmtId="0" fontId="8" fillId="4" borderId="83" xfId="4" applyFont="1" applyFill="1" applyBorder="1" applyAlignment="1">
      <alignment horizontal="center" vertical="center"/>
    </xf>
    <xf numFmtId="0" fontId="8" fillId="0" borderId="84" xfId="4" applyFont="1" applyFill="1" applyBorder="1" applyAlignment="1">
      <alignment horizontal="center" vertical="center"/>
    </xf>
    <xf numFmtId="179" fontId="8" fillId="0" borderId="75" xfId="4" applyNumberFormat="1" applyFont="1" applyFill="1" applyBorder="1" applyAlignment="1">
      <alignment horizontal="center" vertical="center"/>
    </xf>
    <xf numFmtId="179" fontId="8" fillId="0" borderId="76" xfId="4" applyNumberFormat="1" applyFont="1" applyFill="1" applyBorder="1" applyAlignment="1">
      <alignment horizontal="center" vertical="center"/>
    </xf>
    <xf numFmtId="0" fontId="8" fillId="4" borderId="78" xfId="4" applyFont="1" applyFill="1" applyBorder="1" applyAlignment="1">
      <alignment horizontal="center" vertical="center"/>
    </xf>
    <xf numFmtId="0" fontId="8" fillId="4" borderId="79" xfId="4" applyFont="1" applyFill="1" applyBorder="1" applyAlignment="1">
      <alignment horizontal="center" vertical="center"/>
    </xf>
    <xf numFmtId="0" fontId="8" fillId="4" borderId="81" xfId="4" applyFont="1" applyFill="1" applyBorder="1" applyAlignment="1">
      <alignment horizontal="center" vertical="center"/>
    </xf>
    <xf numFmtId="0" fontId="6" fillId="0" borderId="16" xfId="4" applyFont="1" applyFill="1" applyBorder="1" applyAlignment="1">
      <alignment horizontal="left" vertical="top" wrapText="1"/>
    </xf>
    <xf numFmtId="0" fontId="6" fillId="0" borderId="0" xfId="4" applyFont="1" applyFill="1" applyBorder="1" applyAlignment="1">
      <alignment horizontal="left" vertical="top" wrapText="1"/>
    </xf>
    <xf numFmtId="0" fontId="6" fillId="0" borderId="9" xfId="4" applyFont="1" applyFill="1" applyBorder="1" applyAlignment="1">
      <alignment horizontal="left" vertical="top" wrapText="1"/>
    </xf>
    <xf numFmtId="0" fontId="6" fillId="0" borderId="17" xfId="4" applyFont="1" applyFill="1" applyBorder="1" applyAlignment="1">
      <alignment horizontal="left" vertical="top" wrapText="1"/>
    </xf>
    <xf numFmtId="0" fontId="6" fillId="0" borderId="18" xfId="4" applyFont="1" applyFill="1" applyBorder="1" applyAlignment="1">
      <alignment horizontal="left" vertical="top" wrapText="1"/>
    </xf>
    <xf numFmtId="0" fontId="6" fillId="0" borderId="61" xfId="4" applyFont="1" applyFill="1" applyBorder="1" applyAlignment="1">
      <alignment horizontal="left" vertical="top" wrapText="1"/>
    </xf>
    <xf numFmtId="181" fontId="7" fillId="0" borderId="44" xfId="9" applyNumberFormat="1" applyFont="1" applyFill="1" applyBorder="1" applyAlignment="1">
      <alignment horizontal="right" vertical="center"/>
    </xf>
    <xf numFmtId="181" fontId="7" fillId="0" borderId="20" xfId="9" applyNumberFormat="1" applyFont="1" applyFill="1" applyBorder="1" applyAlignment="1">
      <alignment horizontal="right" vertical="center"/>
    </xf>
    <xf numFmtId="181" fontId="7" fillId="0" borderId="43" xfId="9" applyNumberFormat="1" applyFont="1" applyFill="1" applyBorder="1" applyAlignment="1">
      <alignment horizontal="right" vertical="center"/>
    </xf>
    <xf numFmtId="0" fontId="19" fillId="2" borderId="13" xfId="4" applyFont="1" applyFill="1" applyBorder="1" applyAlignment="1">
      <alignment horizontal="right" vertical="center"/>
    </xf>
    <xf numFmtId="0" fontId="19" fillId="2" borderId="31" xfId="4" applyFont="1" applyFill="1" applyBorder="1" applyAlignment="1">
      <alignment horizontal="right" vertical="center"/>
    </xf>
    <xf numFmtId="181" fontId="19" fillId="0" borderId="43" xfId="9" applyNumberFormat="1" applyFont="1" applyFill="1" applyBorder="1" applyAlignment="1">
      <alignment horizontal="right" vertical="center"/>
    </xf>
    <xf numFmtId="0" fontId="6" fillId="0" borderId="18" xfId="4" applyFont="1" applyFill="1" applyBorder="1" applyAlignment="1">
      <alignment vertical="center"/>
    </xf>
    <xf numFmtId="0" fontId="6" fillId="0" borderId="61" xfId="4" applyFont="1" applyFill="1" applyBorder="1" applyAlignment="1">
      <alignment vertical="center"/>
    </xf>
    <xf numFmtId="184" fontId="6" fillId="0" borderId="28" xfId="4" applyNumberFormat="1" applyFont="1" applyFill="1" applyBorder="1" applyAlignment="1">
      <alignment vertical="center" shrinkToFit="1"/>
    </xf>
    <xf numFmtId="184" fontId="6" fillId="0" borderId="29" xfId="4" applyNumberFormat="1" applyFont="1" applyFill="1" applyBorder="1" applyAlignment="1">
      <alignment vertical="center" shrinkToFit="1"/>
    </xf>
    <xf numFmtId="184" fontId="6" fillId="0" borderId="41" xfId="5" applyNumberFormat="1" applyFont="1" applyFill="1" applyBorder="1" applyAlignment="1">
      <alignment vertical="center" shrinkToFit="1"/>
    </xf>
    <xf numFmtId="184" fontId="6" fillId="0" borderId="46" xfId="5" applyNumberFormat="1" applyFont="1" applyFill="1" applyBorder="1" applyAlignment="1">
      <alignment vertical="center" shrinkToFit="1"/>
    </xf>
    <xf numFmtId="184" fontId="6" fillId="0" borderId="77" xfId="5" applyNumberFormat="1" applyFont="1" applyFill="1" applyBorder="1" applyAlignment="1">
      <alignment vertical="center" shrinkToFit="1"/>
    </xf>
    <xf numFmtId="58" fontId="6" fillId="0" borderId="0" xfId="4" applyNumberFormat="1" applyFont="1" applyFill="1" applyBorder="1" applyAlignment="1">
      <alignment vertical="center"/>
    </xf>
    <xf numFmtId="58" fontId="6" fillId="0" borderId="9" xfId="4" applyNumberFormat="1" applyFont="1" applyFill="1" applyBorder="1" applyAlignment="1">
      <alignment vertical="center"/>
    </xf>
    <xf numFmtId="185" fontId="6" fillId="0" borderId="21" xfId="4" applyNumberFormat="1" applyFont="1" applyFill="1" applyBorder="1" applyAlignment="1">
      <alignment horizontal="right" vertical="center"/>
    </xf>
    <xf numFmtId="185" fontId="6" fillId="0" borderId="22" xfId="4" applyNumberFormat="1" applyFont="1" applyFill="1" applyBorder="1" applyAlignment="1">
      <alignment horizontal="right" vertical="center"/>
    </xf>
    <xf numFmtId="185" fontId="6" fillId="0" borderId="35" xfId="4" applyNumberFormat="1" applyFont="1" applyFill="1" applyBorder="1" applyAlignment="1">
      <alignment horizontal="right" vertical="center"/>
    </xf>
    <xf numFmtId="38" fontId="8" fillId="0" borderId="50" xfId="5" applyFont="1" applyFill="1" applyBorder="1" applyAlignment="1">
      <alignment horizontal="center" vertical="center"/>
    </xf>
    <xf numFmtId="38" fontId="8" fillId="0" borderId="54" xfId="5" applyFont="1" applyFill="1" applyBorder="1" applyAlignment="1">
      <alignment horizontal="center" vertical="center"/>
    </xf>
    <xf numFmtId="4" fontId="8" fillId="0" borderId="50" xfId="4" applyNumberFormat="1" applyFont="1" applyFill="1" applyBorder="1" applyAlignment="1">
      <alignment horizontal="center" vertical="center"/>
    </xf>
    <xf numFmtId="0" fontId="8" fillId="0" borderId="69" xfId="4" applyFont="1" applyFill="1" applyBorder="1" applyAlignment="1">
      <alignment horizontal="center" vertical="center" shrinkToFit="1"/>
    </xf>
    <xf numFmtId="0" fontId="8" fillId="0" borderId="70" xfId="4" applyFont="1" applyFill="1" applyBorder="1" applyAlignment="1">
      <alignment horizontal="center" vertical="center" shrinkToFit="1"/>
    </xf>
    <xf numFmtId="0" fontId="6" fillId="0" borderId="0" xfId="4" applyFont="1" applyFill="1" applyBorder="1" applyAlignment="1">
      <alignment vertical="top"/>
    </xf>
    <xf numFmtId="0" fontId="6" fillId="0" borderId="9"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top"/>
    </xf>
    <xf numFmtId="0" fontId="6" fillId="0" borderId="61" xfId="4" applyFont="1" applyFill="1" applyBorder="1" applyAlignment="1">
      <alignment vertical="top"/>
    </xf>
    <xf numFmtId="0" fontId="6" fillId="0" borderId="18" xfId="4" applyFont="1" applyFill="1" applyBorder="1" applyAlignment="1">
      <alignment vertical="center" wrapText="1"/>
    </xf>
    <xf numFmtId="0" fontId="6" fillId="0" borderId="61" xfId="4" applyFont="1" applyFill="1" applyBorder="1" applyAlignment="1">
      <alignment vertical="center" wrapText="1"/>
    </xf>
    <xf numFmtId="0" fontId="7" fillId="3" borderId="37" xfId="4" applyFont="1" applyFill="1" applyBorder="1" applyAlignment="1">
      <alignment horizontal="center" vertical="center"/>
    </xf>
    <xf numFmtId="0" fontId="20" fillId="3" borderId="37" xfId="4" applyFont="1" applyFill="1" applyBorder="1" applyAlignment="1">
      <alignment horizontal="right" vertical="center"/>
    </xf>
    <xf numFmtId="0" fontId="20" fillId="3" borderId="13" xfId="4" applyFont="1" applyFill="1" applyBorder="1" applyAlignment="1">
      <alignment horizontal="right" vertical="center"/>
    </xf>
    <xf numFmtId="0" fontId="20" fillId="3" borderId="31" xfId="4" applyFont="1" applyFill="1" applyBorder="1" applyAlignment="1">
      <alignment horizontal="right" vertical="center"/>
    </xf>
    <xf numFmtId="0" fontId="20" fillId="3" borderId="14" xfId="4" applyFont="1" applyFill="1" applyBorder="1" applyAlignment="1">
      <alignment horizontal="right" vertical="center"/>
    </xf>
    <xf numFmtId="0" fontId="8" fillId="0" borderId="76" xfId="4" applyFont="1" applyFill="1" applyBorder="1" applyAlignment="1">
      <alignment horizontal="center" vertical="center"/>
    </xf>
    <xf numFmtId="184" fontId="26" fillId="0" borderId="28" xfId="4" applyNumberFormat="1" applyFont="1" applyFill="1" applyBorder="1" applyAlignment="1">
      <alignment vertical="center" shrinkToFit="1"/>
    </xf>
    <xf numFmtId="184" fontId="26" fillId="0" borderId="29" xfId="4" applyNumberFormat="1" applyFont="1" applyFill="1" applyBorder="1" applyAlignment="1">
      <alignment vertical="center" shrinkToFit="1"/>
    </xf>
  </cellXfs>
  <cellStyles count="11">
    <cellStyle name="ハイパーリンク" xfId="10" builtinId="8"/>
    <cellStyle name="桁区切り" xfId="5" builtinId="6"/>
    <cellStyle name="桁区切り 2" xfId="9"/>
    <cellStyle name="通貨 2" xfId="3"/>
    <cellStyle name="標準" xfId="0" builtinId="0"/>
    <cellStyle name="標準 2" xfId="1"/>
    <cellStyle name="標準 3" xfId="2"/>
    <cellStyle name="標準 3 2" xfId="4"/>
    <cellStyle name="標準 4" xfId="8"/>
    <cellStyle name="標準 8 2" xfId="7"/>
    <cellStyle name="標準 9 2" xfId="6"/>
  </cellStyles>
  <dxfs count="0"/>
  <tableStyles count="0" defaultTableStyle="TableStyleMedium2" defaultPivotStyle="PivotStyleLight16"/>
  <colors>
    <mruColors>
      <color rgb="FFFF00FF"/>
      <color rgb="FFFFFF99"/>
      <color rgb="FFFF6600"/>
      <color rgb="FFFF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62/&#20250;&#35336;&#31649;&#29702;&#35506;/&#26032;&#20844;&#20250;&#35336;&#25285;&#24403;&#20418;&#38263;/H28&#20316;&#26989;/02&#12288;&#35519;&#26619;&#12539;&#22238;&#31572;&#12539;&#23455;&#35336;&#35519;&#26360;&#12394;&#12393;&#65288;&#20104;&#31639;&#12539;&#20154;&#21729;&#65289;/&#65320;28.12.07&#12288;&#37117;&#20250;&#35336;&#22522;&#28310;&#12398;&#25913;&#27491;&#12395;&#20418;&#12427;&#24847;&#21521;&#35519;&#26619;/&#12486;&#12473;&#12488;&#12288;&#37117;&#12398;&#35519;&#26619;&#12434;&#21306;&#12391;&#21213;&#25163;&#12395;&#32232;&#38598;&#12375;&#123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非表示】回答選択肢マスタ"/>
      <sheetName val="【非表示】団体名マスタ"/>
      <sheetName val="【非表示】回答集計用シート"/>
    </sheetNames>
    <sheetDataSet>
      <sheetData sheetId="0">
        <row r="2">
          <cell r="I2" t="str">
            <v>板橋区</v>
          </cell>
        </row>
      </sheetData>
      <sheetData sheetId="1">
        <row r="4">
          <cell r="A4" t="str">
            <v>A) 改正予定</v>
          </cell>
          <cell r="C4" t="str">
            <v>①すべて資産計上</v>
          </cell>
          <cell r="E4" t="str">
            <v>①資産計上</v>
          </cell>
          <cell r="G4" t="str">
            <v>①ゼロ円まで償却</v>
          </cell>
          <cell r="I4" t="str">
            <v>①建物、工作物等に区分</v>
          </cell>
          <cell r="K4" t="str">
            <v>①船舶と航空機を区分して表示</v>
          </cell>
          <cell r="M4" t="str">
            <v>①引当計上する</v>
          </cell>
          <cell r="O4" t="str">
            <v>①法定福利費を含める</v>
          </cell>
          <cell r="Q4" t="str">
            <v>①税収から控除</v>
          </cell>
          <cell r="S4" t="str">
            <v>①原則法（将来支給額予測方式）</v>
          </cell>
          <cell r="U4" t="str">
            <v>①引当計上する</v>
          </cell>
          <cell r="W4" t="str">
            <v>①区分して固定資産に計上</v>
          </cell>
          <cell r="Y4" t="str">
            <v>①5月末の残高を計上</v>
          </cell>
        </row>
        <row r="5">
          <cell r="A5" t="str">
            <v>B) 現在、検討中</v>
          </cell>
          <cell r="C5" t="str">
            <v>②一定条件を満たすものは資産計上</v>
          </cell>
          <cell r="E5" t="str">
            <v>②資産計上した後、資金費消時に費用化</v>
          </cell>
          <cell r="G5" t="str">
            <v>②備忘価額1円まで償却</v>
          </cell>
          <cell r="I5" t="str">
            <v>②土地と土地以外の2区分のみ</v>
          </cell>
          <cell r="K5" t="str">
            <v>②船舶と航空機を一括表示</v>
          </cell>
          <cell r="M5" t="str">
            <v>②引当計上しない（減損のみ）</v>
          </cell>
          <cell r="O5" t="str">
            <v>②法定福利費を含めない</v>
          </cell>
          <cell r="Q5" t="str">
            <v>②独立科目で費用計上</v>
          </cell>
          <cell r="S5" t="str">
            <v>②簡便法（勤続年数別単価）</v>
          </cell>
          <cell r="U5" t="str">
            <v>②引当計上しない</v>
          </cell>
          <cell r="W5" t="str">
            <v>②通常の債権と区分しない</v>
          </cell>
          <cell r="Y5" t="str">
            <v>②3月末の残高を計上</v>
          </cell>
        </row>
        <row r="6">
          <cell r="A6" t="str">
            <v>C) 改正予定なし</v>
          </cell>
          <cell r="C6" t="str">
            <v>③費用処理</v>
          </cell>
          <cell r="E6" t="str">
            <v>③出捐時に費用処理</v>
          </cell>
          <cell r="G6" t="str">
            <v>③一定の残存価額を設定</v>
          </cell>
          <cell r="I6" t="str">
            <v>③区分しない（「インフラ資産」一本）</v>
          </cell>
          <cell r="K6" t="str">
            <v>③船舶・航空機を所有していない</v>
          </cell>
          <cell r="M6" t="str">
            <v>③引当も減損もしない</v>
          </cell>
          <cell r="O6" t="str">
            <v>③その他</v>
          </cell>
          <cell r="Q6" t="str">
            <v>③「補助費等」に含めて費用計上</v>
          </cell>
          <cell r="S6" t="str">
            <v>③簡便法（任命権者別単価）</v>
          </cell>
          <cell r="U6" t="str">
            <v>③その他</v>
          </cell>
          <cell r="W6" t="str">
            <v>③その他</v>
          </cell>
          <cell r="Y6" t="str">
            <v>③貸借対照表に計上しない</v>
          </cell>
        </row>
        <row r="7">
          <cell r="A7" t="str">
            <v>D) 未定</v>
          </cell>
          <cell r="C7" t="str">
            <v>④その他</v>
          </cell>
          <cell r="E7" t="str">
            <v>④その他</v>
          </cell>
          <cell r="G7" t="str">
            <v>④その他</v>
          </cell>
          <cell r="I7" t="str">
            <v>④その他</v>
          </cell>
          <cell r="K7" t="str">
            <v>④その他</v>
          </cell>
          <cell r="M7" t="str">
            <v>④その他</v>
          </cell>
          <cell r="Q7" t="str">
            <v>④その他</v>
          </cell>
          <cell r="S7" t="str">
            <v>④その他</v>
          </cell>
          <cell r="Y7" t="str">
            <v>④その他</v>
          </cell>
        </row>
      </sheetData>
      <sheetData sheetId="2">
        <row r="2">
          <cell r="A2" t="str">
            <v>大阪府</v>
          </cell>
        </row>
        <row r="3">
          <cell r="A3" t="str">
            <v>新潟県</v>
          </cell>
        </row>
        <row r="4">
          <cell r="A4" t="str">
            <v>愛知県</v>
          </cell>
        </row>
        <row r="5">
          <cell r="A5" t="str">
            <v>町田市</v>
          </cell>
        </row>
        <row r="6">
          <cell r="A6" t="str">
            <v>大阪市</v>
          </cell>
        </row>
        <row r="7">
          <cell r="A7" t="str">
            <v>江戸川区</v>
          </cell>
        </row>
        <row r="8">
          <cell r="A8" t="str">
            <v>吹田市</v>
          </cell>
        </row>
        <row r="9">
          <cell r="A9" t="str">
            <v>郡山市</v>
          </cell>
        </row>
        <row r="10">
          <cell r="A10" t="str">
            <v>荒川区</v>
          </cell>
        </row>
        <row r="11">
          <cell r="A11" t="str">
            <v>福生市</v>
          </cell>
        </row>
        <row r="12">
          <cell r="A12" t="str">
            <v>八王子市</v>
          </cell>
        </row>
        <row r="13">
          <cell r="A13" t="str">
            <v>中央区</v>
          </cell>
        </row>
        <row r="14">
          <cell r="A14" t="str">
            <v>世田谷区</v>
          </cell>
        </row>
        <row r="15">
          <cell r="A15" t="str">
            <v>品川区</v>
          </cell>
        </row>
        <row r="16">
          <cell r="A16" t="str">
            <v>板橋区</v>
          </cell>
        </row>
        <row r="17">
          <cell r="A17" t="str">
            <v>渋谷区</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7"/>
  <sheetViews>
    <sheetView showGridLines="0" tabSelected="1" workbookViewId="0">
      <selection activeCell="M6" sqref="M6"/>
    </sheetView>
  </sheetViews>
  <sheetFormatPr defaultColWidth="2.6328125" defaultRowHeight="13" x14ac:dyDescent="0.2"/>
  <cols>
    <col min="3" max="3" width="10" customWidth="1"/>
    <col min="4" max="4" width="31.26953125" bestFit="1" customWidth="1"/>
  </cols>
  <sheetData>
    <row r="2" spans="2:4" ht="20.149999999999999" customHeight="1" x14ac:dyDescent="0.2">
      <c r="B2" s="61" t="s">
        <v>457</v>
      </c>
    </row>
    <row r="3" spans="2:4" ht="20.149999999999999" customHeight="1" x14ac:dyDescent="0.2">
      <c r="C3" s="60" t="s">
        <v>16</v>
      </c>
    </row>
    <row r="4" spans="2:4" ht="20.149999999999999" customHeight="1" x14ac:dyDescent="0.2">
      <c r="D4" s="59" t="s">
        <v>458</v>
      </c>
    </row>
    <row r="5" spans="2:4" ht="20.149999999999999" customHeight="1" x14ac:dyDescent="0.2">
      <c r="D5" s="59" t="s">
        <v>459</v>
      </c>
    </row>
    <row r="6" spans="2:4" ht="20.149999999999999" customHeight="1" x14ac:dyDescent="0.2">
      <c r="D6" s="59" t="s">
        <v>460</v>
      </c>
    </row>
    <row r="7" spans="2:4" ht="20.149999999999999" customHeight="1" x14ac:dyDescent="0.2">
      <c r="D7" s="59" t="s">
        <v>461</v>
      </c>
    </row>
    <row r="8" spans="2:4" ht="20.149999999999999" customHeight="1" x14ac:dyDescent="0.2">
      <c r="D8" s="59" t="s">
        <v>462</v>
      </c>
    </row>
    <row r="9" spans="2:4" ht="20.149999999999999" customHeight="1" x14ac:dyDescent="0.2">
      <c r="D9" s="59" t="s">
        <v>463</v>
      </c>
    </row>
    <row r="10" spans="2:4" ht="20.149999999999999" customHeight="1" x14ac:dyDescent="0.2">
      <c r="D10" s="59"/>
    </row>
    <row r="11" spans="2:4" ht="20.149999999999999" customHeight="1" x14ac:dyDescent="0.2">
      <c r="C11" s="60" t="s">
        <v>124</v>
      </c>
    </row>
    <row r="12" spans="2:4" ht="20.149999999999999" customHeight="1" x14ac:dyDescent="0.2">
      <c r="D12" s="59" t="s">
        <v>464</v>
      </c>
    </row>
    <row r="13" spans="2:4" ht="20.149999999999999" customHeight="1" x14ac:dyDescent="0.2">
      <c r="D13" s="59" t="s">
        <v>465</v>
      </c>
    </row>
    <row r="14" spans="2:4" ht="20.149999999999999" customHeight="1" x14ac:dyDescent="0.2">
      <c r="D14" s="59" t="s">
        <v>466</v>
      </c>
    </row>
    <row r="15" spans="2:4" ht="20.149999999999999" customHeight="1" x14ac:dyDescent="0.2">
      <c r="D15" s="59"/>
    </row>
    <row r="16" spans="2:4" ht="20.149999999999999" customHeight="1" x14ac:dyDescent="0.2">
      <c r="C16" s="60" t="s">
        <v>155</v>
      </c>
    </row>
    <row r="17" spans="3:4" ht="20.149999999999999" customHeight="1" x14ac:dyDescent="0.2">
      <c r="D17" s="59" t="s">
        <v>467</v>
      </c>
    </row>
    <row r="18" spans="3:4" ht="20.149999999999999" customHeight="1" x14ac:dyDescent="0.2">
      <c r="D18" s="59" t="s">
        <v>468</v>
      </c>
    </row>
    <row r="19" spans="3:4" ht="20.149999999999999" customHeight="1" x14ac:dyDescent="0.2">
      <c r="D19" s="59" t="s">
        <v>469</v>
      </c>
    </row>
    <row r="20" spans="3:4" ht="20.149999999999999" customHeight="1" x14ac:dyDescent="0.2">
      <c r="D20" s="59"/>
    </row>
    <row r="21" spans="3:4" ht="20.149999999999999" customHeight="1" x14ac:dyDescent="0.2">
      <c r="C21" s="60" t="s">
        <v>192</v>
      </c>
    </row>
    <row r="22" spans="3:4" ht="20.149999999999999" customHeight="1" x14ac:dyDescent="0.2">
      <c r="D22" s="59" t="s">
        <v>519</v>
      </c>
    </row>
    <row r="23" spans="3:4" ht="20.149999999999999" customHeight="1" x14ac:dyDescent="0.2">
      <c r="D23" s="59" t="s">
        <v>520</v>
      </c>
    </row>
    <row r="24" spans="3:4" ht="20.149999999999999" customHeight="1" x14ac:dyDescent="0.2">
      <c r="D24" s="59" t="s">
        <v>521</v>
      </c>
    </row>
    <row r="25" spans="3:4" ht="20.149999999999999" customHeight="1" x14ac:dyDescent="0.2">
      <c r="D25" s="59" t="s">
        <v>522</v>
      </c>
    </row>
    <row r="26" spans="3:4" ht="20.149999999999999" customHeight="1" x14ac:dyDescent="0.2">
      <c r="D26" s="59" t="s">
        <v>523</v>
      </c>
    </row>
    <row r="27" spans="3:4" ht="20.149999999999999" customHeight="1" x14ac:dyDescent="0.2">
      <c r="D27" s="59" t="s">
        <v>524</v>
      </c>
    </row>
    <row r="28" spans="3:4" ht="20.149999999999999" customHeight="1" x14ac:dyDescent="0.2">
      <c r="D28" s="59" t="s">
        <v>525</v>
      </c>
    </row>
    <row r="29" spans="3:4" ht="20.149999999999999" customHeight="1" x14ac:dyDescent="0.2">
      <c r="D29" s="59"/>
    </row>
    <row r="30" spans="3:4" ht="20.149999999999999" customHeight="1" x14ac:dyDescent="0.2">
      <c r="C30" s="60" t="s">
        <v>257</v>
      </c>
    </row>
    <row r="31" spans="3:4" ht="20.149999999999999" customHeight="1" x14ac:dyDescent="0.2">
      <c r="D31" s="59" t="s">
        <v>526</v>
      </c>
    </row>
    <row r="32" spans="3:4" ht="20.149999999999999" customHeight="1" x14ac:dyDescent="0.2">
      <c r="D32" s="59" t="s">
        <v>527</v>
      </c>
    </row>
    <row r="33" spans="3:4" ht="20.149999999999999" customHeight="1" x14ac:dyDescent="0.2">
      <c r="D33" s="59" t="s">
        <v>528</v>
      </c>
    </row>
    <row r="34" spans="3:4" ht="20.149999999999999" customHeight="1" x14ac:dyDescent="0.2">
      <c r="D34" s="59"/>
    </row>
    <row r="35" spans="3:4" ht="20.149999999999999" customHeight="1" x14ac:dyDescent="0.2">
      <c r="C35" s="60" t="s">
        <v>287</v>
      </c>
    </row>
    <row r="36" spans="3:4" ht="20.149999999999999" customHeight="1" x14ac:dyDescent="0.2">
      <c r="D36" s="59" t="s">
        <v>529</v>
      </c>
    </row>
    <row r="37" spans="3:4" ht="20.149999999999999" customHeight="1" x14ac:dyDescent="0.2">
      <c r="D37" s="59" t="s">
        <v>530</v>
      </c>
    </row>
    <row r="38" spans="3:4" ht="20.149999999999999" customHeight="1" x14ac:dyDescent="0.2">
      <c r="D38" s="59" t="s">
        <v>531</v>
      </c>
    </row>
    <row r="39" spans="3:4" ht="20.149999999999999" customHeight="1" x14ac:dyDescent="0.2">
      <c r="D39" s="59"/>
    </row>
    <row r="40" spans="3:4" ht="20.149999999999999" customHeight="1" x14ac:dyDescent="0.2">
      <c r="C40" s="60" t="s">
        <v>310</v>
      </c>
    </row>
    <row r="41" spans="3:4" ht="20.149999999999999" customHeight="1" x14ac:dyDescent="0.2">
      <c r="D41" s="59" t="s">
        <v>532</v>
      </c>
    </row>
    <row r="42" spans="3:4" ht="20.149999999999999" customHeight="1" x14ac:dyDescent="0.2">
      <c r="D42" s="59" t="s">
        <v>533</v>
      </c>
    </row>
    <row r="43" spans="3:4" ht="20.149999999999999" customHeight="1" x14ac:dyDescent="0.2">
      <c r="D43" s="59"/>
    </row>
    <row r="44" spans="3:4" ht="20.149999999999999" customHeight="1" x14ac:dyDescent="0.2">
      <c r="C44" s="60" t="s">
        <v>332</v>
      </c>
    </row>
    <row r="45" spans="3:4" ht="20.149999999999999" customHeight="1" x14ac:dyDescent="0.2">
      <c r="D45" s="59" t="s">
        <v>534</v>
      </c>
    </row>
    <row r="46" spans="3:4" ht="20.149999999999999" customHeight="1" x14ac:dyDescent="0.2">
      <c r="D46" s="59" t="s">
        <v>535</v>
      </c>
    </row>
    <row r="47" spans="3:4" ht="20.149999999999999" customHeight="1" x14ac:dyDescent="0.2">
      <c r="D47" s="59" t="s">
        <v>536</v>
      </c>
    </row>
    <row r="48" spans="3:4" ht="20.149999999999999" customHeight="1" x14ac:dyDescent="0.2">
      <c r="D48" s="59" t="s">
        <v>537</v>
      </c>
    </row>
    <row r="49" spans="4:4" ht="20.149999999999999" customHeight="1" x14ac:dyDescent="0.2">
      <c r="D49" s="59" t="s">
        <v>538</v>
      </c>
    </row>
    <row r="50" spans="4:4" ht="20.149999999999999" customHeight="1" x14ac:dyDescent="0.2">
      <c r="D50" s="59" t="s">
        <v>539</v>
      </c>
    </row>
    <row r="51" spans="4:4" ht="20.149999999999999" customHeight="1" x14ac:dyDescent="0.2">
      <c r="D51" s="59" t="s">
        <v>540</v>
      </c>
    </row>
    <row r="52" spans="4:4" ht="20.149999999999999" customHeight="1" x14ac:dyDescent="0.2">
      <c r="D52" s="59" t="s">
        <v>541</v>
      </c>
    </row>
    <row r="53" spans="4:4" ht="20.149999999999999" customHeight="1" x14ac:dyDescent="0.2">
      <c r="D53" s="59" t="s">
        <v>542</v>
      </c>
    </row>
    <row r="54" spans="4:4" ht="20.149999999999999" customHeight="1" x14ac:dyDescent="0.2">
      <c r="D54" s="59" t="s">
        <v>543</v>
      </c>
    </row>
    <row r="55" spans="4:4" ht="20.149999999999999" customHeight="1" x14ac:dyDescent="0.2">
      <c r="D55" s="59" t="s">
        <v>544</v>
      </c>
    </row>
    <row r="56" spans="4:4" ht="20.149999999999999" customHeight="1" x14ac:dyDescent="0.2">
      <c r="D56" s="59" t="s">
        <v>545</v>
      </c>
    </row>
    <row r="57" spans="4:4" ht="20.149999999999999" customHeight="1" x14ac:dyDescent="0.2">
      <c r="D57" s="59" t="s">
        <v>546</v>
      </c>
    </row>
  </sheetData>
  <phoneticPr fontId="1"/>
  <hyperlinks>
    <hyperlink ref="D12" location="'7.住宅_区営住宅'!A1" display="7.区営住宅"/>
    <hyperlink ref="D13" location="'8.住宅_改良住宅'!A1" display="8.改良住宅"/>
    <hyperlink ref="D14" location="'9.住宅_高齢者住宅'!A1" display="9.高齢者住宅"/>
    <hyperlink ref="D17" location="'10.産業_ものづくり研究開発連携センター'!A1" display="10.ものづくり研究開発連携センター"/>
    <hyperlink ref="D18" location="'11.産業_ハイライフプラザ'!A1" display="11.ハイライフプラザ"/>
    <hyperlink ref="D19" location="'12.産業_企業活性化センター'!A1" display="12.企業活性化センター"/>
    <hyperlink ref="D22" location="'13.福祉_ふれあい館'!A1" display="13.ふれあい館"/>
    <hyperlink ref="D23" location="'14.福祉_シニア学習プラザ'!A1" display="14.シニア学習プラザ"/>
    <hyperlink ref="D24" location="'15.福祉_いこいの家'!A1" display="15.いこいの家"/>
    <hyperlink ref="D26" location="'17.福祉_母子生活支援施設'!A1" display="17.母子生活支援施設"/>
    <hyperlink ref="D27" location="'18.福祉_福祉園'!A1" display="18.福祉園"/>
    <hyperlink ref="D28" location="'19.福祉_障がい者福祉センター'!A1" display="19.障がい者福祉センター"/>
    <hyperlink ref="D31" location="'20.児童_児童館'!A1" display="20.児童館"/>
    <hyperlink ref="D32" location="'21.児童_保育園'!A1" display="21.保育園"/>
    <hyperlink ref="D33" location="'22.児童_あいキッズ'!A1" display="22.あいキッズ"/>
    <hyperlink ref="D36" location="'23.環境_エコポリスセンター'!A1" display="23.エコポリスセンター"/>
    <hyperlink ref="D37" location="'24.環境_熱帯環境植物館'!A1" display="24.熱帯環境植物館"/>
    <hyperlink ref="D38" location="'25.環境_リサイクルプラザ'!A1" display="25.リサイクルプラザ"/>
    <hyperlink ref="D41" location="'26.土木_自転車駐車場'!A1" display="26.自転車駐車場"/>
    <hyperlink ref="D42" location="'27.土木_公園等'!A1" display="27.公園等"/>
    <hyperlink ref="D45" location="'28.教育_郷土芸能伝承館'!A1" display="28.郷土芸能伝承館"/>
    <hyperlink ref="D46" location="'29.教育_生涯学習センター'!A1" display="29.生涯学習センター"/>
    <hyperlink ref="D47" location="'30.教育_郷土資料館'!A1" display="30.郷土資料館"/>
    <hyperlink ref="D48" location="'31.教育_榛名林間学園'!A1" display="31.榛名林間学園"/>
    <hyperlink ref="D49" location="'32.教育_八ヶ岳荘'!A1" display="32.八ケ岳荘"/>
    <hyperlink ref="D50" location="'33.教育_美術館'!A1" display="33.美術館"/>
    <hyperlink ref="D51" location="'34.教育_教育科学館'!A1" display="34.教育科学館"/>
    <hyperlink ref="D52" location="'35.教育_体育施設'!A1" display="35.体育施設"/>
    <hyperlink ref="D53" location="'36.教育_図書館'!A1" display="36.図書館"/>
    <hyperlink ref="D54" location="'37.教育_幼稚園'!A1" display="37.幼稚園"/>
    <hyperlink ref="D55" location="'38.教育_小学校'!A1" display="38.小学校"/>
    <hyperlink ref="D56" location="'39.教育_中学校'!A1" display="39.中学校"/>
    <hyperlink ref="D57" location="'40.教育_天津わかしお学校'!A1" display="40.天津わかしお学校"/>
    <hyperlink ref="D9" location="'6.区民_グリーンホール'!A1" display="6.グリーンホール"/>
    <hyperlink ref="D8" location="'5.区民_文化会館'!A1" display="5.文化会館"/>
    <hyperlink ref="D7" location="'4.区民_高島平区民館'!A1" display="4.高島平区民館"/>
    <hyperlink ref="D6" location="'3.区民_区民集会所'!A1" display="3.区民集会所"/>
    <hyperlink ref="D5" location="'2.区民_地域センター'!A1" display="2.地域センター"/>
    <hyperlink ref="D4" location="'1.区民_区役所本庁舎'!A1" display="1.区役所本庁舎"/>
    <hyperlink ref="D25" location="'16.福祉_特別養護老人ホーム'!A1" display="16.特別養護老人ホーム"/>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148</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124</v>
      </c>
      <c r="G2" s="273"/>
      <c r="H2" s="273"/>
      <c r="I2" s="273"/>
      <c r="J2" s="274"/>
      <c r="K2" s="278" t="s">
        <v>149</v>
      </c>
      <c r="L2" s="278"/>
      <c r="M2" s="278"/>
      <c r="N2" s="278"/>
      <c r="O2" s="278"/>
      <c r="P2" s="278"/>
      <c r="Q2" s="278"/>
      <c r="R2" s="278"/>
      <c r="S2" s="278" t="s">
        <v>126</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70" t="s">
        <v>150</v>
      </c>
      <c r="C5" s="69"/>
      <c r="D5" s="69"/>
      <c r="E5" s="69" t="s">
        <v>552</v>
      </c>
      <c r="F5" s="69"/>
      <c r="G5" s="69"/>
      <c r="H5" s="69"/>
      <c r="I5" s="69"/>
      <c r="J5" s="69"/>
      <c r="K5" s="69"/>
      <c r="L5" s="69"/>
      <c r="M5" s="69"/>
      <c r="N5" s="287" t="s">
        <v>128</v>
      </c>
      <c r="O5" s="288"/>
      <c r="P5" s="288"/>
      <c r="Q5" s="288"/>
      <c r="R5" s="288"/>
      <c r="S5" s="288"/>
      <c r="T5" s="361">
        <v>234</v>
      </c>
      <c r="U5" s="361"/>
      <c r="V5" s="361"/>
      <c r="W5" s="362"/>
      <c r="Y5" s="5"/>
      <c r="Z5" s="5"/>
    </row>
    <row r="6" spans="1:26" s="4" customFormat="1" ht="15" customHeight="1" x14ac:dyDescent="0.2">
      <c r="B6" s="71" t="s">
        <v>151</v>
      </c>
      <c r="C6" s="5"/>
      <c r="D6" s="5"/>
      <c r="E6" s="5"/>
      <c r="F6" s="5"/>
      <c r="G6" s="5"/>
      <c r="H6" s="5"/>
      <c r="I6" s="5"/>
      <c r="J6" s="5"/>
      <c r="K6" s="5"/>
      <c r="L6" s="5"/>
      <c r="M6" s="5"/>
      <c r="N6" s="197" t="s">
        <v>48</v>
      </c>
      <c r="O6" s="198"/>
      <c r="P6" s="198"/>
      <c r="Q6" s="198"/>
      <c r="R6" s="198"/>
      <c r="S6" s="199"/>
      <c r="T6" s="241">
        <f>(K28/T5)</f>
        <v>1766058.3376068375</v>
      </c>
      <c r="U6" s="242"/>
      <c r="V6" s="242"/>
      <c r="W6" s="243"/>
      <c r="Y6" s="5"/>
      <c r="Z6" s="5"/>
    </row>
    <row r="7" spans="1:26" s="4" customFormat="1" ht="15" customHeight="1" x14ac:dyDescent="0.2">
      <c r="B7" s="71" t="s">
        <v>152</v>
      </c>
      <c r="C7" s="5"/>
      <c r="D7" s="5"/>
      <c r="E7" s="5"/>
      <c r="F7" s="5"/>
      <c r="G7" s="5"/>
      <c r="H7" s="5"/>
      <c r="I7" s="5"/>
      <c r="J7" s="5"/>
      <c r="K7" s="5"/>
      <c r="L7" s="5"/>
      <c r="M7" s="5"/>
      <c r="N7" s="197" t="s">
        <v>49</v>
      </c>
      <c r="O7" s="198"/>
      <c r="P7" s="198"/>
      <c r="Q7" s="198"/>
      <c r="R7" s="198"/>
      <c r="S7" s="199"/>
      <c r="T7" s="244">
        <f>(SUM(K14:N20,K23:N25)-(SUM(T17:W18)))/(T5)</f>
        <v>1548559.0213675213</v>
      </c>
      <c r="U7" s="245"/>
      <c r="V7" s="245"/>
      <c r="W7" s="246"/>
      <c r="Y7" s="5"/>
      <c r="Z7" s="5"/>
    </row>
    <row r="8" spans="1:26" s="4" customFormat="1" ht="15" customHeight="1" x14ac:dyDescent="0.2">
      <c r="B8" s="71"/>
      <c r="C8" s="5"/>
      <c r="D8" s="5"/>
      <c r="E8" s="5"/>
      <c r="F8" s="5"/>
      <c r="G8" s="5"/>
      <c r="H8" s="5"/>
      <c r="I8" s="5"/>
      <c r="J8" s="5"/>
      <c r="K8" s="5"/>
      <c r="L8" s="5"/>
      <c r="M8" s="5"/>
      <c r="N8" s="197" t="s">
        <v>44</v>
      </c>
      <c r="O8" s="198"/>
      <c r="P8" s="198"/>
      <c r="Q8" s="198"/>
      <c r="R8" s="198"/>
      <c r="S8" s="199"/>
      <c r="T8" s="261">
        <f>((T17+T18)/(K28)*100)</f>
        <v>12.31552274394552</v>
      </c>
      <c r="U8" s="262"/>
      <c r="V8" s="262"/>
      <c r="W8" s="263"/>
      <c r="Y8" s="5"/>
      <c r="Z8" s="5"/>
    </row>
    <row r="9" spans="1:26" s="4" customFormat="1" ht="15" customHeight="1" x14ac:dyDescent="0.2">
      <c r="B9" s="68"/>
      <c r="C9" s="50"/>
      <c r="D9" s="50"/>
      <c r="E9" s="50"/>
      <c r="F9" s="50"/>
      <c r="G9" s="50"/>
      <c r="H9" s="50"/>
      <c r="I9" s="50"/>
      <c r="J9" s="50"/>
      <c r="K9" s="50"/>
      <c r="L9" s="50"/>
      <c r="M9" s="51"/>
      <c r="N9" s="197" t="s">
        <v>45</v>
      </c>
      <c r="O9" s="198"/>
      <c r="P9" s="198"/>
      <c r="Q9" s="198"/>
      <c r="R9" s="198"/>
      <c r="S9" s="199"/>
      <c r="T9" s="261">
        <f>IF((K21-T21)/(K21)*100&gt;0,(K21-T21)/(K21)*100,0)</f>
        <v>73.859252517505112</v>
      </c>
      <c r="U9" s="262"/>
      <c r="V9" s="262"/>
      <c r="W9" s="263"/>
      <c r="Y9" s="5"/>
      <c r="Z9" s="5"/>
    </row>
    <row r="10" spans="1:26" s="4" customFormat="1" ht="15" customHeight="1" thickBot="1" x14ac:dyDescent="0.25">
      <c r="B10" s="82"/>
      <c r="C10" s="83"/>
      <c r="D10" s="83"/>
      <c r="E10" s="83"/>
      <c r="F10" s="83"/>
      <c r="G10" s="83"/>
      <c r="H10" s="83"/>
      <c r="I10" s="83"/>
      <c r="J10" s="83"/>
      <c r="K10" s="83"/>
      <c r="L10" s="83"/>
      <c r="M10" s="84"/>
      <c r="N10" s="294" t="s">
        <v>69</v>
      </c>
      <c r="O10" s="295"/>
      <c r="P10" s="295"/>
      <c r="Q10" s="295"/>
      <c r="R10" s="295"/>
      <c r="S10" s="295"/>
      <c r="T10" s="296" t="s">
        <v>153</v>
      </c>
      <c r="U10" s="296"/>
      <c r="V10" s="296"/>
      <c r="W10" s="297"/>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391985140</v>
      </c>
      <c r="L15" s="194"/>
      <c r="M15" s="194"/>
      <c r="N15" s="195"/>
      <c r="O15" s="196" t="s">
        <v>9</v>
      </c>
      <c r="P15" s="191"/>
      <c r="Q15" s="191"/>
      <c r="R15" s="191"/>
      <c r="S15" s="192"/>
      <c r="T15" s="157">
        <v>43201000</v>
      </c>
      <c r="U15" s="158"/>
      <c r="V15" s="158"/>
      <c r="W15" s="161"/>
      <c r="X15" s="1"/>
    </row>
    <row r="16" spans="1:26" s="2" customFormat="1" ht="15" customHeight="1" x14ac:dyDescent="0.2">
      <c r="A16" s="1"/>
      <c r="B16" s="143"/>
      <c r="C16" s="144"/>
      <c r="D16" s="144"/>
      <c r="E16" s="144"/>
      <c r="F16" s="190" t="s">
        <v>4</v>
      </c>
      <c r="G16" s="191"/>
      <c r="H16" s="191"/>
      <c r="I16" s="191"/>
      <c r="J16" s="192"/>
      <c r="K16" s="193">
        <v>3174281</v>
      </c>
      <c r="L16" s="194"/>
      <c r="M16" s="194"/>
      <c r="N16" s="195"/>
      <c r="O16" s="196" t="s">
        <v>8</v>
      </c>
      <c r="P16" s="191"/>
      <c r="Q16" s="191"/>
      <c r="R16" s="191"/>
      <c r="S16" s="192"/>
      <c r="T16" s="157">
        <v>3485000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18098230</v>
      </c>
      <c r="L18" s="194"/>
      <c r="M18" s="194"/>
      <c r="N18" s="195"/>
      <c r="O18" s="196" t="s">
        <v>6</v>
      </c>
      <c r="P18" s="191"/>
      <c r="Q18" s="191"/>
      <c r="R18" s="191"/>
      <c r="S18" s="192"/>
      <c r="T18" s="157">
        <v>50894840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10447799</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413257651</v>
      </c>
      <c r="L21" s="187"/>
      <c r="M21" s="187"/>
      <c r="N21" s="188"/>
      <c r="O21" s="178" t="s">
        <v>21</v>
      </c>
      <c r="P21" s="173"/>
      <c r="Q21" s="173"/>
      <c r="R21" s="173"/>
      <c r="S21" s="174"/>
      <c r="T21" s="186">
        <f>SUM(T14:W20)</f>
        <v>108028639</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-305229012</v>
      </c>
      <c r="U22" s="136"/>
      <c r="V22" s="136"/>
      <c r="W22" s="137"/>
      <c r="X22" s="1"/>
    </row>
    <row r="23" spans="1:24" s="2" customFormat="1" ht="15" customHeight="1" x14ac:dyDescent="0.2">
      <c r="A23" s="1"/>
      <c r="B23" s="141" t="s">
        <v>475</v>
      </c>
      <c r="C23" s="142"/>
      <c r="D23" s="142"/>
      <c r="E23" s="142"/>
      <c r="F23" s="147" t="s">
        <v>1</v>
      </c>
      <c r="G23" s="148"/>
      <c r="H23" s="148"/>
      <c r="I23" s="148"/>
      <c r="J23" s="149"/>
      <c r="K23" s="150">
        <v>0</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0</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0</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413257651</v>
      </c>
      <c r="L28" s="129"/>
      <c r="M28" s="129"/>
      <c r="N28" s="130"/>
      <c r="O28" s="131" t="s">
        <v>21</v>
      </c>
      <c r="P28" s="126"/>
      <c r="Q28" s="126"/>
      <c r="R28" s="126"/>
      <c r="S28" s="127"/>
      <c r="T28" s="128">
        <f>T21+T26</f>
        <v>108028639</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-305229012</v>
      </c>
      <c r="U29" s="136"/>
      <c r="V29" s="136"/>
      <c r="W29" s="137"/>
      <c r="X29" s="1"/>
    </row>
    <row r="30" spans="1:24" s="2" customFormat="1" ht="10.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 customHeight="1" x14ac:dyDescent="0.2">
      <c r="U31" s="208" t="s">
        <v>470</v>
      </c>
      <c r="V31" s="208"/>
      <c r="W31" s="208"/>
    </row>
    <row r="35" spans="10:16" ht="15" customHeight="1" x14ac:dyDescent="0.2">
      <c r="J35" s="62"/>
      <c r="K35" s="62"/>
      <c r="L35" s="62"/>
      <c r="M35" s="62"/>
      <c r="N35" s="62"/>
      <c r="O35" s="62"/>
      <c r="P35" s="62"/>
    </row>
    <row r="39" spans="10:16" ht="15" customHeight="1" x14ac:dyDescent="0.2">
      <c r="J39" s="62"/>
      <c r="K39" s="62"/>
      <c r="L39" s="62"/>
      <c r="M39" s="62"/>
      <c r="N39" s="62"/>
      <c r="O39" s="62"/>
      <c r="P39" s="62"/>
    </row>
  </sheetData>
  <mergeCells count="88">
    <mergeCell ref="O24:S24"/>
    <mergeCell ref="T24:W24"/>
    <mergeCell ref="F25:J25"/>
    <mergeCell ref="K26:N26"/>
    <mergeCell ref="O26:S26"/>
    <mergeCell ref="T26:W26"/>
    <mergeCell ref="K24:N24"/>
    <mergeCell ref="F26:J26"/>
    <mergeCell ref="K25:N25"/>
    <mergeCell ref="O25:S25"/>
    <mergeCell ref="T25:W25"/>
    <mergeCell ref="F27:S27"/>
    <mergeCell ref="T27:W27"/>
    <mergeCell ref="T22:W22"/>
    <mergeCell ref="B28:E29"/>
    <mergeCell ref="F28:J28"/>
    <mergeCell ref="K28:N28"/>
    <mergeCell ref="O28:S28"/>
    <mergeCell ref="T28:W28"/>
    <mergeCell ref="F29:S29"/>
    <mergeCell ref="T29:W29"/>
    <mergeCell ref="B23:E27"/>
    <mergeCell ref="F23:J23"/>
    <mergeCell ref="K23:N23"/>
    <mergeCell ref="O23:S23"/>
    <mergeCell ref="T23:W23"/>
    <mergeCell ref="F24:J24"/>
    <mergeCell ref="F19:J19"/>
    <mergeCell ref="K19:N19"/>
    <mergeCell ref="O19:S19"/>
    <mergeCell ref="T19:W19"/>
    <mergeCell ref="F20:J20"/>
    <mergeCell ref="K20:N20"/>
    <mergeCell ref="O20:S20"/>
    <mergeCell ref="T20:W20"/>
    <mergeCell ref="F21:J21"/>
    <mergeCell ref="K21:N21"/>
    <mergeCell ref="O21:S21"/>
    <mergeCell ref="T21:W21"/>
    <mergeCell ref="F22:S22"/>
    <mergeCell ref="N10:S10"/>
    <mergeCell ref="T10:W10"/>
    <mergeCell ref="B13:E13"/>
    <mergeCell ref="F13:J13"/>
    <mergeCell ref="K13:N13"/>
    <mergeCell ref="T13:W13"/>
    <mergeCell ref="T16:W16"/>
    <mergeCell ref="T17:W17"/>
    <mergeCell ref="F18:J18"/>
    <mergeCell ref="K18:N18"/>
    <mergeCell ref="O13:S13"/>
    <mergeCell ref="O18:S18"/>
    <mergeCell ref="T18:W18"/>
    <mergeCell ref="F17:J17"/>
    <mergeCell ref="K17:N17"/>
    <mergeCell ref="O17:S17"/>
    <mergeCell ref="N8:S8"/>
    <mergeCell ref="T8:W8"/>
    <mergeCell ref="N9:S9"/>
    <mergeCell ref="T9:W9"/>
    <mergeCell ref="B14:E22"/>
    <mergeCell ref="F14:J14"/>
    <mergeCell ref="K14:N14"/>
    <mergeCell ref="O14:S14"/>
    <mergeCell ref="T14:W14"/>
    <mergeCell ref="F15:J15"/>
    <mergeCell ref="K15:N15"/>
    <mergeCell ref="O15:S15"/>
    <mergeCell ref="T15:W15"/>
    <mergeCell ref="F16:J16"/>
    <mergeCell ref="K16:N16"/>
    <mergeCell ref="O16:S16"/>
    <mergeCell ref="U31:W31"/>
    <mergeCell ref="B1:E3"/>
    <mergeCell ref="F1:J1"/>
    <mergeCell ref="K1:R1"/>
    <mergeCell ref="S1:W1"/>
    <mergeCell ref="F2:J3"/>
    <mergeCell ref="K2:R3"/>
    <mergeCell ref="S2:W3"/>
    <mergeCell ref="B12:W12"/>
    <mergeCell ref="B4:W4"/>
    <mergeCell ref="N5:S5"/>
    <mergeCell ref="T5:W5"/>
    <mergeCell ref="N6:S6"/>
    <mergeCell ref="T6:W6"/>
    <mergeCell ref="N7:S7"/>
    <mergeCell ref="T7:W7"/>
  </mergeCells>
  <phoneticPr fontId="1"/>
  <hyperlinks>
    <hyperlink ref="U31" location="目次!D6" display="目次へ戻る"/>
    <hyperlink ref="U31:W31" location="目次!D14" display="目次へ戻る"/>
  </hyperlink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154</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155</v>
      </c>
      <c r="G2" s="273"/>
      <c r="H2" s="273"/>
      <c r="I2" s="273"/>
      <c r="J2" s="274"/>
      <c r="K2" s="278" t="s">
        <v>493</v>
      </c>
      <c r="L2" s="278"/>
      <c r="M2" s="278"/>
      <c r="N2" s="278"/>
      <c r="O2" s="278"/>
      <c r="P2" s="278"/>
      <c r="Q2" s="278"/>
      <c r="R2" s="278"/>
      <c r="S2" s="278" t="s">
        <v>156</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63" t="s">
        <v>158</v>
      </c>
      <c r="F5" s="363"/>
      <c r="G5" s="363"/>
      <c r="H5" s="363"/>
      <c r="I5" s="363"/>
      <c r="J5" s="363"/>
      <c r="K5" s="363"/>
      <c r="L5" s="363"/>
      <c r="M5" s="364"/>
      <c r="N5" s="287" t="s">
        <v>159</v>
      </c>
      <c r="O5" s="288"/>
      <c r="P5" s="288"/>
      <c r="Q5" s="288"/>
      <c r="R5" s="288"/>
      <c r="S5" s="288"/>
      <c r="T5" s="365">
        <v>34</v>
      </c>
      <c r="U5" s="365"/>
      <c r="V5" s="365"/>
      <c r="W5" s="366"/>
      <c r="Y5" s="5"/>
      <c r="Z5" s="5"/>
    </row>
    <row r="6" spans="1:26" s="4" customFormat="1" ht="15" customHeight="1" x14ac:dyDescent="0.2">
      <c r="B6" s="20" t="s">
        <v>160</v>
      </c>
      <c r="C6" s="11"/>
      <c r="D6" s="11"/>
      <c r="E6" s="18" t="s">
        <v>161</v>
      </c>
      <c r="G6" s="18"/>
      <c r="H6" s="18"/>
      <c r="I6" s="18"/>
      <c r="J6" s="18"/>
      <c r="K6" s="18"/>
      <c r="L6" s="18"/>
      <c r="M6" s="19"/>
      <c r="N6" s="367" t="s">
        <v>567</v>
      </c>
      <c r="O6" s="368"/>
      <c r="P6" s="368"/>
      <c r="Q6" s="368"/>
      <c r="R6" s="368"/>
      <c r="S6" s="368"/>
      <c r="T6" s="241">
        <f>(K28/T5)</f>
        <v>5361558.1176470593</v>
      </c>
      <c r="U6" s="242"/>
      <c r="V6" s="242"/>
      <c r="W6" s="243"/>
      <c r="Y6" s="5"/>
      <c r="Z6" s="5"/>
    </row>
    <row r="7" spans="1:26" s="4" customFormat="1" ht="15" customHeight="1" x14ac:dyDescent="0.2">
      <c r="B7" s="20"/>
      <c r="C7" s="11"/>
      <c r="D7" s="11"/>
      <c r="E7" s="11" t="s">
        <v>162</v>
      </c>
      <c r="G7" s="11"/>
      <c r="H7" s="11"/>
      <c r="I7" s="11"/>
      <c r="J7" s="11"/>
      <c r="K7" s="11"/>
      <c r="L7" s="11"/>
      <c r="M7" s="35"/>
      <c r="N7" s="367" t="s">
        <v>568</v>
      </c>
      <c r="O7" s="368"/>
      <c r="P7" s="368"/>
      <c r="Q7" s="368"/>
      <c r="R7" s="368"/>
      <c r="S7" s="368"/>
      <c r="T7" s="244">
        <f>(SUM(K14:N20,K23:N25)-(SUM(T17:W18)))/(T5)</f>
        <v>3179508.7058823528</v>
      </c>
      <c r="U7" s="245"/>
      <c r="V7" s="245"/>
      <c r="W7" s="246"/>
      <c r="Y7" s="5"/>
      <c r="Z7" s="5"/>
    </row>
    <row r="8" spans="1:26" s="4" customFormat="1" ht="15" customHeight="1" x14ac:dyDescent="0.2">
      <c r="B8" s="20" t="s">
        <v>163</v>
      </c>
      <c r="C8" s="11"/>
      <c r="D8" s="11"/>
      <c r="E8" s="11"/>
      <c r="F8" s="12"/>
      <c r="G8" s="12"/>
      <c r="H8" s="12"/>
      <c r="I8" s="12"/>
      <c r="J8" s="12"/>
      <c r="K8" s="12"/>
      <c r="L8" s="12"/>
      <c r="M8" s="38"/>
      <c r="N8" s="367" t="s">
        <v>44</v>
      </c>
      <c r="O8" s="368"/>
      <c r="P8" s="368"/>
      <c r="Q8" s="368"/>
      <c r="R8" s="368"/>
      <c r="S8" s="368"/>
      <c r="T8" s="261">
        <f>((T17+T18)/(K28)*100)</f>
        <v>40.698046423906099</v>
      </c>
      <c r="U8" s="262"/>
      <c r="V8" s="262"/>
      <c r="W8" s="263"/>
      <c r="Y8" s="5"/>
      <c r="Z8" s="5"/>
    </row>
    <row r="9" spans="1:26" s="4" customFormat="1" ht="15" customHeight="1" x14ac:dyDescent="0.2">
      <c r="B9" s="328" t="s">
        <v>164</v>
      </c>
      <c r="C9" s="329"/>
      <c r="D9" s="329"/>
      <c r="E9" s="329"/>
      <c r="F9" s="329"/>
      <c r="G9" s="329"/>
      <c r="H9" s="329"/>
      <c r="I9" s="329"/>
      <c r="J9" s="329"/>
      <c r="K9" s="329"/>
      <c r="L9" s="329"/>
      <c r="M9" s="330"/>
      <c r="N9" s="367" t="s">
        <v>45</v>
      </c>
      <c r="O9" s="368"/>
      <c r="P9" s="368"/>
      <c r="Q9" s="368"/>
      <c r="R9" s="368"/>
      <c r="S9" s="368"/>
      <c r="T9" s="261">
        <f>IF((K21-T21)/(K21)*100&gt;0,(K21-T21)/(K21)*100,0)</f>
        <v>27.699269542150301</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165</v>
      </c>
      <c r="O10" s="295"/>
      <c r="P10" s="295"/>
      <c r="Q10" s="295"/>
      <c r="R10" s="295"/>
      <c r="S10" s="295"/>
      <c r="T10" s="317">
        <v>56.39</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12732000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70332612</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6111347</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1200</v>
      </c>
      <c r="L18" s="194"/>
      <c r="M18" s="194"/>
      <c r="N18" s="195"/>
      <c r="O18" s="196" t="s">
        <v>6</v>
      </c>
      <c r="P18" s="191"/>
      <c r="Q18" s="191"/>
      <c r="R18" s="191"/>
      <c r="S18" s="192"/>
      <c r="T18" s="157">
        <v>74189680</v>
      </c>
      <c r="U18" s="158"/>
      <c r="V18" s="158"/>
      <c r="W18" s="161"/>
      <c r="X18" s="1"/>
    </row>
    <row r="19" spans="1:25" s="2" customFormat="1" ht="15" customHeight="1" x14ac:dyDescent="0.2">
      <c r="A19" s="1"/>
      <c r="B19" s="143"/>
      <c r="C19" s="144"/>
      <c r="D19" s="144"/>
      <c r="E19" s="144"/>
      <c r="F19" s="190" t="s">
        <v>23</v>
      </c>
      <c r="G19" s="191"/>
      <c r="H19" s="191"/>
      <c r="I19" s="191"/>
      <c r="J19" s="192"/>
      <c r="K19" s="193">
        <v>45757800</v>
      </c>
      <c r="L19" s="194"/>
      <c r="M19" s="194"/>
      <c r="N19" s="195"/>
      <c r="O19" s="196" t="s">
        <v>24</v>
      </c>
      <c r="P19" s="191"/>
      <c r="Q19" s="191"/>
      <c r="R19" s="191"/>
      <c r="S19" s="192"/>
      <c r="T19" s="157">
        <v>23369281</v>
      </c>
      <c r="U19" s="158"/>
      <c r="V19" s="158"/>
      <c r="W19" s="161"/>
      <c r="X19" s="1"/>
    </row>
    <row r="20" spans="1:25"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134934959</v>
      </c>
      <c r="L21" s="187"/>
      <c r="M21" s="187"/>
      <c r="N21" s="188"/>
      <c r="O21" s="178" t="s">
        <v>21</v>
      </c>
      <c r="P21" s="173"/>
      <c r="Q21" s="173"/>
      <c r="R21" s="173"/>
      <c r="S21" s="174"/>
      <c r="T21" s="186">
        <f>SUM(T14:W20)</f>
        <v>97558961</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321">
        <f>T21-K21</f>
        <v>-37375998</v>
      </c>
      <c r="U22" s="322"/>
      <c r="V22" s="322"/>
      <c r="W22" s="323"/>
      <c r="X22" s="1"/>
    </row>
    <row r="23" spans="1:25" s="2" customFormat="1" ht="15" customHeight="1" x14ac:dyDescent="0.2">
      <c r="A23" s="1"/>
      <c r="B23" s="141" t="s">
        <v>475</v>
      </c>
      <c r="C23" s="142"/>
      <c r="D23" s="142"/>
      <c r="E23" s="142"/>
      <c r="F23" s="147" t="s">
        <v>1</v>
      </c>
      <c r="G23" s="148"/>
      <c r="H23" s="148"/>
      <c r="I23" s="148"/>
      <c r="J23" s="149"/>
      <c r="K23" s="150">
        <v>46929728</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428289</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575</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47358017</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-47358017</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182292976</v>
      </c>
      <c r="L28" s="129"/>
      <c r="M28" s="129"/>
      <c r="N28" s="130"/>
      <c r="O28" s="131" t="s">
        <v>21</v>
      </c>
      <c r="P28" s="126"/>
      <c r="Q28" s="126"/>
      <c r="R28" s="126"/>
      <c r="S28" s="127"/>
      <c r="T28" s="128">
        <f>T21+T26</f>
        <v>97558961</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-84734015</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167</v>
      </c>
      <c r="C33" s="116"/>
      <c r="D33" s="116"/>
      <c r="E33" s="116"/>
      <c r="F33" s="116"/>
      <c r="G33" s="116"/>
      <c r="H33" s="116"/>
      <c r="I33" s="116"/>
      <c r="J33" s="116"/>
      <c r="K33" s="116"/>
      <c r="L33" s="117">
        <v>1994</v>
      </c>
      <c r="M33" s="117"/>
      <c r="N33" s="117"/>
      <c r="O33" s="117"/>
      <c r="P33" s="118">
        <v>47</v>
      </c>
      <c r="Q33" s="118"/>
      <c r="R33" s="118"/>
      <c r="S33" s="118"/>
      <c r="T33" s="119" t="s">
        <v>168</v>
      </c>
      <c r="U33" s="119"/>
      <c r="V33" s="119"/>
      <c r="W33" s="120"/>
    </row>
    <row r="34" spans="2:29" ht="18" customHeight="1" x14ac:dyDescent="0.2">
      <c r="B34" s="106"/>
      <c r="C34" s="108" t="s">
        <v>169</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1539964330</v>
      </c>
      <c r="D35" s="110"/>
      <c r="E35" s="110"/>
      <c r="F35" s="110"/>
      <c r="G35" s="110"/>
      <c r="H35" s="110"/>
      <c r="I35" s="110"/>
      <c r="J35" s="110">
        <v>880859590</v>
      </c>
      <c r="K35" s="110"/>
      <c r="L35" s="110"/>
      <c r="M35" s="110"/>
      <c r="N35" s="110"/>
      <c r="O35" s="110"/>
      <c r="P35" s="110"/>
      <c r="Q35" s="110">
        <v>788244000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170</v>
      </c>
      <c r="C37" s="116"/>
      <c r="D37" s="116"/>
      <c r="E37" s="116"/>
      <c r="F37" s="116"/>
      <c r="G37" s="116"/>
      <c r="H37" s="116"/>
      <c r="I37" s="116"/>
      <c r="J37" s="116"/>
      <c r="K37" s="116"/>
      <c r="L37" s="117">
        <v>1993</v>
      </c>
      <c r="M37" s="117"/>
      <c r="N37" s="117"/>
      <c r="O37" s="117"/>
      <c r="P37" s="118">
        <v>47</v>
      </c>
      <c r="Q37" s="118"/>
      <c r="R37" s="118"/>
      <c r="S37" s="118"/>
      <c r="T37" s="119" t="s">
        <v>171</v>
      </c>
      <c r="U37" s="119"/>
      <c r="V37" s="119"/>
      <c r="W37" s="120"/>
      <c r="X37" s="3"/>
      <c r="Y37" s="3"/>
      <c r="AA37" s="2"/>
      <c r="AB37" s="2"/>
      <c r="AC37" s="2"/>
    </row>
    <row r="38" spans="2:29" ht="18" customHeight="1" x14ac:dyDescent="0.2">
      <c r="B38" s="106"/>
      <c r="C38" s="108" t="s">
        <v>172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584658870</v>
      </c>
      <c r="D39" s="110"/>
      <c r="E39" s="110"/>
      <c r="F39" s="110"/>
      <c r="G39" s="110"/>
      <c r="H39" s="110"/>
      <c r="I39" s="110"/>
      <c r="J39" s="110">
        <v>347287365</v>
      </c>
      <c r="K39" s="110"/>
      <c r="L39" s="110"/>
      <c r="M39" s="110"/>
      <c r="N39" s="110"/>
      <c r="O39" s="110"/>
      <c r="P39" s="110"/>
      <c r="Q39" s="110">
        <v>267022000</v>
      </c>
      <c r="R39" s="110"/>
      <c r="S39" s="110"/>
      <c r="T39" s="110"/>
      <c r="U39" s="110"/>
      <c r="V39" s="110"/>
      <c r="W39" s="112"/>
      <c r="X39" s="3"/>
      <c r="Y39" s="3"/>
      <c r="Z39" s="1"/>
    </row>
    <row r="41" spans="2:29" ht="15" customHeight="1" x14ac:dyDescent="0.2">
      <c r="U41" s="208" t="s">
        <v>470</v>
      </c>
      <c r="V41" s="208"/>
      <c r="W41" s="208"/>
    </row>
  </sheetData>
  <mergeCells count="121">
    <mergeCell ref="B28:E29"/>
    <mergeCell ref="F28:J28"/>
    <mergeCell ref="K28:N28"/>
    <mergeCell ref="O28:S2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8:W28"/>
    <mergeCell ref="F29:S29"/>
    <mergeCell ref="T29:W29"/>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9:M10"/>
    <mergeCell ref="N9:S9"/>
    <mergeCell ref="T9:W9"/>
    <mergeCell ref="N10:S10"/>
    <mergeCell ref="T10:W10"/>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U41:W41"/>
    <mergeCell ref="B4:W4"/>
    <mergeCell ref="E5:M5"/>
    <mergeCell ref="N5:S5"/>
    <mergeCell ref="T5:W5"/>
    <mergeCell ref="N6:S6"/>
    <mergeCell ref="T6:W6"/>
    <mergeCell ref="B1:E3"/>
    <mergeCell ref="F1:J1"/>
    <mergeCell ref="K1:R1"/>
    <mergeCell ref="S1:W1"/>
    <mergeCell ref="F2:J3"/>
    <mergeCell ref="K2:R3"/>
    <mergeCell ref="S2:W3"/>
    <mergeCell ref="B12:W12"/>
    <mergeCell ref="B13:E13"/>
    <mergeCell ref="F13:J13"/>
    <mergeCell ref="K13:N13"/>
    <mergeCell ref="O13:S13"/>
    <mergeCell ref="T13:W13"/>
    <mergeCell ref="N7:S7"/>
    <mergeCell ref="T7:W7"/>
    <mergeCell ref="N8:S8"/>
    <mergeCell ref="T8:W8"/>
  </mergeCells>
  <phoneticPr fontId="1"/>
  <hyperlinks>
    <hyperlink ref="U41" location="目次!D6" display="目次へ戻る"/>
    <hyperlink ref="U41:W41" location="目次!D17" display="目次へ戻る"/>
  </hyperlink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173</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155</v>
      </c>
      <c r="G2" s="273"/>
      <c r="H2" s="273"/>
      <c r="I2" s="273"/>
      <c r="J2" s="274"/>
      <c r="K2" s="278" t="s">
        <v>174</v>
      </c>
      <c r="L2" s="278"/>
      <c r="M2" s="278"/>
      <c r="N2" s="278"/>
      <c r="O2" s="278"/>
      <c r="P2" s="278"/>
      <c r="Q2" s="278"/>
      <c r="R2" s="278"/>
      <c r="S2" s="278" t="s">
        <v>175</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3" t="s">
        <v>176</v>
      </c>
      <c r="G5" s="33"/>
      <c r="H5" s="33"/>
      <c r="I5" s="33"/>
      <c r="J5" s="33"/>
      <c r="K5" s="33"/>
      <c r="L5" s="33"/>
      <c r="M5" s="34"/>
      <c r="N5" s="287" t="s">
        <v>63</v>
      </c>
      <c r="O5" s="288"/>
      <c r="P5" s="288"/>
      <c r="Q5" s="288"/>
      <c r="R5" s="288"/>
      <c r="S5" s="288"/>
      <c r="T5" s="361">
        <v>33208</v>
      </c>
      <c r="U5" s="361"/>
      <c r="V5" s="361"/>
      <c r="W5" s="362"/>
      <c r="Y5" s="5"/>
      <c r="Z5" s="5"/>
    </row>
    <row r="6" spans="1:26" s="4" customFormat="1" ht="15" customHeight="1" x14ac:dyDescent="0.2">
      <c r="B6" s="20" t="s">
        <v>160</v>
      </c>
      <c r="C6" s="11"/>
      <c r="D6" s="11"/>
      <c r="E6" s="91">
        <v>37300</v>
      </c>
      <c r="F6" s="91"/>
      <c r="G6" s="91"/>
      <c r="H6" s="91"/>
      <c r="I6" s="91"/>
      <c r="J6" s="91"/>
      <c r="K6" s="91"/>
      <c r="L6" s="91"/>
      <c r="M6" s="92"/>
      <c r="N6" s="197" t="s">
        <v>48</v>
      </c>
      <c r="O6" s="198"/>
      <c r="P6" s="198"/>
      <c r="Q6" s="198"/>
      <c r="R6" s="198"/>
      <c r="S6" s="199"/>
      <c r="T6" s="241">
        <f>(K28/T5)</f>
        <v>1383.8621416526139</v>
      </c>
      <c r="U6" s="242"/>
      <c r="V6" s="242"/>
      <c r="W6" s="243"/>
      <c r="Y6" s="5"/>
      <c r="Z6" s="5"/>
    </row>
    <row r="7" spans="1:26" s="4" customFormat="1" ht="15" customHeight="1" x14ac:dyDescent="0.2">
      <c r="B7" s="20" t="s">
        <v>177</v>
      </c>
      <c r="C7" s="11"/>
      <c r="D7" s="11"/>
      <c r="E7" s="11"/>
      <c r="F7" s="37"/>
      <c r="G7" s="37"/>
      <c r="H7" s="37"/>
      <c r="I7" s="37"/>
      <c r="J7" s="37"/>
      <c r="K7" s="37"/>
      <c r="L7" s="37"/>
      <c r="M7" s="46"/>
      <c r="N7" s="197" t="s">
        <v>49</v>
      </c>
      <c r="O7" s="198"/>
      <c r="P7" s="198"/>
      <c r="Q7" s="198"/>
      <c r="R7" s="198"/>
      <c r="S7" s="199"/>
      <c r="T7" s="244">
        <f>(SUM(K14:N20,K23:N25)-(SUM(T17:W18)))/(T5)</f>
        <v>1136.9255601059986</v>
      </c>
      <c r="U7" s="245"/>
      <c r="V7" s="245"/>
      <c r="W7" s="246"/>
      <c r="Y7" s="5"/>
      <c r="Z7" s="5"/>
    </row>
    <row r="8" spans="1:26" s="4" customFormat="1" ht="15" customHeight="1" x14ac:dyDescent="0.2">
      <c r="B8" s="328" t="s">
        <v>178</v>
      </c>
      <c r="C8" s="329"/>
      <c r="D8" s="329"/>
      <c r="E8" s="329"/>
      <c r="F8" s="329"/>
      <c r="G8" s="329"/>
      <c r="H8" s="329"/>
      <c r="I8" s="329"/>
      <c r="J8" s="329"/>
      <c r="K8" s="329"/>
      <c r="L8" s="329"/>
      <c r="M8" s="330"/>
      <c r="N8" s="197" t="s">
        <v>44</v>
      </c>
      <c r="O8" s="198"/>
      <c r="P8" s="198"/>
      <c r="Q8" s="198"/>
      <c r="R8" s="198"/>
      <c r="S8" s="199"/>
      <c r="T8" s="261">
        <f>((T17+T18)/(K28)*100)</f>
        <v>17.844015969085085</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77.370870091073044</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69</v>
      </c>
      <c r="O10" s="295"/>
      <c r="P10" s="295"/>
      <c r="Q10" s="295"/>
      <c r="R10" s="295"/>
      <c r="S10" s="295"/>
      <c r="T10" s="317">
        <v>38</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7432000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27326396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565675</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2602522</v>
      </c>
      <c r="L18" s="194"/>
      <c r="M18" s="194"/>
      <c r="N18" s="195"/>
      <c r="O18" s="196" t="s">
        <v>6</v>
      </c>
      <c r="P18" s="191"/>
      <c r="Q18" s="191"/>
      <c r="R18" s="191"/>
      <c r="S18" s="192"/>
      <c r="T18" s="157">
        <v>8200270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382188</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37926593</v>
      </c>
      <c r="L21" s="187"/>
      <c r="M21" s="187"/>
      <c r="N21" s="188"/>
      <c r="O21" s="178" t="s">
        <v>21</v>
      </c>
      <c r="P21" s="173"/>
      <c r="Q21" s="173"/>
      <c r="R21" s="173"/>
      <c r="S21" s="174"/>
      <c r="T21" s="186">
        <f>SUM(T14:W20)</f>
        <v>8582458</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-29344135</v>
      </c>
      <c r="U22" s="136"/>
      <c r="V22" s="136"/>
      <c r="W22" s="137"/>
      <c r="X22" s="1"/>
    </row>
    <row r="23" spans="1:24" s="2" customFormat="1" ht="15" customHeight="1" x14ac:dyDescent="0.2">
      <c r="A23" s="1"/>
      <c r="B23" s="141" t="s">
        <v>475</v>
      </c>
      <c r="C23" s="142"/>
      <c r="D23" s="142"/>
      <c r="E23" s="142"/>
      <c r="F23" s="147" t="s">
        <v>1</v>
      </c>
      <c r="G23" s="148"/>
      <c r="H23" s="148"/>
      <c r="I23" s="148"/>
      <c r="J23" s="149"/>
      <c r="K23" s="150">
        <v>7000000</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1028701</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8028701</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-8028701</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45955294</v>
      </c>
      <c r="L28" s="129"/>
      <c r="M28" s="129"/>
      <c r="N28" s="130"/>
      <c r="O28" s="131" t="s">
        <v>21</v>
      </c>
      <c r="P28" s="126"/>
      <c r="Q28" s="126"/>
      <c r="R28" s="126"/>
      <c r="S28" s="127"/>
      <c r="T28" s="128">
        <f>T21+T26</f>
        <v>8582458</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-37372836</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179</v>
      </c>
      <c r="C33" s="116"/>
      <c r="D33" s="116"/>
      <c r="E33" s="116"/>
      <c r="F33" s="116"/>
      <c r="G33" s="116"/>
      <c r="H33" s="116"/>
      <c r="I33" s="116"/>
      <c r="J33" s="116"/>
      <c r="K33" s="116"/>
      <c r="L33" s="117">
        <v>2001</v>
      </c>
      <c r="M33" s="117"/>
      <c r="N33" s="117"/>
      <c r="O33" s="117"/>
      <c r="P33" s="118">
        <v>50</v>
      </c>
      <c r="Q33" s="118"/>
      <c r="R33" s="118"/>
      <c r="S33" s="118"/>
      <c r="T33" s="119" t="s">
        <v>180</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350000000</v>
      </c>
      <c r="D35" s="110"/>
      <c r="E35" s="110"/>
      <c r="F35" s="110"/>
      <c r="G35" s="110"/>
      <c r="H35" s="110"/>
      <c r="I35" s="110"/>
      <c r="J35" s="110">
        <v>133000000</v>
      </c>
      <c r="K35" s="110"/>
      <c r="L35" s="110"/>
      <c r="M35" s="110"/>
      <c r="N35" s="110"/>
      <c r="O35" s="110"/>
      <c r="P35" s="110"/>
      <c r="Q35" s="110">
        <v>306174000</v>
      </c>
      <c r="R35" s="110"/>
      <c r="S35" s="110"/>
      <c r="T35" s="110"/>
      <c r="U35" s="110"/>
      <c r="V35" s="110"/>
      <c r="W35" s="112"/>
    </row>
    <row r="37" spans="2:23" ht="15" customHeight="1" x14ac:dyDescent="0.2">
      <c r="U37" s="208" t="s">
        <v>470</v>
      </c>
      <c r="V37" s="208"/>
      <c r="W37" s="208"/>
    </row>
  </sheetData>
  <mergeCells count="106">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37:W37"/>
    <mergeCell ref="B4:W4"/>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s>
  <phoneticPr fontId="1"/>
  <hyperlinks>
    <hyperlink ref="U37" location="目次!D6" display="目次へ戻る"/>
    <hyperlink ref="U37:W37" location="目次!D18" display="目次へ戻る"/>
  </hyperlink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181</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155</v>
      </c>
      <c r="G2" s="273"/>
      <c r="H2" s="273"/>
      <c r="I2" s="273"/>
      <c r="J2" s="274"/>
      <c r="K2" s="278" t="s">
        <v>182</v>
      </c>
      <c r="L2" s="278"/>
      <c r="M2" s="278"/>
      <c r="N2" s="278"/>
      <c r="O2" s="278"/>
      <c r="P2" s="278"/>
      <c r="Q2" s="278"/>
      <c r="R2" s="278"/>
      <c r="S2" s="278" t="s">
        <v>156</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3" t="s">
        <v>183</v>
      </c>
      <c r="G5" s="33"/>
      <c r="H5" s="33"/>
      <c r="I5" s="33"/>
      <c r="J5" s="33"/>
      <c r="K5" s="33"/>
      <c r="L5" s="33"/>
      <c r="M5" s="34"/>
      <c r="N5" s="287" t="s">
        <v>63</v>
      </c>
      <c r="O5" s="288"/>
      <c r="P5" s="288"/>
      <c r="Q5" s="288"/>
      <c r="R5" s="288"/>
      <c r="S5" s="288"/>
      <c r="T5" s="289">
        <v>34117</v>
      </c>
      <c r="U5" s="289"/>
      <c r="V5" s="289"/>
      <c r="W5" s="290"/>
      <c r="Y5" s="5"/>
      <c r="Z5" s="5"/>
    </row>
    <row r="6" spans="1:26" s="4" customFormat="1" ht="15" customHeight="1" x14ac:dyDescent="0.2">
      <c r="B6" s="20" t="s">
        <v>160</v>
      </c>
      <c r="C6" s="11"/>
      <c r="D6" s="11"/>
      <c r="E6" s="91">
        <v>37545</v>
      </c>
      <c r="F6" s="91"/>
      <c r="G6" s="91"/>
      <c r="H6" s="91"/>
      <c r="I6" s="91"/>
      <c r="J6" s="91"/>
      <c r="K6" s="91"/>
      <c r="L6" s="91"/>
      <c r="M6" s="92"/>
      <c r="N6" s="197" t="s">
        <v>48</v>
      </c>
      <c r="O6" s="198"/>
      <c r="P6" s="198"/>
      <c r="Q6" s="198"/>
      <c r="R6" s="198"/>
      <c r="S6" s="199"/>
      <c r="T6" s="241">
        <f>(K28/T5)</f>
        <v>2110.2083125714453</v>
      </c>
      <c r="U6" s="242"/>
      <c r="V6" s="242"/>
      <c r="W6" s="243"/>
      <c r="Y6" s="5"/>
      <c r="Z6" s="5"/>
    </row>
    <row r="7" spans="1:26" s="4" customFormat="1" ht="15" customHeight="1" x14ac:dyDescent="0.2">
      <c r="B7" s="20" t="s">
        <v>184</v>
      </c>
      <c r="C7" s="11"/>
      <c r="D7" s="11"/>
      <c r="E7" s="11" t="s">
        <v>186</v>
      </c>
      <c r="G7" s="11"/>
      <c r="H7" s="11"/>
      <c r="I7" s="11"/>
      <c r="J7" s="11"/>
      <c r="K7" s="11"/>
      <c r="L7" s="11"/>
      <c r="M7" s="35"/>
      <c r="N7" s="197" t="s">
        <v>49</v>
      </c>
      <c r="O7" s="198"/>
      <c r="P7" s="198"/>
      <c r="Q7" s="198"/>
      <c r="R7" s="198"/>
      <c r="S7" s="199"/>
      <c r="T7" s="244">
        <f>(SUM(K14:N20,K23:N25)-(SUM(T17:W18)))/(T5)</f>
        <v>2110.2083125714453</v>
      </c>
      <c r="U7" s="245"/>
      <c r="V7" s="245"/>
      <c r="W7" s="246"/>
      <c r="Y7" s="5"/>
      <c r="Z7" s="5"/>
    </row>
    <row r="8" spans="1:26" s="4" customFormat="1" ht="15" customHeight="1" x14ac:dyDescent="0.2">
      <c r="B8" s="20" t="s">
        <v>118</v>
      </c>
      <c r="C8" s="11"/>
      <c r="D8" s="11"/>
      <c r="E8" s="11" t="s">
        <v>187</v>
      </c>
      <c r="G8" s="37"/>
      <c r="H8" s="37"/>
      <c r="I8" s="37"/>
      <c r="J8" s="37"/>
      <c r="K8" s="37"/>
      <c r="L8" s="37"/>
      <c r="M8" s="46"/>
      <c r="N8" s="197" t="s">
        <v>44</v>
      </c>
      <c r="O8" s="198"/>
      <c r="P8" s="198"/>
      <c r="Q8" s="198"/>
      <c r="R8" s="198"/>
      <c r="S8" s="199"/>
      <c r="T8" s="261">
        <f>((T17+T18)/(K28)*100)</f>
        <v>0</v>
      </c>
      <c r="U8" s="262"/>
      <c r="V8" s="262"/>
      <c r="W8" s="263"/>
      <c r="Y8" s="5"/>
      <c r="Z8" s="5"/>
    </row>
    <row r="9" spans="1:26" s="4" customFormat="1" ht="15" customHeight="1" x14ac:dyDescent="0.2">
      <c r="B9" s="52"/>
      <c r="C9" s="53"/>
      <c r="D9" s="53"/>
      <c r="E9" s="53"/>
      <c r="F9" s="11"/>
      <c r="G9" s="37"/>
      <c r="H9" s="37"/>
      <c r="I9" s="37"/>
      <c r="J9" s="37"/>
      <c r="K9" s="37"/>
      <c r="L9" s="37"/>
      <c r="M9" s="46"/>
      <c r="N9" s="197" t="s">
        <v>45</v>
      </c>
      <c r="O9" s="198"/>
      <c r="P9" s="198"/>
      <c r="Q9" s="198"/>
      <c r="R9" s="198"/>
      <c r="S9" s="199"/>
      <c r="T9" s="261">
        <f>IF((K21-T21)/(K21)*100&gt;0,(K21-T21)/(K21)*100,0)</f>
        <v>99.546558837668144</v>
      </c>
      <c r="U9" s="262"/>
      <c r="V9" s="262"/>
      <c r="W9" s="263"/>
      <c r="Y9" s="5"/>
      <c r="Z9" s="5"/>
    </row>
    <row r="10" spans="1:26" s="4" customFormat="1" ht="15" customHeight="1" thickBot="1" x14ac:dyDescent="0.25">
      <c r="B10" s="54"/>
      <c r="C10" s="42"/>
      <c r="D10" s="42"/>
      <c r="E10" s="42"/>
      <c r="F10" s="43"/>
      <c r="G10" s="40"/>
      <c r="H10" s="40"/>
      <c r="I10" s="40"/>
      <c r="J10" s="40"/>
      <c r="K10" s="40"/>
      <c r="L10" s="40"/>
      <c r="M10" s="41"/>
      <c r="N10" s="294" t="s">
        <v>188</v>
      </c>
      <c r="O10" s="295"/>
      <c r="P10" s="295"/>
      <c r="Q10" s="295"/>
      <c r="R10" s="295"/>
      <c r="S10" s="295"/>
      <c r="T10" s="317">
        <v>36</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49592370</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8880707</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265141</v>
      </c>
      <c r="U19" s="158"/>
      <c r="V19" s="158"/>
      <c r="W19" s="161"/>
      <c r="X19" s="1"/>
    </row>
    <row r="20" spans="1:24" s="2" customFormat="1" ht="15" customHeight="1" x14ac:dyDescent="0.2">
      <c r="A20" s="1"/>
      <c r="B20" s="143"/>
      <c r="C20" s="144"/>
      <c r="D20" s="144"/>
      <c r="E20" s="144"/>
      <c r="F20" s="162" t="s">
        <v>499</v>
      </c>
      <c r="G20" s="163"/>
      <c r="H20" s="163"/>
      <c r="I20" s="163"/>
      <c r="J20" s="164"/>
      <c r="K20" s="180">
        <v>0</v>
      </c>
      <c r="L20" s="181"/>
      <c r="M20" s="181"/>
      <c r="N20" s="182"/>
      <c r="O20" s="168" t="s">
        <v>500</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58473077</v>
      </c>
      <c r="L21" s="187"/>
      <c r="M21" s="187"/>
      <c r="N21" s="188"/>
      <c r="O21" s="178" t="s">
        <v>21</v>
      </c>
      <c r="P21" s="173"/>
      <c r="Q21" s="173"/>
      <c r="R21" s="173"/>
      <c r="S21" s="174"/>
      <c r="T21" s="186">
        <f>SUM(T14:W20)</f>
        <v>265141</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-58207936</v>
      </c>
      <c r="U22" s="136"/>
      <c r="V22" s="136"/>
      <c r="W22" s="137"/>
      <c r="X22" s="1"/>
    </row>
    <row r="23" spans="1:24" s="2" customFormat="1" ht="15" customHeight="1" x14ac:dyDescent="0.2">
      <c r="A23" s="1"/>
      <c r="B23" s="141" t="s">
        <v>475</v>
      </c>
      <c r="C23" s="142"/>
      <c r="D23" s="142"/>
      <c r="E23" s="142"/>
      <c r="F23" s="147" t="s">
        <v>1</v>
      </c>
      <c r="G23" s="148"/>
      <c r="H23" s="148"/>
      <c r="I23" s="148"/>
      <c r="J23" s="149"/>
      <c r="K23" s="150">
        <v>13520900</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13520900</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-13520900</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71993977</v>
      </c>
      <c r="L28" s="129"/>
      <c r="M28" s="129"/>
      <c r="N28" s="130"/>
      <c r="O28" s="131" t="s">
        <v>21</v>
      </c>
      <c r="P28" s="126"/>
      <c r="Q28" s="126"/>
      <c r="R28" s="126"/>
      <c r="S28" s="127"/>
      <c r="T28" s="128">
        <f>T21+T26</f>
        <v>265141</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-71728836</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182</v>
      </c>
      <c r="C33" s="116"/>
      <c r="D33" s="116"/>
      <c r="E33" s="116"/>
      <c r="F33" s="116"/>
      <c r="G33" s="116"/>
      <c r="H33" s="116"/>
      <c r="I33" s="116"/>
      <c r="J33" s="116"/>
      <c r="K33" s="116"/>
      <c r="L33" s="117">
        <v>2002</v>
      </c>
      <c r="M33" s="117"/>
      <c r="N33" s="117"/>
      <c r="O33" s="117"/>
      <c r="P33" s="118">
        <v>50</v>
      </c>
      <c r="Q33" s="118"/>
      <c r="R33" s="118"/>
      <c r="S33" s="118"/>
      <c r="T33" s="119" t="s">
        <v>189</v>
      </c>
      <c r="U33" s="119"/>
      <c r="V33" s="119"/>
      <c r="W33" s="120"/>
    </row>
    <row r="34" spans="2:23" ht="18" customHeight="1" x14ac:dyDescent="0.2">
      <c r="B34" s="106"/>
      <c r="C34" s="108" t="s">
        <v>190</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676045000</v>
      </c>
      <c r="D35" s="110"/>
      <c r="E35" s="110"/>
      <c r="F35" s="110"/>
      <c r="G35" s="110"/>
      <c r="H35" s="110"/>
      <c r="I35" s="110"/>
      <c r="J35" s="110">
        <v>243376200</v>
      </c>
      <c r="K35" s="110"/>
      <c r="L35" s="110"/>
      <c r="M35" s="110"/>
      <c r="N35" s="110"/>
      <c r="O35" s="110"/>
      <c r="P35" s="110"/>
      <c r="Q35" s="110">
        <v>605002000</v>
      </c>
      <c r="R35" s="110"/>
      <c r="S35" s="110"/>
      <c r="T35" s="110"/>
      <c r="U35" s="110"/>
      <c r="V35" s="110"/>
      <c r="W35" s="112"/>
    </row>
    <row r="36" spans="2:23" ht="11.5" thickBot="1" x14ac:dyDescent="0.25"/>
    <row r="37" spans="2:23" ht="15" customHeight="1" thickBot="1" x14ac:dyDescent="0.25">
      <c r="B37" s="209" t="s">
        <v>33</v>
      </c>
      <c r="C37" s="210"/>
      <c r="D37" s="210"/>
      <c r="E37" s="210"/>
      <c r="F37" s="210"/>
      <c r="G37" s="210"/>
      <c r="H37" s="210"/>
      <c r="I37" s="210"/>
      <c r="J37" s="210"/>
      <c r="K37" s="210"/>
      <c r="L37" s="210"/>
      <c r="M37" s="210"/>
      <c r="N37" s="210"/>
      <c r="O37" s="210"/>
      <c r="P37" s="210"/>
      <c r="Q37" s="210"/>
      <c r="R37" s="210"/>
      <c r="S37" s="210"/>
      <c r="T37" s="210"/>
      <c r="U37" s="210"/>
      <c r="V37" s="210"/>
      <c r="W37" s="211"/>
    </row>
    <row r="38" spans="2:23" ht="15" customHeight="1" x14ac:dyDescent="0.2">
      <c r="B38" s="97" t="s">
        <v>39</v>
      </c>
      <c r="C38" s="93"/>
      <c r="D38" s="93"/>
      <c r="E38" s="93"/>
      <c r="F38" s="93"/>
      <c r="G38" s="93"/>
      <c r="H38" s="100" t="s">
        <v>34</v>
      </c>
      <c r="I38" s="100"/>
      <c r="J38" s="100"/>
      <c r="K38" s="100"/>
      <c r="L38" s="100" t="s">
        <v>40</v>
      </c>
      <c r="M38" s="100"/>
      <c r="N38" s="100"/>
      <c r="O38" s="100"/>
      <c r="P38" s="100" t="s">
        <v>41</v>
      </c>
      <c r="Q38" s="100"/>
      <c r="R38" s="100"/>
      <c r="S38" s="100"/>
      <c r="T38" s="93" t="s">
        <v>42</v>
      </c>
      <c r="U38" s="93"/>
      <c r="V38" s="93"/>
      <c r="W38" s="94"/>
    </row>
    <row r="39" spans="2:23" ht="15" customHeight="1" thickBot="1" x14ac:dyDescent="0.25">
      <c r="B39" s="305" t="s">
        <v>182</v>
      </c>
      <c r="C39" s="306"/>
      <c r="D39" s="306"/>
      <c r="E39" s="306"/>
      <c r="F39" s="306"/>
      <c r="G39" s="306"/>
      <c r="H39" s="307">
        <v>180000000</v>
      </c>
      <c r="I39" s="307"/>
      <c r="J39" s="307"/>
      <c r="K39" s="307"/>
      <c r="L39" s="307">
        <v>21180000</v>
      </c>
      <c r="M39" s="307"/>
      <c r="N39" s="307"/>
      <c r="O39" s="307"/>
      <c r="P39" s="308">
        <v>37603</v>
      </c>
      <c r="Q39" s="308"/>
      <c r="R39" s="308"/>
      <c r="S39" s="308"/>
      <c r="T39" s="309">
        <v>44829</v>
      </c>
      <c r="U39" s="309"/>
      <c r="V39" s="309"/>
      <c r="W39" s="310"/>
    </row>
    <row r="41" spans="2:23" ht="15" customHeight="1" x14ac:dyDescent="0.2">
      <c r="U41" s="208" t="s">
        <v>470</v>
      </c>
      <c r="V41" s="208"/>
      <c r="W41" s="208"/>
    </row>
  </sheetData>
  <mergeCells count="116">
    <mergeCell ref="B39:G39"/>
    <mergeCell ref="H39:K39"/>
    <mergeCell ref="L39:O39"/>
    <mergeCell ref="P39:S39"/>
    <mergeCell ref="T39:W39"/>
    <mergeCell ref="B37:W37"/>
    <mergeCell ref="B38:G38"/>
    <mergeCell ref="H38:K38"/>
    <mergeCell ref="L38:O38"/>
    <mergeCell ref="P38:S38"/>
    <mergeCell ref="T38:W38"/>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1:W41"/>
    <mergeCell ref="B4:W4"/>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N7:S7"/>
    <mergeCell ref="T7:W7"/>
    <mergeCell ref="N8:S8"/>
    <mergeCell ref="T8:W8"/>
  </mergeCells>
  <phoneticPr fontId="1"/>
  <hyperlinks>
    <hyperlink ref="U41" location="目次!D6" display="目次へ戻る"/>
    <hyperlink ref="U41:W41" location="目次!D19" display="目次へ戻る"/>
  </hyperlinks>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191</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192</v>
      </c>
      <c r="G2" s="273"/>
      <c r="H2" s="273"/>
      <c r="I2" s="273"/>
      <c r="J2" s="274"/>
      <c r="K2" s="278" t="s">
        <v>506</v>
      </c>
      <c r="L2" s="278"/>
      <c r="M2" s="278"/>
      <c r="N2" s="278"/>
      <c r="O2" s="278"/>
      <c r="P2" s="278"/>
      <c r="Q2" s="278"/>
      <c r="R2" s="278"/>
      <c r="S2" s="278" t="s">
        <v>194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64" t="s">
        <v>127</v>
      </c>
      <c r="E5" s="326" t="s">
        <v>507</v>
      </c>
      <c r="F5" s="326"/>
      <c r="G5" s="326"/>
      <c r="H5" s="326"/>
      <c r="I5" s="326"/>
      <c r="J5" s="326"/>
      <c r="K5" s="326"/>
      <c r="L5" s="326"/>
      <c r="M5" s="327"/>
      <c r="N5" s="287" t="s">
        <v>63</v>
      </c>
      <c r="O5" s="288"/>
      <c r="P5" s="288"/>
      <c r="Q5" s="288"/>
      <c r="R5" s="288"/>
      <c r="S5" s="288"/>
      <c r="T5" s="361">
        <v>85271</v>
      </c>
      <c r="U5" s="361"/>
      <c r="V5" s="361"/>
      <c r="W5" s="362"/>
      <c r="Y5" s="5"/>
      <c r="Z5" s="5"/>
    </row>
    <row r="6" spans="1:26" s="4" customFormat="1" ht="15" customHeight="1" x14ac:dyDescent="0.2">
      <c r="B6" s="20" t="s">
        <v>138</v>
      </c>
      <c r="C6" s="12"/>
      <c r="D6" s="12"/>
      <c r="E6" s="12"/>
      <c r="F6" s="12"/>
      <c r="G6" s="12"/>
      <c r="H6" s="12"/>
      <c r="I6" s="12"/>
      <c r="J6" s="12"/>
      <c r="K6" s="12"/>
      <c r="L6" s="12"/>
      <c r="M6" s="38"/>
      <c r="N6" s="197" t="s">
        <v>48</v>
      </c>
      <c r="O6" s="198"/>
      <c r="P6" s="198"/>
      <c r="Q6" s="198"/>
      <c r="R6" s="198"/>
      <c r="S6" s="199"/>
      <c r="T6" s="241">
        <f>(K28/T5)</f>
        <v>6643.3501659415278</v>
      </c>
      <c r="U6" s="242"/>
      <c r="V6" s="242"/>
      <c r="W6" s="243"/>
      <c r="Y6" s="5"/>
      <c r="Z6" s="5"/>
    </row>
    <row r="7" spans="1:26" s="4" customFormat="1" ht="15" customHeight="1" x14ac:dyDescent="0.2">
      <c r="B7" s="291" t="s">
        <v>508</v>
      </c>
      <c r="C7" s="292"/>
      <c r="D7" s="292"/>
      <c r="E7" s="292"/>
      <c r="F7" s="292"/>
      <c r="G7" s="292"/>
      <c r="H7" s="292"/>
      <c r="I7" s="292"/>
      <c r="J7" s="292"/>
      <c r="K7" s="292"/>
      <c r="L7" s="292"/>
      <c r="M7" s="293"/>
      <c r="N7" s="197" t="s">
        <v>49</v>
      </c>
      <c r="O7" s="198"/>
      <c r="P7" s="198"/>
      <c r="Q7" s="198"/>
      <c r="R7" s="198"/>
      <c r="S7" s="199"/>
      <c r="T7" s="244">
        <f>(SUM(K14:N20,K23:N25)-(SUM(T17:W18)))/(T5)</f>
        <v>6640.7648555780979</v>
      </c>
      <c r="U7" s="245"/>
      <c r="V7" s="245"/>
      <c r="W7" s="246"/>
      <c r="Y7" s="5"/>
      <c r="Z7" s="5"/>
    </row>
    <row r="8" spans="1:26" s="4" customFormat="1" ht="15" customHeight="1" x14ac:dyDescent="0.2">
      <c r="B8" s="291"/>
      <c r="C8" s="292"/>
      <c r="D8" s="292"/>
      <c r="E8" s="292"/>
      <c r="F8" s="292"/>
      <c r="G8" s="292"/>
      <c r="H8" s="292"/>
      <c r="I8" s="292"/>
      <c r="J8" s="292"/>
      <c r="K8" s="292"/>
      <c r="L8" s="292"/>
      <c r="M8" s="293"/>
      <c r="N8" s="197" t="s">
        <v>44</v>
      </c>
      <c r="O8" s="198"/>
      <c r="P8" s="198"/>
      <c r="Q8" s="198"/>
      <c r="R8" s="198"/>
      <c r="S8" s="199"/>
      <c r="T8" s="261">
        <f>((T17+T18)/(K28)*100)</f>
        <v>3.891576236164173E-2</v>
      </c>
      <c r="U8" s="262"/>
      <c r="V8" s="262"/>
      <c r="W8" s="263"/>
      <c r="Y8" s="5"/>
      <c r="Z8" s="5"/>
    </row>
    <row r="9" spans="1:26" s="4" customFormat="1" ht="15" customHeight="1" x14ac:dyDescent="0.2">
      <c r="B9" s="291"/>
      <c r="C9" s="292"/>
      <c r="D9" s="292"/>
      <c r="E9" s="292"/>
      <c r="F9" s="292"/>
      <c r="G9" s="292"/>
      <c r="H9" s="292"/>
      <c r="I9" s="292"/>
      <c r="J9" s="292"/>
      <c r="K9" s="292"/>
      <c r="L9" s="292"/>
      <c r="M9" s="293"/>
      <c r="N9" s="197" t="s">
        <v>45</v>
      </c>
      <c r="O9" s="198"/>
      <c r="P9" s="198"/>
      <c r="Q9" s="198"/>
      <c r="R9" s="198"/>
      <c r="S9" s="199"/>
      <c r="T9" s="261">
        <f>IF((K21-T21)/(K21)*100&gt;0,(K21-T21)/(K21)*100,0)</f>
        <v>99.280294474079298</v>
      </c>
      <c r="U9" s="262"/>
      <c r="V9" s="262"/>
      <c r="W9" s="263"/>
      <c r="Y9" s="5"/>
      <c r="Z9" s="5"/>
    </row>
    <row r="10" spans="1:26" s="4" customFormat="1" ht="15" customHeight="1" thickBot="1" x14ac:dyDescent="0.25">
      <c r="B10" s="65"/>
      <c r="C10" s="66"/>
      <c r="D10" s="66"/>
      <c r="E10" s="66"/>
      <c r="F10" s="66"/>
      <c r="G10" s="66"/>
      <c r="H10" s="66"/>
      <c r="I10" s="66"/>
      <c r="J10" s="66"/>
      <c r="K10" s="66"/>
      <c r="L10" s="66"/>
      <c r="M10" s="67"/>
      <c r="N10" s="294" t="s">
        <v>69</v>
      </c>
      <c r="O10" s="295"/>
      <c r="P10" s="295"/>
      <c r="Q10" s="295"/>
      <c r="R10" s="295"/>
      <c r="S10" s="295"/>
      <c r="T10" s="317">
        <v>39.729999999999997</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378139237</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7832000</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220452</v>
      </c>
      <c r="U18" s="158"/>
      <c r="V18" s="158"/>
      <c r="W18" s="161"/>
      <c r="X18" s="1"/>
    </row>
    <row r="19" spans="1:25" s="2" customFormat="1" ht="15" customHeight="1" x14ac:dyDescent="0.2">
      <c r="A19" s="1"/>
      <c r="B19" s="143"/>
      <c r="C19" s="144"/>
      <c r="D19" s="144"/>
      <c r="E19" s="144"/>
      <c r="F19" s="190" t="s">
        <v>23</v>
      </c>
      <c r="G19" s="191"/>
      <c r="H19" s="191"/>
      <c r="I19" s="191"/>
      <c r="J19" s="192"/>
      <c r="K19" s="193">
        <v>142340000</v>
      </c>
      <c r="L19" s="194"/>
      <c r="M19" s="194"/>
      <c r="N19" s="195"/>
      <c r="O19" s="196" t="s">
        <v>24</v>
      </c>
      <c r="P19" s="191"/>
      <c r="Q19" s="191"/>
      <c r="R19" s="191"/>
      <c r="S19" s="192"/>
      <c r="T19" s="157">
        <v>3616205</v>
      </c>
      <c r="U19" s="158"/>
      <c r="V19" s="158"/>
      <c r="W19" s="161"/>
      <c r="X19" s="1"/>
    </row>
    <row r="20" spans="1:25" s="2" customFormat="1" ht="15" customHeight="1" x14ac:dyDescent="0.2">
      <c r="A20" s="1"/>
      <c r="B20" s="143"/>
      <c r="C20" s="144"/>
      <c r="D20" s="144"/>
      <c r="E20" s="144"/>
      <c r="F20" s="162" t="s">
        <v>495</v>
      </c>
      <c r="G20" s="163"/>
      <c r="H20" s="163"/>
      <c r="I20" s="163"/>
      <c r="J20" s="164"/>
      <c r="K20" s="180">
        <v>4775819</v>
      </c>
      <c r="L20" s="181"/>
      <c r="M20" s="181"/>
      <c r="N20" s="182"/>
      <c r="O20" s="168" t="s">
        <v>496</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533087056</v>
      </c>
      <c r="L21" s="187"/>
      <c r="M21" s="187"/>
      <c r="N21" s="188"/>
      <c r="O21" s="178" t="s">
        <v>21</v>
      </c>
      <c r="P21" s="173"/>
      <c r="Q21" s="173"/>
      <c r="R21" s="173"/>
      <c r="S21" s="174"/>
      <c r="T21" s="186">
        <f>SUM(T14:W20)</f>
        <v>3836657</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-529250399</v>
      </c>
      <c r="U22" s="136"/>
      <c r="V22" s="136"/>
      <c r="W22" s="137"/>
      <c r="X22" s="1"/>
    </row>
    <row r="23" spans="1:25" s="2" customFormat="1" ht="15" customHeight="1" x14ac:dyDescent="0.2">
      <c r="A23" s="1"/>
      <c r="B23" s="141" t="s">
        <v>475</v>
      </c>
      <c r="C23" s="142"/>
      <c r="D23" s="142"/>
      <c r="E23" s="142"/>
      <c r="F23" s="147" t="s">
        <v>1</v>
      </c>
      <c r="G23" s="148"/>
      <c r="H23" s="148"/>
      <c r="I23" s="148"/>
      <c r="J23" s="149"/>
      <c r="K23" s="150">
        <v>33398056</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575</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33398056</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-33398056</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566485112</v>
      </c>
      <c r="L28" s="129"/>
      <c r="M28" s="129"/>
      <c r="N28" s="130"/>
      <c r="O28" s="131" t="s">
        <v>21</v>
      </c>
      <c r="P28" s="126"/>
      <c r="Q28" s="126"/>
      <c r="R28" s="126"/>
      <c r="S28" s="127"/>
      <c r="T28" s="128">
        <f>T21+T26</f>
        <v>3836657</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-562648455</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201</v>
      </c>
      <c r="C33" s="116"/>
      <c r="D33" s="116"/>
      <c r="E33" s="116"/>
      <c r="F33" s="116"/>
      <c r="G33" s="116"/>
      <c r="H33" s="116"/>
      <c r="I33" s="116"/>
      <c r="J33" s="116"/>
      <c r="K33" s="116"/>
      <c r="L33" s="117">
        <v>1994</v>
      </c>
      <c r="M33" s="117"/>
      <c r="N33" s="117"/>
      <c r="O33" s="117"/>
      <c r="P33" s="118">
        <v>50</v>
      </c>
      <c r="Q33" s="118"/>
      <c r="R33" s="118"/>
      <c r="S33" s="118"/>
      <c r="T33" s="119" t="s">
        <v>564</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x14ac:dyDescent="0.2">
      <c r="B35" s="374"/>
      <c r="C35" s="369">
        <v>527903527</v>
      </c>
      <c r="D35" s="369"/>
      <c r="E35" s="369"/>
      <c r="F35" s="369"/>
      <c r="G35" s="369"/>
      <c r="H35" s="369"/>
      <c r="I35" s="369"/>
      <c r="J35" s="369">
        <v>274509820</v>
      </c>
      <c r="K35" s="369"/>
      <c r="L35" s="369"/>
      <c r="M35" s="369"/>
      <c r="N35" s="369"/>
      <c r="O35" s="369"/>
      <c r="P35" s="369"/>
      <c r="Q35" s="369">
        <v>1663993000</v>
      </c>
      <c r="R35" s="369"/>
      <c r="S35" s="369"/>
      <c r="T35" s="369"/>
      <c r="U35" s="369"/>
      <c r="V35" s="369"/>
      <c r="W35" s="370"/>
    </row>
    <row r="36" spans="2:23" ht="18" customHeight="1" x14ac:dyDescent="0.2">
      <c r="B36" s="371" t="s">
        <v>26</v>
      </c>
      <c r="C36" s="372"/>
      <c r="D36" s="372"/>
      <c r="E36" s="372"/>
      <c r="F36" s="372"/>
      <c r="G36" s="372"/>
      <c r="H36" s="372"/>
      <c r="I36" s="372"/>
      <c r="J36" s="372"/>
      <c r="K36" s="372"/>
      <c r="L36" s="372" t="s">
        <v>29</v>
      </c>
      <c r="M36" s="372"/>
      <c r="N36" s="372"/>
      <c r="O36" s="372"/>
      <c r="P36" s="372" t="s">
        <v>30</v>
      </c>
      <c r="Q36" s="372"/>
      <c r="R36" s="372"/>
      <c r="S36" s="372"/>
      <c r="T36" s="372" t="s">
        <v>31</v>
      </c>
      <c r="U36" s="372"/>
      <c r="V36" s="372"/>
      <c r="W36" s="373"/>
    </row>
    <row r="37" spans="2:23" ht="18" customHeight="1" x14ac:dyDescent="0.2">
      <c r="B37" s="115" t="s">
        <v>193</v>
      </c>
      <c r="C37" s="116"/>
      <c r="D37" s="116"/>
      <c r="E37" s="116"/>
      <c r="F37" s="116"/>
      <c r="G37" s="116"/>
      <c r="H37" s="116"/>
      <c r="I37" s="116"/>
      <c r="J37" s="116"/>
      <c r="K37" s="116"/>
      <c r="L37" s="117">
        <v>2009</v>
      </c>
      <c r="M37" s="117"/>
      <c r="N37" s="117"/>
      <c r="O37" s="117"/>
      <c r="P37" s="118">
        <v>50</v>
      </c>
      <c r="Q37" s="118"/>
      <c r="R37" s="118"/>
      <c r="S37" s="118"/>
      <c r="T37" s="119" t="s">
        <v>198</v>
      </c>
      <c r="U37" s="119"/>
      <c r="V37" s="119"/>
      <c r="W37" s="120"/>
    </row>
    <row r="38" spans="2:23"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row>
    <row r="39" spans="2:23" ht="18" customHeight="1" thickBot="1" x14ac:dyDescent="0.25">
      <c r="B39" s="107"/>
      <c r="C39" s="110">
        <v>473362653</v>
      </c>
      <c r="D39" s="110"/>
      <c r="E39" s="110"/>
      <c r="F39" s="110"/>
      <c r="G39" s="110"/>
      <c r="H39" s="110"/>
      <c r="I39" s="110"/>
      <c r="J39" s="110">
        <v>104139783</v>
      </c>
      <c r="K39" s="110"/>
      <c r="L39" s="110"/>
      <c r="M39" s="110"/>
      <c r="N39" s="110"/>
      <c r="O39" s="110"/>
      <c r="P39" s="110"/>
      <c r="Q39" s="110">
        <v>444393000</v>
      </c>
      <c r="R39" s="110"/>
      <c r="S39" s="110"/>
      <c r="T39" s="110"/>
      <c r="U39" s="110"/>
      <c r="V39" s="110"/>
      <c r="W39" s="112"/>
    </row>
    <row r="40" spans="2:23" ht="11.5" thickBot="1" x14ac:dyDescent="0.25"/>
    <row r="41" spans="2:23" ht="15" customHeight="1" thickBot="1" x14ac:dyDescent="0.25">
      <c r="B41" s="209" t="s">
        <v>33</v>
      </c>
      <c r="C41" s="210"/>
      <c r="D41" s="210"/>
      <c r="E41" s="210"/>
      <c r="F41" s="210"/>
      <c r="G41" s="210"/>
      <c r="H41" s="210"/>
      <c r="I41" s="210"/>
      <c r="J41" s="210"/>
      <c r="K41" s="210"/>
      <c r="L41" s="210"/>
      <c r="M41" s="210"/>
      <c r="N41" s="210"/>
      <c r="O41" s="210"/>
      <c r="P41" s="210"/>
      <c r="Q41" s="210"/>
      <c r="R41" s="210"/>
      <c r="S41" s="210"/>
      <c r="T41" s="210"/>
      <c r="U41" s="210"/>
      <c r="V41" s="210"/>
      <c r="W41" s="211"/>
    </row>
    <row r="42" spans="2:23" ht="15" customHeight="1" x14ac:dyDescent="0.2">
      <c r="B42" s="97" t="s">
        <v>39</v>
      </c>
      <c r="C42" s="93"/>
      <c r="D42" s="93"/>
      <c r="E42" s="93"/>
      <c r="F42" s="93"/>
      <c r="G42" s="93"/>
      <c r="H42" s="348" t="s">
        <v>34</v>
      </c>
      <c r="I42" s="93"/>
      <c r="J42" s="93"/>
      <c r="K42" s="347"/>
      <c r="L42" s="348" t="s">
        <v>40</v>
      </c>
      <c r="M42" s="93"/>
      <c r="N42" s="93"/>
      <c r="O42" s="347"/>
      <c r="P42" s="348" t="s">
        <v>41</v>
      </c>
      <c r="Q42" s="93"/>
      <c r="R42" s="93"/>
      <c r="S42" s="347"/>
      <c r="T42" s="93" t="s">
        <v>42</v>
      </c>
      <c r="U42" s="93"/>
      <c r="V42" s="93"/>
      <c r="W42" s="94"/>
    </row>
    <row r="43" spans="2:23" ht="15" customHeight="1" thickBot="1" x14ac:dyDescent="0.25">
      <c r="B43" s="305" t="s">
        <v>199</v>
      </c>
      <c r="C43" s="306"/>
      <c r="D43" s="306"/>
      <c r="E43" s="306"/>
      <c r="F43" s="306"/>
      <c r="G43" s="306"/>
      <c r="H43" s="102">
        <v>196000000</v>
      </c>
      <c r="I43" s="103"/>
      <c r="J43" s="103"/>
      <c r="K43" s="104"/>
      <c r="L43" s="102">
        <v>121271656</v>
      </c>
      <c r="M43" s="103"/>
      <c r="N43" s="103"/>
      <c r="O43" s="103"/>
      <c r="P43" s="375">
        <v>40689</v>
      </c>
      <c r="Q43" s="309"/>
      <c r="R43" s="309"/>
      <c r="S43" s="376"/>
      <c r="T43" s="309">
        <v>47927</v>
      </c>
      <c r="U43" s="309"/>
      <c r="V43" s="309"/>
      <c r="W43" s="310"/>
    </row>
    <row r="44" spans="2:23" ht="15" customHeight="1" x14ac:dyDescent="0.2">
      <c r="B44" s="377" t="s">
        <v>39</v>
      </c>
      <c r="C44" s="378"/>
      <c r="D44" s="378"/>
      <c r="E44" s="378"/>
      <c r="F44" s="378"/>
      <c r="G44" s="378"/>
      <c r="H44" s="372" t="s">
        <v>34</v>
      </c>
      <c r="I44" s="372"/>
      <c r="J44" s="372"/>
      <c r="K44" s="372"/>
      <c r="L44" s="372" t="s">
        <v>40</v>
      </c>
      <c r="M44" s="372"/>
      <c r="N44" s="372"/>
      <c r="O44" s="372"/>
      <c r="P44" s="372" t="s">
        <v>41</v>
      </c>
      <c r="Q44" s="372"/>
      <c r="R44" s="372"/>
      <c r="S44" s="372"/>
      <c r="T44" s="378" t="s">
        <v>42</v>
      </c>
      <c r="U44" s="378"/>
      <c r="V44" s="378"/>
      <c r="W44" s="379"/>
    </row>
    <row r="45" spans="2:23" ht="15" customHeight="1" thickBot="1" x14ac:dyDescent="0.25">
      <c r="B45" s="305" t="s">
        <v>193</v>
      </c>
      <c r="C45" s="306"/>
      <c r="D45" s="306"/>
      <c r="E45" s="306"/>
      <c r="F45" s="306"/>
      <c r="G45" s="306"/>
      <c r="H45" s="307">
        <v>110000000</v>
      </c>
      <c r="I45" s="307"/>
      <c r="J45" s="307"/>
      <c r="K45" s="307"/>
      <c r="L45" s="307">
        <v>49608210</v>
      </c>
      <c r="M45" s="307"/>
      <c r="N45" s="307"/>
      <c r="O45" s="307"/>
      <c r="P45" s="308">
        <v>39595</v>
      </c>
      <c r="Q45" s="308"/>
      <c r="R45" s="308"/>
      <c r="S45" s="308"/>
      <c r="T45" s="309">
        <v>46837</v>
      </c>
      <c r="U45" s="309"/>
      <c r="V45" s="309"/>
      <c r="W45" s="310"/>
    </row>
    <row r="47" spans="2:23" ht="15" customHeight="1" x14ac:dyDescent="0.2">
      <c r="U47" s="208" t="s">
        <v>470</v>
      </c>
      <c r="V47" s="208"/>
      <c r="W47" s="208"/>
    </row>
  </sheetData>
  <mergeCells count="142">
    <mergeCell ref="B37:K37"/>
    <mergeCell ref="L37:O37"/>
    <mergeCell ref="P37:S37"/>
    <mergeCell ref="T37:W37"/>
    <mergeCell ref="B41:W41"/>
    <mergeCell ref="B42:G42"/>
    <mergeCell ref="H42:K42"/>
    <mergeCell ref="L42:O42"/>
    <mergeCell ref="B45:G45"/>
    <mergeCell ref="H45:K45"/>
    <mergeCell ref="L45:O45"/>
    <mergeCell ref="P45:S45"/>
    <mergeCell ref="T45:W45"/>
    <mergeCell ref="B43:G43"/>
    <mergeCell ref="H43:K43"/>
    <mergeCell ref="L43:O43"/>
    <mergeCell ref="P43:S43"/>
    <mergeCell ref="T43:W43"/>
    <mergeCell ref="B44:G44"/>
    <mergeCell ref="H44:K44"/>
    <mergeCell ref="L44:O44"/>
    <mergeCell ref="P44:S44"/>
    <mergeCell ref="T44:W44"/>
    <mergeCell ref="P42:S42"/>
    <mergeCell ref="T42:W42"/>
    <mergeCell ref="B38:B39"/>
    <mergeCell ref="C38:I38"/>
    <mergeCell ref="J38:P38"/>
    <mergeCell ref="Q38:W38"/>
    <mergeCell ref="C39:I39"/>
    <mergeCell ref="J39:P39"/>
    <mergeCell ref="Q39:W39"/>
    <mergeCell ref="B28:E29"/>
    <mergeCell ref="F28:J28"/>
    <mergeCell ref="K28:N28"/>
    <mergeCell ref="O28:S28"/>
    <mergeCell ref="T28:W28"/>
    <mergeCell ref="F29:S29"/>
    <mergeCell ref="T29:W29"/>
    <mergeCell ref="B31:W31"/>
    <mergeCell ref="B36:K36"/>
    <mergeCell ref="L36:O36"/>
    <mergeCell ref="P36:S36"/>
    <mergeCell ref="T36:W36"/>
    <mergeCell ref="B34:B35"/>
    <mergeCell ref="C34:I34"/>
    <mergeCell ref="J34:P34"/>
    <mergeCell ref="Q34:W34"/>
    <mergeCell ref="C35:I35"/>
    <mergeCell ref="J35:P35"/>
    <mergeCell ref="Q35:W35"/>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15:S15"/>
    <mergeCell ref="T15:W15"/>
    <mergeCell ref="F16:J16"/>
    <mergeCell ref="K13:N13"/>
    <mergeCell ref="T13:W13"/>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U47:W47"/>
    <mergeCell ref="B4:W4"/>
    <mergeCell ref="N5:S5"/>
    <mergeCell ref="T5:W5"/>
    <mergeCell ref="N6:S6"/>
    <mergeCell ref="T6:W6"/>
    <mergeCell ref="N7:S7"/>
    <mergeCell ref="T7:W7"/>
    <mergeCell ref="B1:E3"/>
    <mergeCell ref="F1:J1"/>
    <mergeCell ref="K1:R1"/>
    <mergeCell ref="S1:W1"/>
    <mergeCell ref="F2:J3"/>
    <mergeCell ref="K2:R3"/>
    <mergeCell ref="S2:W3"/>
    <mergeCell ref="B12:W12"/>
    <mergeCell ref="B13:E13"/>
    <mergeCell ref="F13:J13"/>
    <mergeCell ref="O13:S13"/>
    <mergeCell ref="N8:S8"/>
    <mergeCell ref="T8:W8"/>
    <mergeCell ref="N9:S9"/>
    <mergeCell ref="T9:W9"/>
    <mergeCell ref="N10:S10"/>
    <mergeCell ref="E5:M5"/>
    <mergeCell ref="B7:M9"/>
    <mergeCell ref="B32:K32"/>
    <mergeCell ref="L32:O32"/>
    <mergeCell ref="P32:S32"/>
    <mergeCell ref="T32:W32"/>
    <mergeCell ref="B33:K33"/>
    <mergeCell ref="L33:O33"/>
    <mergeCell ref="P33:S33"/>
    <mergeCell ref="T33:W33"/>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s>
  <phoneticPr fontId="1"/>
  <hyperlinks>
    <hyperlink ref="U47" location="目次!D6" display="目次へ戻る"/>
    <hyperlink ref="U47:W47" location="目次!D22" display="目次へ戻る"/>
  </hyperlinks>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509</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197</v>
      </c>
      <c r="L2" s="278"/>
      <c r="M2" s="278"/>
      <c r="N2" s="278"/>
      <c r="O2" s="278"/>
      <c r="P2" s="278"/>
      <c r="Q2" s="278"/>
      <c r="R2" s="278"/>
      <c r="S2" s="278" t="s">
        <v>204</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157</v>
      </c>
      <c r="C5" s="33"/>
      <c r="D5" s="33"/>
      <c r="E5" s="33" t="s">
        <v>195</v>
      </c>
      <c r="F5" s="33"/>
      <c r="G5" s="33"/>
      <c r="H5" s="33"/>
      <c r="I5" s="33"/>
      <c r="J5" s="33"/>
      <c r="K5" s="33"/>
      <c r="L5" s="33"/>
      <c r="M5" s="34"/>
      <c r="N5" s="287" t="s">
        <v>63</v>
      </c>
      <c r="O5" s="288"/>
      <c r="P5" s="288"/>
      <c r="Q5" s="288"/>
      <c r="R5" s="288"/>
      <c r="S5" s="288"/>
      <c r="T5" s="361">
        <v>24514</v>
      </c>
      <c r="U5" s="361"/>
      <c r="V5" s="361"/>
      <c r="W5" s="362"/>
      <c r="Y5" s="5"/>
      <c r="Z5" s="5"/>
    </row>
    <row r="6" spans="1:36" s="4" customFormat="1" ht="15" customHeight="1" x14ac:dyDescent="0.2">
      <c r="B6" s="20" t="s">
        <v>160</v>
      </c>
      <c r="C6" s="11"/>
      <c r="D6" s="11"/>
      <c r="E6" s="91">
        <v>40011</v>
      </c>
      <c r="F6" s="91"/>
      <c r="G6" s="91"/>
      <c r="H6" s="91"/>
      <c r="I6" s="91"/>
      <c r="J6" s="91"/>
      <c r="K6" s="91"/>
      <c r="L6" s="91"/>
      <c r="M6" s="92"/>
      <c r="N6" s="197" t="s">
        <v>48</v>
      </c>
      <c r="O6" s="198"/>
      <c r="P6" s="198"/>
      <c r="Q6" s="198"/>
      <c r="R6" s="198"/>
      <c r="S6" s="199"/>
      <c r="T6" s="241">
        <f>(K28/T5)</f>
        <v>1688.2324386065106</v>
      </c>
      <c r="U6" s="242"/>
      <c r="V6" s="242"/>
      <c r="W6" s="243"/>
      <c r="Y6" s="5"/>
      <c r="Z6" s="5"/>
    </row>
    <row r="7" spans="1:36" s="4" customFormat="1" ht="15" customHeight="1" x14ac:dyDescent="0.2">
      <c r="B7" s="20" t="s">
        <v>184</v>
      </c>
      <c r="C7" s="11"/>
      <c r="D7" s="11"/>
      <c r="E7" s="11" t="s">
        <v>196</v>
      </c>
      <c r="F7" s="11"/>
      <c r="G7" s="11"/>
      <c r="H7" s="11"/>
      <c r="I7" s="11"/>
      <c r="J7" s="11"/>
      <c r="K7" s="11"/>
      <c r="L7" s="11"/>
      <c r="M7" s="35"/>
      <c r="N7" s="197" t="s">
        <v>49</v>
      </c>
      <c r="O7" s="198"/>
      <c r="P7" s="198"/>
      <c r="Q7" s="198"/>
      <c r="R7" s="198"/>
      <c r="S7" s="199"/>
      <c r="T7" s="244">
        <f>(SUM(K14:N20,K23:N25)-(SUM(T17:W18)))/(T5)</f>
        <v>1688.2324386065106</v>
      </c>
      <c r="U7" s="245"/>
      <c r="V7" s="245"/>
      <c r="W7" s="246"/>
      <c r="Y7" s="5"/>
      <c r="Z7" s="5"/>
    </row>
    <row r="8" spans="1:36" s="4" customFormat="1" ht="15" customHeight="1" x14ac:dyDescent="0.2">
      <c r="B8" s="20" t="s">
        <v>118</v>
      </c>
      <c r="C8" s="11"/>
      <c r="D8" s="11"/>
      <c r="E8" s="11" t="s">
        <v>193</v>
      </c>
      <c r="F8" s="11"/>
      <c r="G8" s="12"/>
      <c r="H8" s="12"/>
      <c r="I8" s="12"/>
      <c r="J8" s="12"/>
      <c r="K8" s="12"/>
      <c r="L8" s="12"/>
      <c r="M8" s="38"/>
      <c r="N8" s="197" t="s">
        <v>44</v>
      </c>
      <c r="O8" s="198"/>
      <c r="P8" s="198"/>
      <c r="Q8" s="198"/>
      <c r="R8" s="198"/>
      <c r="S8" s="199"/>
      <c r="T8" s="261">
        <f>((T17+T18)/(K28)*100)</f>
        <v>0</v>
      </c>
      <c r="U8" s="262"/>
      <c r="V8" s="262"/>
      <c r="W8" s="263"/>
      <c r="Y8" s="5"/>
      <c r="Z8" s="5"/>
    </row>
    <row r="9" spans="1:36" s="4" customFormat="1" ht="15" customHeight="1" x14ac:dyDescent="0.2">
      <c r="B9" s="52"/>
      <c r="C9" s="53"/>
      <c r="D9" s="53"/>
      <c r="E9" s="53"/>
      <c r="F9" s="11"/>
      <c r="G9" s="37"/>
      <c r="H9" s="37"/>
      <c r="I9" s="37"/>
      <c r="J9" s="37"/>
      <c r="K9" s="37"/>
      <c r="L9" s="37"/>
      <c r="M9" s="46"/>
      <c r="N9" s="197" t="s">
        <v>45</v>
      </c>
      <c r="O9" s="198"/>
      <c r="P9" s="198"/>
      <c r="Q9" s="198"/>
      <c r="R9" s="198"/>
      <c r="S9" s="199"/>
      <c r="T9" s="261">
        <f>IF((K21-T21)/(K21)*100&gt;0,(K21-T21)/(K21)*100,0)</f>
        <v>100</v>
      </c>
      <c r="U9" s="262"/>
      <c r="V9" s="262"/>
      <c r="W9" s="263"/>
      <c r="Y9" s="5"/>
      <c r="Z9" s="5"/>
    </row>
    <row r="10" spans="1:36" s="4" customFormat="1" ht="15" customHeight="1" thickBot="1" x14ac:dyDescent="0.25">
      <c r="B10" s="54"/>
      <c r="C10" s="42"/>
      <c r="D10" s="42"/>
      <c r="E10" s="42"/>
      <c r="F10" s="43"/>
      <c r="G10" s="40"/>
      <c r="H10" s="40"/>
      <c r="I10" s="40"/>
      <c r="J10" s="40"/>
      <c r="K10" s="40"/>
      <c r="L10" s="40"/>
      <c r="M10" s="41"/>
      <c r="N10" s="294" t="s">
        <v>69</v>
      </c>
      <c r="O10" s="295"/>
      <c r="P10" s="295"/>
      <c r="Q10" s="295"/>
      <c r="R10" s="295"/>
      <c r="S10" s="295"/>
      <c r="T10" s="317">
        <v>22</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478</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31110511</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1854000</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501</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32964511</v>
      </c>
      <c r="L21" s="187"/>
      <c r="M21" s="187"/>
      <c r="N21" s="188"/>
      <c r="O21" s="178" t="s">
        <v>21</v>
      </c>
      <c r="P21" s="173"/>
      <c r="Q21" s="173"/>
      <c r="R21" s="173"/>
      <c r="S21" s="174"/>
      <c r="T21" s="186">
        <f>SUM(T14:W20)</f>
        <v>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-32964511</v>
      </c>
      <c r="U22" s="136"/>
      <c r="V22" s="136"/>
      <c r="W22" s="137"/>
      <c r="X22" s="1"/>
    </row>
    <row r="23" spans="1:24" s="2" customFormat="1" ht="15" customHeight="1" x14ac:dyDescent="0.2">
      <c r="A23" s="1"/>
      <c r="B23" s="141" t="s">
        <v>475</v>
      </c>
      <c r="C23" s="142"/>
      <c r="D23" s="142"/>
      <c r="E23" s="142"/>
      <c r="F23" s="147" t="s">
        <v>1</v>
      </c>
      <c r="G23" s="148"/>
      <c r="H23" s="148"/>
      <c r="I23" s="148"/>
      <c r="J23" s="149"/>
      <c r="K23" s="150">
        <v>8420819</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8420819</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-8420819</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41385330</v>
      </c>
      <c r="L28" s="129"/>
      <c r="M28" s="129"/>
      <c r="N28" s="130"/>
      <c r="O28" s="131" t="s">
        <v>21</v>
      </c>
      <c r="P28" s="126"/>
      <c r="Q28" s="126"/>
      <c r="R28" s="126"/>
      <c r="S28" s="127"/>
      <c r="T28" s="128">
        <f>T21+T26</f>
        <v>0</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-41385330</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197</v>
      </c>
      <c r="C33" s="116"/>
      <c r="D33" s="116"/>
      <c r="E33" s="116"/>
      <c r="F33" s="116"/>
      <c r="G33" s="116"/>
      <c r="H33" s="116"/>
      <c r="I33" s="116"/>
      <c r="J33" s="116"/>
      <c r="K33" s="116"/>
      <c r="L33" s="117">
        <v>2009</v>
      </c>
      <c r="M33" s="117"/>
      <c r="N33" s="117"/>
      <c r="O33" s="117"/>
      <c r="P33" s="118">
        <v>50</v>
      </c>
      <c r="Q33" s="118"/>
      <c r="R33" s="118"/>
      <c r="S33" s="118"/>
      <c r="T33" s="119" t="s">
        <v>205</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421040996</v>
      </c>
      <c r="D35" s="110"/>
      <c r="E35" s="110"/>
      <c r="F35" s="110"/>
      <c r="G35" s="110"/>
      <c r="H35" s="110"/>
      <c r="I35" s="110"/>
      <c r="J35" s="110">
        <v>92629009</v>
      </c>
      <c r="K35" s="110"/>
      <c r="L35" s="110"/>
      <c r="M35" s="110"/>
      <c r="N35" s="110"/>
      <c r="O35" s="110"/>
      <c r="P35" s="110"/>
      <c r="Q35" s="110">
        <v>395274000</v>
      </c>
      <c r="R35" s="110"/>
      <c r="S35" s="110"/>
      <c r="T35" s="110"/>
      <c r="U35" s="110"/>
      <c r="V35" s="110"/>
      <c r="W35" s="112"/>
    </row>
    <row r="36" spans="2:23" ht="11" x14ac:dyDescent="0.2"/>
    <row r="37" spans="2:23" ht="15" customHeight="1" x14ac:dyDescent="0.2">
      <c r="U37" s="208" t="s">
        <v>470</v>
      </c>
      <c r="V37" s="208"/>
      <c r="W37" s="208"/>
    </row>
  </sheetData>
  <mergeCells count="105">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37:W37"/>
    <mergeCell ref="B4:W4"/>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N7:S7"/>
    <mergeCell ref="T7:W7"/>
    <mergeCell ref="N8:S8"/>
    <mergeCell ref="T8:W8"/>
  </mergeCells>
  <phoneticPr fontId="1"/>
  <hyperlinks>
    <hyperlink ref="U37" location="目次!D6" display="目次へ戻る"/>
    <hyperlink ref="U37:W37" location="目次!D23" display="目次へ戻る"/>
  </hyperlinks>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510</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492</v>
      </c>
      <c r="L2" s="278"/>
      <c r="M2" s="278"/>
      <c r="N2" s="278"/>
      <c r="O2" s="278"/>
      <c r="P2" s="278"/>
      <c r="Q2" s="278"/>
      <c r="R2" s="278"/>
      <c r="S2" s="278" t="s">
        <v>204</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10" t="s">
        <v>177</v>
      </c>
      <c r="N5" s="287" t="s">
        <v>63</v>
      </c>
      <c r="O5" s="288"/>
      <c r="P5" s="288"/>
      <c r="Q5" s="288"/>
      <c r="R5" s="288"/>
      <c r="S5" s="288"/>
      <c r="T5" s="361">
        <v>8940</v>
      </c>
      <c r="U5" s="361"/>
      <c r="V5" s="361"/>
      <c r="W5" s="362"/>
      <c r="Y5" s="5"/>
      <c r="Z5" s="5"/>
    </row>
    <row r="6" spans="1:36" s="4" customFormat="1" ht="15" customHeight="1" x14ac:dyDescent="0.2">
      <c r="B6" s="380" t="s">
        <v>207</v>
      </c>
      <c r="C6" s="381"/>
      <c r="D6" s="381"/>
      <c r="E6" s="381"/>
      <c r="F6" s="381"/>
      <c r="G6" s="381"/>
      <c r="H6" s="381"/>
      <c r="I6" s="381"/>
      <c r="J6" s="381"/>
      <c r="K6" s="381"/>
      <c r="L6" s="381"/>
      <c r="M6" s="382"/>
      <c r="N6" s="197" t="s">
        <v>48</v>
      </c>
      <c r="O6" s="198"/>
      <c r="P6" s="198"/>
      <c r="Q6" s="198"/>
      <c r="R6" s="198"/>
      <c r="S6" s="199"/>
      <c r="T6" s="241">
        <f>(K28/T5)</f>
        <v>14258.075391498882</v>
      </c>
      <c r="U6" s="242"/>
      <c r="V6" s="242"/>
      <c r="W6" s="243"/>
      <c r="Y6" s="5"/>
      <c r="Z6" s="5"/>
    </row>
    <row r="7" spans="1:36" s="4" customFormat="1" ht="15" customHeight="1" x14ac:dyDescent="0.2">
      <c r="B7" s="380"/>
      <c r="C7" s="381"/>
      <c r="D7" s="381"/>
      <c r="E7" s="381"/>
      <c r="F7" s="381"/>
      <c r="G7" s="381"/>
      <c r="H7" s="381"/>
      <c r="I7" s="381"/>
      <c r="J7" s="381"/>
      <c r="K7" s="381"/>
      <c r="L7" s="381"/>
      <c r="M7" s="382"/>
      <c r="N7" s="197" t="s">
        <v>49</v>
      </c>
      <c r="O7" s="198"/>
      <c r="P7" s="198"/>
      <c r="Q7" s="198"/>
      <c r="R7" s="198"/>
      <c r="S7" s="199"/>
      <c r="T7" s="244">
        <f>(SUM(K14:N20,K23:N25)-(SUM(T17:W18)))/(T5)</f>
        <v>14136.356599552573</v>
      </c>
      <c r="U7" s="245"/>
      <c r="V7" s="245"/>
      <c r="W7" s="246"/>
      <c r="Y7" s="5"/>
      <c r="Z7" s="5"/>
    </row>
    <row r="8" spans="1:36" s="4" customFormat="1" ht="15" customHeight="1" x14ac:dyDescent="0.2">
      <c r="B8" s="380"/>
      <c r="C8" s="381"/>
      <c r="D8" s="381"/>
      <c r="E8" s="381"/>
      <c r="F8" s="381"/>
      <c r="G8" s="381"/>
      <c r="H8" s="381"/>
      <c r="I8" s="381"/>
      <c r="J8" s="381"/>
      <c r="K8" s="381"/>
      <c r="L8" s="381"/>
      <c r="M8" s="382"/>
      <c r="N8" s="197" t="s">
        <v>44</v>
      </c>
      <c r="O8" s="198"/>
      <c r="P8" s="198"/>
      <c r="Q8" s="198"/>
      <c r="R8" s="198"/>
      <c r="S8" s="199"/>
      <c r="T8" s="261">
        <f>((T17+T18)/(K28)*100)</f>
        <v>0.85368318376883701</v>
      </c>
      <c r="U8" s="262"/>
      <c r="V8" s="262"/>
      <c r="W8" s="263"/>
      <c r="Y8" s="5"/>
      <c r="Z8" s="5"/>
    </row>
    <row r="9" spans="1:36" s="4" customFormat="1" ht="15" customHeight="1" x14ac:dyDescent="0.2">
      <c r="B9" s="380"/>
      <c r="C9" s="381"/>
      <c r="D9" s="381"/>
      <c r="E9" s="381"/>
      <c r="F9" s="381"/>
      <c r="G9" s="381"/>
      <c r="H9" s="381"/>
      <c r="I9" s="381"/>
      <c r="J9" s="381"/>
      <c r="K9" s="381"/>
      <c r="L9" s="381"/>
      <c r="M9" s="382"/>
      <c r="N9" s="197" t="s">
        <v>45</v>
      </c>
      <c r="O9" s="198"/>
      <c r="P9" s="198"/>
      <c r="Q9" s="198"/>
      <c r="R9" s="198"/>
      <c r="S9" s="199"/>
      <c r="T9" s="261">
        <f>IF((K21-T21)/(K21)*100&gt;0,(K21-T21)/(K21)*100,0)</f>
        <v>89.288865918926717</v>
      </c>
      <c r="U9" s="262"/>
      <c r="V9" s="262"/>
      <c r="W9" s="263"/>
      <c r="Y9" s="5"/>
      <c r="Z9" s="5"/>
    </row>
    <row r="10" spans="1:36" s="4" customFormat="1" ht="15" customHeight="1" thickBot="1" x14ac:dyDescent="0.25">
      <c r="B10" s="383"/>
      <c r="C10" s="384"/>
      <c r="D10" s="384"/>
      <c r="E10" s="384"/>
      <c r="F10" s="384"/>
      <c r="G10" s="384"/>
      <c r="H10" s="384"/>
      <c r="I10" s="384"/>
      <c r="J10" s="384"/>
      <c r="K10" s="384"/>
      <c r="L10" s="384"/>
      <c r="M10" s="385"/>
      <c r="N10" s="294" t="s">
        <v>69</v>
      </c>
      <c r="O10" s="295"/>
      <c r="P10" s="295"/>
      <c r="Q10" s="295"/>
      <c r="R10" s="295"/>
      <c r="S10" s="295"/>
      <c r="T10" s="317">
        <v>57.48</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477</v>
      </c>
      <c r="C14" s="144"/>
      <c r="D14" s="144"/>
      <c r="E14" s="144"/>
      <c r="F14" s="147" t="s">
        <v>10</v>
      </c>
      <c r="G14" s="148"/>
      <c r="H14" s="148"/>
      <c r="I14" s="148"/>
      <c r="J14" s="149"/>
      <c r="K14" s="386">
        <v>0</v>
      </c>
      <c r="L14" s="387"/>
      <c r="M14" s="387"/>
      <c r="N14" s="388"/>
      <c r="O14" s="152" t="s">
        <v>19</v>
      </c>
      <c r="P14" s="148"/>
      <c r="Q14" s="148"/>
      <c r="R14" s="148"/>
      <c r="S14" s="149"/>
      <c r="T14" s="150">
        <v>0</v>
      </c>
      <c r="U14" s="151"/>
      <c r="V14" s="151"/>
      <c r="W14" s="153"/>
      <c r="X14" s="1"/>
    </row>
    <row r="15" spans="1:36" s="2" customFormat="1" ht="15" customHeight="1" x14ac:dyDescent="0.2">
      <c r="A15" s="1"/>
      <c r="B15" s="143"/>
      <c r="C15" s="144"/>
      <c r="D15" s="144"/>
      <c r="E15" s="144"/>
      <c r="F15" s="190" t="s">
        <v>5</v>
      </c>
      <c r="G15" s="191"/>
      <c r="H15" s="191"/>
      <c r="I15" s="191"/>
      <c r="J15" s="192"/>
      <c r="K15" s="193">
        <v>89186867</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6048570</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678018</v>
      </c>
      <c r="L18" s="194"/>
      <c r="M18" s="194"/>
      <c r="N18" s="195"/>
      <c r="O18" s="196" t="s">
        <v>6</v>
      </c>
      <c r="P18" s="191"/>
      <c r="Q18" s="191"/>
      <c r="R18" s="191"/>
      <c r="S18" s="192"/>
      <c r="T18" s="157">
        <v>1088166</v>
      </c>
      <c r="U18" s="158"/>
      <c r="V18" s="158"/>
      <c r="W18" s="161"/>
      <c r="X18" s="1"/>
    </row>
    <row r="19" spans="1:25"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9241751</v>
      </c>
      <c r="U19" s="158"/>
      <c r="V19" s="158"/>
      <c r="W19" s="161"/>
      <c r="X19" s="1"/>
    </row>
    <row r="20" spans="1:25" s="2" customFormat="1" ht="15" customHeight="1" x14ac:dyDescent="0.2">
      <c r="A20" s="1"/>
      <c r="B20" s="143"/>
      <c r="C20" s="144"/>
      <c r="D20" s="144"/>
      <c r="E20" s="144"/>
      <c r="F20" s="162" t="s">
        <v>495</v>
      </c>
      <c r="G20" s="163"/>
      <c r="H20" s="163"/>
      <c r="I20" s="163"/>
      <c r="J20" s="164"/>
      <c r="K20" s="180">
        <v>527472</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96440927</v>
      </c>
      <c r="L21" s="187"/>
      <c r="M21" s="187"/>
      <c r="N21" s="188"/>
      <c r="O21" s="178" t="s">
        <v>21</v>
      </c>
      <c r="P21" s="173"/>
      <c r="Q21" s="173"/>
      <c r="R21" s="173"/>
      <c r="S21" s="174"/>
      <c r="T21" s="186">
        <f>SUM(T14:W20)</f>
        <v>10329917</v>
      </c>
      <c r="U21" s="187"/>
      <c r="V21" s="187"/>
      <c r="W21" s="189"/>
      <c r="X21" s="1"/>
    </row>
    <row r="22" spans="1:25" s="2" customFormat="1" ht="15" customHeight="1" thickBot="1" x14ac:dyDescent="0.25">
      <c r="A22" s="1"/>
      <c r="B22" s="145"/>
      <c r="C22" s="146"/>
      <c r="D22" s="146"/>
      <c r="E22" s="146"/>
      <c r="F22" s="389" t="s">
        <v>22</v>
      </c>
      <c r="G22" s="389"/>
      <c r="H22" s="389"/>
      <c r="I22" s="389"/>
      <c r="J22" s="389"/>
      <c r="K22" s="389"/>
      <c r="L22" s="389"/>
      <c r="M22" s="389"/>
      <c r="N22" s="389"/>
      <c r="O22" s="389"/>
      <c r="P22" s="389"/>
      <c r="Q22" s="389"/>
      <c r="R22" s="389"/>
      <c r="S22" s="390"/>
      <c r="T22" s="135">
        <f>T21-K21</f>
        <v>-86111010</v>
      </c>
      <c r="U22" s="136"/>
      <c r="V22" s="136"/>
      <c r="W22" s="137"/>
      <c r="X22" s="1"/>
    </row>
    <row r="23" spans="1:25" s="2" customFormat="1" ht="15" customHeight="1" x14ac:dyDescent="0.2">
      <c r="A23" s="1"/>
      <c r="B23" s="141" t="s">
        <v>475</v>
      </c>
      <c r="C23" s="142"/>
      <c r="D23" s="142"/>
      <c r="E23" s="142"/>
      <c r="F23" s="147" t="s">
        <v>1</v>
      </c>
      <c r="G23" s="148"/>
      <c r="H23" s="148"/>
      <c r="I23" s="148"/>
      <c r="J23" s="149"/>
      <c r="K23" s="150">
        <v>31026267</v>
      </c>
      <c r="L23" s="151"/>
      <c r="M23" s="151"/>
      <c r="N23" s="39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547</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31026267</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389" t="s">
        <v>22</v>
      </c>
      <c r="G27" s="389"/>
      <c r="H27" s="389"/>
      <c r="I27" s="389"/>
      <c r="J27" s="389"/>
      <c r="K27" s="389"/>
      <c r="L27" s="389"/>
      <c r="M27" s="389"/>
      <c r="N27" s="389"/>
      <c r="O27" s="389"/>
      <c r="P27" s="389"/>
      <c r="Q27" s="389"/>
      <c r="R27" s="389"/>
      <c r="S27" s="390"/>
      <c r="T27" s="135">
        <f>T26-K26</f>
        <v>-31026267</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127467194</v>
      </c>
      <c r="L28" s="129"/>
      <c r="M28" s="129"/>
      <c r="N28" s="130"/>
      <c r="O28" s="131" t="s">
        <v>21</v>
      </c>
      <c r="P28" s="126"/>
      <c r="Q28" s="126"/>
      <c r="R28" s="126"/>
      <c r="S28" s="127"/>
      <c r="T28" s="128">
        <f>T21+T26</f>
        <v>10329917</v>
      </c>
      <c r="U28" s="129"/>
      <c r="V28" s="129"/>
      <c r="W28" s="132"/>
      <c r="X28" s="1"/>
      <c r="Y28" s="72"/>
    </row>
    <row r="29" spans="1:25" s="2" customFormat="1" ht="15" customHeight="1" thickBot="1" x14ac:dyDescent="0.25">
      <c r="A29" s="1"/>
      <c r="B29" s="123"/>
      <c r="C29" s="124"/>
      <c r="D29" s="124"/>
      <c r="E29" s="124"/>
      <c r="F29" s="389" t="s">
        <v>22</v>
      </c>
      <c r="G29" s="389"/>
      <c r="H29" s="389"/>
      <c r="I29" s="389"/>
      <c r="J29" s="389"/>
      <c r="K29" s="389"/>
      <c r="L29" s="389"/>
      <c r="M29" s="389"/>
      <c r="N29" s="389"/>
      <c r="O29" s="389"/>
      <c r="P29" s="389"/>
      <c r="Q29" s="389"/>
      <c r="R29" s="389"/>
      <c r="S29" s="390"/>
      <c r="T29" s="135">
        <f>T28-K28</f>
        <v>-117137277</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471</v>
      </c>
      <c r="C33" s="116"/>
      <c r="D33" s="116"/>
      <c r="E33" s="116"/>
      <c r="F33" s="116"/>
      <c r="G33" s="116"/>
      <c r="H33" s="116"/>
      <c r="I33" s="116"/>
      <c r="J33" s="116"/>
      <c r="K33" s="116"/>
      <c r="L33" s="117">
        <v>1989</v>
      </c>
      <c r="M33" s="117"/>
      <c r="N33" s="117"/>
      <c r="O33" s="117"/>
      <c r="P33" s="118">
        <v>50</v>
      </c>
      <c r="Q33" s="118"/>
      <c r="R33" s="118"/>
      <c r="S33" s="118"/>
      <c r="T33" s="119" t="s">
        <v>472</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257844000</v>
      </c>
      <c r="D35" s="110"/>
      <c r="E35" s="110"/>
      <c r="F35" s="110"/>
      <c r="G35" s="110"/>
      <c r="H35" s="110"/>
      <c r="I35" s="110"/>
      <c r="J35" s="110">
        <v>159863280</v>
      </c>
      <c r="K35" s="110"/>
      <c r="L35" s="110"/>
      <c r="M35" s="110"/>
      <c r="N35" s="110"/>
      <c r="O35" s="110"/>
      <c r="P35" s="110"/>
      <c r="Q35" s="110">
        <v>123058000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208</v>
      </c>
      <c r="C37" s="116"/>
      <c r="D37" s="116"/>
      <c r="E37" s="116"/>
      <c r="F37" s="116"/>
      <c r="G37" s="116"/>
      <c r="H37" s="116"/>
      <c r="I37" s="116"/>
      <c r="J37" s="116"/>
      <c r="K37" s="116"/>
      <c r="L37" s="117">
        <v>1987</v>
      </c>
      <c r="M37" s="117"/>
      <c r="N37" s="117"/>
      <c r="O37" s="117"/>
      <c r="P37" s="118">
        <v>50</v>
      </c>
      <c r="Q37" s="118"/>
      <c r="R37" s="118"/>
      <c r="S37" s="118"/>
      <c r="T37" s="119" t="s">
        <v>209</v>
      </c>
      <c r="U37" s="119"/>
      <c r="V37" s="119"/>
      <c r="W37" s="120"/>
      <c r="X37" s="3"/>
      <c r="Y37" s="3"/>
      <c r="AA37" s="2"/>
      <c r="AB37" s="2"/>
      <c r="AC37" s="2"/>
    </row>
    <row r="38" spans="2:29" ht="18" customHeight="1" x14ac:dyDescent="0.2">
      <c r="B38" s="106"/>
      <c r="C38" s="108" t="s">
        <v>85</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177870000</v>
      </c>
      <c r="D39" s="110"/>
      <c r="E39" s="110"/>
      <c r="F39" s="110"/>
      <c r="G39" s="110"/>
      <c r="H39" s="110"/>
      <c r="I39" s="110"/>
      <c r="J39" s="110">
        <v>117394200</v>
      </c>
      <c r="K39" s="110"/>
      <c r="L39" s="110"/>
      <c r="M39" s="110"/>
      <c r="N39" s="110"/>
      <c r="O39" s="110"/>
      <c r="P39" s="110"/>
      <c r="Q39" s="110">
        <v>90021000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210</v>
      </c>
      <c r="C41" s="116"/>
      <c r="D41" s="116"/>
      <c r="E41" s="116"/>
      <c r="F41" s="116"/>
      <c r="G41" s="116"/>
      <c r="H41" s="116"/>
      <c r="I41" s="116"/>
      <c r="J41" s="116"/>
      <c r="K41" s="116"/>
      <c r="L41" s="117">
        <v>1991</v>
      </c>
      <c r="M41" s="117"/>
      <c r="N41" s="117"/>
      <c r="O41" s="117"/>
      <c r="P41" s="118">
        <v>50</v>
      </c>
      <c r="Q41" s="118"/>
      <c r="R41" s="118"/>
      <c r="S41" s="118"/>
      <c r="T41" s="119" t="s">
        <v>211</v>
      </c>
      <c r="U41" s="119"/>
      <c r="V41" s="119"/>
      <c r="W41" s="120"/>
    </row>
    <row r="42" spans="2:29" ht="18" customHeight="1" x14ac:dyDescent="0.2">
      <c r="B42" s="106"/>
      <c r="C42" s="108" t="s">
        <v>212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189546600</v>
      </c>
      <c r="D43" s="110"/>
      <c r="E43" s="110"/>
      <c r="F43" s="110"/>
      <c r="G43" s="110"/>
      <c r="H43" s="110"/>
      <c r="I43" s="110"/>
      <c r="J43" s="110">
        <v>109937028</v>
      </c>
      <c r="K43" s="110"/>
      <c r="L43" s="110"/>
      <c r="M43" s="110"/>
      <c r="N43" s="110"/>
      <c r="O43" s="110"/>
      <c r="P43" s="110"/>
      <c r="Q43" s="110">
        <v>88651000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213</v>
      </c>
      <c r="C47" s="306"/>
      <c r="D47" s="306"/>
      <c r="E47" s="306"/>
      <c r="F47" s="306"/>
      <c r="G47" s="306"/>
      <c r="H47" s="307">
        <v>51000000</v>
      </c>
      <c r="I47" s="307"/>
      <c r="J47" s="307"/>
      <c r="K47" s="307"/>
      <c r="L47" s="307">
        <v>28819958</v>
      </c>
      <c r="M47" s="307"/>
      <c r="N47" s="307"/>
      <c r="O47" s="307"/>
      <c r="P47" s="308">
        <v>40324</v>
      </c>
      <c r="Q47" s="308"/>
      <c r="R47" s="308"/>
      <c r="S47" s="308"/>
      <c r="T47" s="309">
        <v>47567</v>
      </c>
      <c r="U47" s="309"/>
      <c r="V47" s="309"/>
      <c r="W47" s="310"/>
    </row>
    <row r="49" spans="21:23" ht="15" customHeight="1" x14ac:dyDescent="0.2">
      <c r="U49" s="208" t="s">
        <v>470</v>
      </c>
      <c r="V49" s="208"/>
      <c r="W49" s="208"/>
    </row>
  </sheetData>
  <mergeCells count="1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47:G47"/>
    <mergeCell ref="H47:K47"/>
    <mergeCell ref="L47:O47"/>
    <mergeCell ref="P47:S47"/>
    <mergeCell ref="T47:W47"/>
    <mergeCell ref="B45:W45"/>
    <mergeCell ref="B46:G46"/>
    <mergeCell ref="H46:K46"/>
    <mergeCell ref="L46:O46"/>
    <mergeCell ref="P46:S46"/>
    <mergeCell ref="T46:W46"/>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9:W49"/>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49" location="目次!D6" display="目次へ戻る"/>
    <hyperlink ref="U49:W49" location="目次!D24" display="目次へ戻る"/>
  </hyperlink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511</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491</v>
      </c>
      <c r="L2" s="278"/>
      <c r="M2" s="278"/>
      <c r="N2" s="278"/>
      <c r="O2" s="278"/>
      <c r="P2" s="278"/>
      <c r="Q2" s="278"/>
      <c r="R2" s="278"/>
      <c r="S2" s="278" t="s">
        <v>214</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215</v>
      </c>
      <c r="C5" s="33"/>
      <c r="D5" s="33"/>
      <c r="E5" s="33" t="s">
        <v>216</v>
      </c>
      <c r="F5" s="33"/>
      <c r="G5" s="33"/>
      <c r="H5" s="33"/>
      <c r="I5" s="33"/>
      <c r="J5" s="33"/>
      <c r="K5" s="33"/>
      <c r="L5" s="33"/>
      <c r="M5" s="34"/>
      <c r="N5" s="287" t="s">
        <v>217</v>
      </c>
      <c r="O5" s="288"/>
      <c r="P5" s="288"/>
      <c r="Q5" s="288"/>
      <c r="R5" s="288"/>
      <c r="S5" s="288"/>
      <c r="T5" s="361">
        <v>181</v>
      </c>
      <c r="U5" s="361"/>
      <c r="V5" s="361"/>
      <c r="W5" s="362"/>
      <c r="Y5" s="5"/>
      <c r="Z5" s="5"/>
    </row>
    <row r="6" spans="1:36" s="4" customFormat="1" ht="15" customHeight="1" x14ac:dyDescent="0.2">
      <c r="B6" s="20"/>
      <c r="C6" s="11"/>
      <c r="D6" s="11"/>
      <c r="E6" s="18" t="s">
        <v>218</v>
      </c>
      <c r="F6" s="18"/>
      <c r="G6" s="18"/>
      <c r="H6" s="18"/>
      <c r="I6" s="18"/>
      <c r="J6" s="18"/>
      <c r="K6" s="18"/>
      <c r="L6" s="18"/>
      <c r="M6" s="19"/>
      <c r="N6" s="197" t="s">
        <v>48</v>
      </c>
      <c r="O6" s="198"/>
      <c r="P6" s="198"/>
      <c r="Q6" s="198"/>
      <c r="R6" s="198"/>
      <c r="S6" s="199"/>
      <c r="T6" s="241">
        <f>(K28/T5)</f>
        <v>1066266.5303867403</v>
      </c>
      <c r="U6" s="242"/>
      <c r="V6" s="242"/>
      <c r="W6" s="243"/>
      <c r="Y6" s="5"/>
      <c r="Z6" s="5"/>
    </row>
    <row r="7" spans="1:36" s="4" customFormat="1" ht="15" customHeight="1" x14ac:dyDescent="0.2">
      <c r="B7" s="20" t="s">
        <v>219</v>
      </c>
      <c r="C7" s="11"/>
      <c r="D7" s="11"/>
      <c r="E7" s="11" t="s">
        <v>220</v>
      </c>
      <c r="F7" s="11"/>
      <c r="G7" s="11"/>
      <c r="H7" s="11"/>
      <c r="I7" s="11"/>
      <c r="J7" s="11"/>
      <c r="K7" s="11"/>
      <c r="L7" s="11"/>
      <c r="M7" s="35"/>
      <c r="N7" s="197" t="s">
        <v>49</v>
      </c>
      <c r="O7" s="198"/>
      <c r="P7" s="198"/>
      <c r="Q7" s="198"/>
      <c r="R7" s="198"/>
      <c r="S7" s="199"/>
      <c r="T7" s="244">
        <f>(SUM(K14:N20,K23:N25)-(SUM(T17:W18)))/(T5)</f>
        <v>1056867.0165745856</v>
      </c>
      <c r="U7" s="245"/>
      <c r="V7" s="245"/>
      <c r="W7" s="246"/>
      <c r="Y7" s="5"/>
      <c r="Z7" s="5"/>
    </row>
    <row r="8" spans="1:36" s="4" customFormat="1" ht="15" customHeight="1" x14ac:dyDescent="0.2">
      <c r="B8" s="20"/>
      <c r="C8" s="11"/>
      <c r="D8" s="11"/>
      <c r="E8" s="23" t="s">
        <v>221</v>
      </c>
      <c r="F8" s="23"/>
      <c r="G8" s="23"/>
      <c r="H8" s="23"/>
      <c r="I8" s="23"/>
      <c r="J8" s="23"/>
      <c r="K8" s="23"/>
      <c r="L8" s="23"/>
      <c r="M8" s="24"/>
      <c r="N8" s="197" t="s">
        <v>44</v>
      </c>
      <c r="O8" s="198"/>
      <c r="P8" s="198"/>
      <c r="Q8" s="198"/>
      <c r="R8" s="198"/>
      <c r="S8" s="199"/>
      <c r="T8" s="261">
        <f>((T17+T18)/(K28)*100)</f>
        <v>0.88153510818213943</v>
      </c>
      <c r="U8" s="262"/>
      <c r="V8" s="262"/>
      <c r="W8" s="263"/>
      <c r="Y8" s="5"/>
      <c r="Z8" s="5"/>
    </row>
    <row r="9" spans="1:36" s="4" customFormat="1" ht="15" customHeight="1" x14ac:dyDescent="0.2">
      <c r="B9" s="16"/>
      <c r="C9" s="12"/>
      <c r="D9" s="12"/>
      <c r="E9" s="11" t="s">
        <v>222</v>
      </c>
      <c r="F9" s="11"/>
      <c r="G9" s="11"/>
      <c r="H9" s="11"/>
      <c r="I9" s="11"/>
      <c r="J9" s="11"/>
      <c r="K9" s="11"/>
      <c r="L9" s="11"/>
      <c r="M9" s="35"/>
      <c r="N9" s="197" t="s">
        <v>45</v>
      </c>
      <c r="O9" s="198"/>
      <c r="P9" s="198"/>
      <c r="Q9" s="198"/>
      <c r="R9" s="198"/>
      <c r="S9" s="199"/>
      <c r="T9" s="261">
        <f>IF((K21-T21)/(K21)*100&gt;0,(K21-T21)/(K21)*100,0)</f>
        <v>97.710261950187899</v>
      </c>
      <c r="U9" s="262"/>
      <c r="V9" s="262"/>
      <c r="W9" s="263"/>
      <c r="Y9" s="5"/>
      <c r="Z9" s="5"/>
    </row>
    <row r="10" spans="1:36" s="4" customFormat="1" ht="15" customHeight="1" thickBot="1" x14ac:dyDescent="0.25">
      <c r="B10" s="57"/>
      <c r="C10" s="55"/>
      <c r="D10" s="55"/>
      <c r="E10" s="392"/>
      <c r="F10" s="392"/>
      <c r="G10" s="392"/>
      <c r="H10" s="392"/>
      <c r="I10" s="392"/>
      <c r="J10" s="392"/>
      <c r="K10" s="392"/>
      <c r="L10" s="392"/>
      <c r="M10" s="393"/>
      <c r="N10" s="294" t="s">
        <v>69</v>
      </c>
      <c r="O10" s="295"/>
      <c r="P10" s="295"/>
      <c r="Q10" s="295"/>
      <c r="R10" s="295"/>
      <c r="S10" s="295"/>
      <c r="T10" s="317">
        <v>58.65</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74782004</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1701312</v>
      </c>
      <c r="U18" s="158"/>
      <c r="V18" s="158"/>
      <c r="W18" s="161"/>
      <c r="X18" s="1"/>
    </row>
    <row r="19" spans="1:25"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11000</v>
      </c>
      <c r="U19" s="158"/>
      <c r="V19" s="158"/>
      <c r="W19" s="161"/>
      <c r="X19" s="1"/>
    </row>
    <row r="20" spans="1:25"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74782004</v>
      </c>
      <c r="L21" s="187"/>
      <c r="M21" s="187"/>
      <c r="N21" s="188"/>
      <c r="O21" s="178" t="s">
        <v>21</v>
      </c>
      <c r="P21" s="173"/>
      <c r="Q21" s="173"/>
      <c r="R21" s="173"/>
      <c r="S21" s="174"/>
      <c r="T21" s="186">
        <f>SUM(T14:W20)</f>
        <v>1712312</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-73069692</v>
      </c>
      <c r="U22" s="136"/>
      <c r="V22" s="136"/>
      <c r="W22" s="137"/>
      <c r="X22" s="1"/>
    </row>
    <row r="23" spans="1:25" s="2" customFormat="1" ht="15" customHeight="1" x14ac:dyDescent="0.2">
      <c r="A23" s="1"/>
      <c r="B23" s="141" t="s">
        <v>475</v>
      </c>
      <c r="C23" s="142"/>
      <c r="D23" s="142"/>
      <c r="E23" s="142"/>
      <c r="F23" s="147" t="s">
        <v>1</v>
      </c>
      <c r="G23" s="148"/>
      <c r="H23" s="148"/>
      <c r="I23" s="148"/>
      <c r="J23" s="149"/>
      <c r="K23" s="150">
        <v>118212238</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573</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118212238</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-118212238</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192994242</v>
      </c>
      <c r="L28" s="129"/>
      <c r="M28" s="129"/>
      <c r="N28" s="130"/>
      <c r="O28" s="131" t="s">
        <v>21</v>
      </c>
      <c r="P28" s="126"/>
      <c r="Q28" s="126"/>
      <c r="R28" s="126"/>
      <c r="S28" s="127"/>
      <c r="T28" s="128">
        <f>T21+T26</f>
        <v>1712312</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-191281930</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223</v>
      </c>
      <c r="C33" s="116"/>
      <c r="D33" s="116"/>
      <c r="E33" s="116"/>
      <c r="F33" s="116"/>
      <c r="G33" s="116"/>
      <c r="H33" s="116"/>
      <c r="I33" s="116"/>
      <c r="J33" s="116"/>
      <c r="K33" s="116"/>
      <c r="L33" s="117">
        <v>1995</v>
      </c>
      <c r="M33" s="117"/>
      <c r="N33" s="117"/>
      <c r="O33" s="117"/>
      <c r="P33" s="118">
        <v>47</v>
      </c>
      <c r="Q33" s="118"/>
      <c r="R33" s="118"/>
      <c r="S33" s="118"/>
      <c r="T33" s="119" t="s">
        <v>224</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3169326678</v>
      </c>
      <c r="D35" s="110"/>
      <c r="E35" s="110"/>
      <c r="F35" s="110"/>
      <c r="G35" s="110"/>
      <c r="H35" s="110"/>
      <c r="I35" s="110"/>
      <c r="J35" s="340">
        <v>1743129650</v>
      </c>
      <c r="K35" s="341"/>
      <c r="L35" s="341"/>
      <c r="M35" s="341"/>
      <c r="N35" s="341"/>
      <c r="O35" s="341"/>
      <c r="P35" s="342"/>
      <c r="Q35" s="110">
        <v>2538329000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225</v>
      </c>
      <c r="C37" s="116"/>
      <c r="D37" s="116"/>
      <c r="E37" s="116"/>
      <c r="F37" s="116"/>
      <c r="G37" s="116"/>
      <c r="H37" s="116"/>
      <c r="I37" s="116"/>
      <c r="J37" s="116"/>
      <c r="K37" s="116"/>
      <c r="L37" s="117">
        <v>1989</v>
      </c>
      <c r="M37" s="117"/>
      <c r="N37" s="117"/>
      <c r="O37" s="117"/>
      <c r="P37" s="118">
        <v>47</v>
      </c>
      <c r="Q37" s="118"/>
      <c r="R37" s="118"/>
      <c r="S37" s="118"/>
      <c r="T37" s="119" t="s">
        <v>226</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1421992823</v>
      </c>
      <c r="D39" s="110"/>
      <c r="E39" s="110"/>
      <c r="F39" s="110"/>
      <c r="G39" s="110"/>
      <c r="H39" s="110"/>
      <c r="I39" s="110"/>
      <c r="J39" s="110">
        <v>969799102</v>
      </c>
      <c r="K39" s="110"/>
      <c r="L39" s="110"/>
      <c r="M39" s="110"/>
      <c r="N39" s="110"/>
      <c r="O39" s="110"/>
      <c r="P39" s="110"/>
      <c r="Q39" s="110">
        <v>811850000</v>
      </c>
      <c r="R39" s="110"/>
      <c r="S39" s="110"/>
      <c r="T39" s="110"/>
      <c r="U39" s="110"/>
      <c r="V39" s="110"/>
      <c r="W39" s="112"/>
      <c r="X39" s="3"/>
      <c r="Y39" s="3"/>
      <c r="Z39" s="1"/>
    </row>
    <row r="41" spans="2:29" ht="15" customHeight="1" x14ac:dyDescent="0.2">
      <c r="U41" s="208" t="s">
        <v>470</v>
      </c>
      <c r="V41" s="208"/>
      <c r="W41" s="208"/>
    </row>
  </sheetData>
  <mergeCells count="120">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C35:I35"/>
    <mergeCell ref="J35:P35"/>
    <mergeCell ref="Q35:W35"/>
    <mergeCell ref="B31:W31"/>
    <mergeCell ref="B32:K32"/>
    <mergeCell ref="L32:O32"/>
    <mergeCell ref="P32:S32"/>
    <mergeCell ref="T32:W32"/>
    <mergeCell ref="B33:K33"/>
    <mergeCell ref="L33:O33"/>
    <mergeCell ref="P33:S33"/>
    <mergeCell ref="T33:W33"/>
    <mergeCell ref="K28:N28"/>
    <mergeCell ref="O28:S28"/>
    <mergeCell ref="T28:W28"/>
    <mergeCell ref="F29:S29"/>
    <mergeCell ref="T29:W29"/>
    <mergeCell ref="B34:B35"/>
    <mergeCell ref="C34:I34"/>
    <mergeCell ref="J34:P34"/>
    <mergeCell ref="Q34:W34"/>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N8:S8"/>
    <mergeCell ref="T8:W8"/>
    <mergeCell ref="N9:S9"/>
    <mergeCell ref="T9:W9"/>
    <mergeCell ref="E10:M10"/>
    <mergeCell ref="N10:S10"/>
    <mergeCell ref="T10:W10"/>
    <mergeCell ref="K13:N13"/>
    <mergeCell ref="T13:W13"/>
    <mergeCell ref="U41:W41"/>
    <mergeCell ref="B4:W4"/>
    <mergeCell ref="N5:S5"/>
    <mergeCell ref="T5:W5"/>
    <mergeCell ref="N6:S6"/>
    <mergeCell ref="T6:W6"/>
    <mergeCell ref="N7:S7"/>
    <mergeCell ref="T7:W7"/>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41" location="目次!D6" display="目次へ戻る"/>
    <hyperlink ref="U41:W41" location="目次!D25" display="目次へ戻る"/>
  </hyperlinks>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zoomScaleNormal="100" zoomScaleSheetLayoutView="80" workbookViewId="0">
      <selection activeCell="B4" sqref="B4:W4"/>
    </sheetView>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512</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228</v>
      </c>
      <c r="L2" s="278"/>
      <c r="M2" s="278"/>
      <c r="N2" s="278"/>
      <c r="O2" s="278"/>
      <c r="P2" s="278"/>
      <c r="Q2" s="278"/>
      <c r="R2" s="278"/>
      <c r="S2" s="278" t="s">
        <v>581</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127</v>
      </c>
      <c r="C5" s="33"/>
      <c r="D5" s="33"/>
      <c r="E5" s="326" t="s">
        <v>185</v>
      </c>
      <c r="F5" s="326"/>
      <c r="G5" s="326"/>
      <c r="H5" s="326"/>
      <c r="I5" s="326"/>
      <c r="J5" s="326"/>
      <c r="K5" s="326"/>
      <c r="L5" s="326"/>
      <c r="M5" s="327"/>
      <c r="N5" s="287" t="s">
        <v>230</v>
      </c>
      <c r="O5" s="288"/>
      <c r="P5" s="288"/>
      <c r="Q5" s="288"/>
      <c r="R5" s="288"/>
      <c r="S5" s="288"/>
      <c r="T5" s="394">
        <v>417</v>
      </c>
      <c r="U5" s="394"/>
      <c r="V5" s="394"/>
      <c r="W5" s="395"/>
      <c r="Y5" s="5"/>
      <c r="Z5" s="5"/>
    </row>
    <row r="6" spans="1:36" s="4" customFormat="1" ht="15" customHeight="1" x14ac:dyDescent="0.2">
      <c r="B6" s="20" t="s">
        <v>62</v>
      </c>
      <c r="C6" s="11"/>
      <c r="D6" s="11"/>
      <c r="E6" s="11"/>
      <c r="F6" s="12"/>
      <c r="G6" s="12"/>
      <c r="H6" s="12"/>
      <c r="I6" s="12"/>
      <c r="J6" s="12"/>
      <c r="K6" s="12"/>
      <c r="L6" s="12"/>
      <c r="M6" s="38"/>
      <c r="N6" s="197" t="s">
        <v>48</v>
      </c>
      <c r="O6" s="198"/>
      <c r="P6" s="198"/>
      <c r="Q6" s="198"/>
      <c r="R6" s="198"/>
      <c r="S6" s="199"/>
      <c r="T6" s="241">
        <f>(K28/T5)</f>
        <v>234544.30215827338</v>
      </c>
      <c r="U6" s="242"/>
      <c r="V6" s="242"/>
      <c r="W6" s="243"/>
      <c r="Y6" s="5"/>
      <c r="Z6" s="5"/>
    </row>
    <row r="7" spans="1:36" s="4" customFormat="1" ht="15" customHeight="1" x14ac:dyDescent="0.2">
      <c r="B7" s="324" t="s">
        <v>231</v>
      </c>
      <c r="C7" s="319"/>
      <c r="D7" s="319"/>
      <c r="E7" s="319"/>
      <c r="F7" s="319"/>
      <c r="G7" s="319"/>
      <c r="H7" s="319"/>
      <c r="I7" s="319"/>
      <c r="J7" s="319"/>
      <c r="K7" s="319"/>
      <c r="L7" s="319"/>
      <c r="M7" s="320"/>
      <c r="N7" s="197" t="s">
        <v>49</v>
      </c>
      <c r="O7" s="198"/>
      <c r="P7" s="198"/>
      <c r="Q7" s="198"/>
      <c r="R7" s="198"/>
      <c r="S7" s="199"/>
      <c r="T7" s="244">
        <f>(SUM(K14:N20,K23:N25)-(SUM(T17:W18)))/(T5)</f>
        <v>234423.79856115108</v>
      </c>
      <c r="U7" s="245"/>
      <c r="V7" s="245"/>
      <c r="W7" s="246"/>
      <c r="Y7" s="5"/>
      <c r="Z7" s="5"/>
    </row>
    <row r="8" spans="1:36" s="4" customFormat="1" ht="15" customHeight="1" x14ac:dyDescent="0.2">
      <c r="B8" s="324"/>
      <c r="C8" s="319"/>
      <c r="D8" s="319"/>
      <c r="E8" s="319"/>
      <c r="F8" s="319"/>
      <c r="G8" s="319"/>
      <c r="H8" s="319"/>
      <c r="I8" s="319"/>
      <c r="J8" s="319"/>
      <c r="K8" s="319"/>
      <c r="L8" s="319"/>
      <c r="M8" s="320"/>
      <c r="N8" s="197" t="s">
        <v>44</v>
      </c>
      <c r="O8" s="198"/>
      <c r="P8" s="198"/>
      <c r="Q8" s="198"/>
      <c r="R8" s="198"/>
      <c r="S8" s="199"/>
      <c r="T8" s="261">
        <f>((T17+T18)/(K28)*100)</f>
        <v>5.1377755082272193E-2</v>
      </c>
      <c r="U8" s="262"/>
      <c r="V8" s="262"/>
      <c r="W8" s="263"/>
      <c r="Y8" s="5"/>
      <c r="Z8" s="5"/>
    </row>
    <row r="9" spans="1:36" s="4" customFormat="1" ht="15" customHeight="1" x14ac:dyDescent="0.2">
      <c r="B9" s="324"/>
      <c r="C9" s="319"/>
      <c r="D9" s="319"/>
      <c r="E9" s="319"/>
      <c r="F9" s="319"/>
      <c r="G9" s="319"/>
      <c r="H9" s="319"/>
      <c r="I9" s="319"/>
      <c r="J9" s="319"/>
      <c r="K9" s="319"/>
      <c r="L9" s="319"/>
      <c r="M9" s="320"/>
      <c r="N9" s="197" t="s">
        <v>45</v>
      </c>
      <c r="O9" s="198"/>
      <c r="P9" s="198"/>
      <c r="Q9" s="198"/>
      <c r="R9" s="198"/>
      <c r="S9" s="199"/>
      <c r="T9" s="261">
        <f>IF((K21-T21)/(K21)*100&gt;0,(K21-T21)/(K21)*100,0)</f>
        <v>54.635823733185717</v>
      </c>
      <c r="U9" s="262"/>
      <c r="V9" s="262"/>
      <c r="W9" s="263"/>
      <c r="Y9" s="5"/>
      <c r="Z9" s="5"/>
    </row>
    <row r="10" spans="1:36" s="4" customFormat="1" ht="15" customHeight="1" thickBot="1" x14ac:dyDescent="0.25">
      <c r="B10" s="45" t="s">
        <v>151</v>
      </c>
      <c r="C10" s="43"/>
      <c r="D10" s="43"/>
      <c r="E10" s="43"/>
      <c r="F10" s="43" t="s">
        <v>232</v>
      </c>
      <c r="G10" s="43"/>
      <c r="H10" s="43"/>
      <c r="I10" s="43"/>
      <c r="J10" s="43"/>
      <c r="K10" s="43"/>
      <c r="L10" s="43"/>
      <c r="M10" s="44"/>
      <c r="N10" s="294" t="s">
        <v>69</v>
      </c>
      <c r="O10" s="295"/>
      <c r="P10" s="295"/>
      <c r="Q10" s="295"/>
      <c r="R10" s="295"/>
      <c r="S10" s="295"/>
      <c r="T10" s="317">
        <v>8.9</v>
      </c>
      <c r="U10" s="317"/>
      <c r="V10" s="317"/>
      <c r="W10" s="318"/>
      <c r="Y10" s="5"/>
      <c r="Z10" s="5"/>
    </row>
    <row r="11" spans="1:36" ht="11.5" thickBot="1" x14ac:dyDescent="0.25">
      <c r="F11" s="58"/>
    </row>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478</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74225028</v>
      </c>
      <c r="L15" s="194"/>
      <c r="M15" s="194"/>
      <c r="N15" s="195"/>
      <c r="O15" s="196" t="s">
        <v>9</v>
      </c>
      <c r="P15" s="191"/>
      <c r="Q15" s="191"/>
      <c r="R15" s="191"/>
      <c r="S15" s="192"/>
      <c r="T15" s="157">
        <v>22850825</v>
      </c>
      <c r="U15" s="158"/>
      <c r="V15" s="158"/>
      <c r="W15" s="161"/>
      <c r="X15" s="1"/>
    </row>
    <row r="16" spans="1:3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12068221</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50250</v>
      </c>
      <c r="U17" s="204"/>
      <c r="V17" s="204"/>
      <c r="W17" s="205"/>
      <c r="X17" s="1"/>
    </row>
    <row r="18" spans="1:24" s="2" customFormat="1" ht="15" customHeight="1" x14ac:dyDescent="0.2">
      <c r="A18" s="1"/>
      <c r="B18" s="143"/>
      <c r="C18" s="144"/>
      <c r="D18" s="144"/>
      <c r="E18" s="144"/>
      <c r="F18" s="190" t="s">
        <v>2</v>
      </c>
      <c r="G18" s="191"/>
      <c r="H18" s="191"/>
      <c r="I18" s="191"/>
      <c r="J18" s="192"/>
      <c r="K18" s="193">
        <v>23000</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497</v>
      </c>
      <c r="G20" s="163"/>
      <c r="H20" s="163"/>
      <c r="I20" s="163"/>
      <c r="J20" s="164"/>
      <c r="K20" s="180">
        <v>2837679</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77085707</v>
      </c>
      <c r="L21" s="187"/>
      <c r="M21" s="187"/>
      <c r="N21" s="188"/>
      <c r="O21" s="178" t="s">
        <v>21</v>
      </c>
      <c r="P21" s="173"/>
      <c r="Q21" s="173"/>
      <c r="R21" s="173"/>
      <c r="S21" s="174"/>
      <c r="T21" s="186">
        <f>SUM(T14:W20)</f>
        <v>34969296</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-42116411</v>
      </c>
      <c r="U22" s="136"/>
      <c r="V22" s="136"/>
      <c r="W22" s="137"/>
      <c r="X22" s="1"/>
    </row>
    <row r="23" spans="1:24" s="2" customFormat="1" ht="15" customHeight="1" x14ac:dyDescent="0.2">
      <c r="A23" s="1"/>
      <c r="B23" s="141" t="s">
        <v>475</v>
      </c>
      <c r="C23" s="142"/>
      <c r="D23" s="142"/>
      <c r="E23" s="142"/>
      <c r="F23" s="147" t="s">
        <v>1</v>
      </c>
      <c r="G23" s="148"/>
      <c r="H23" s="148"/>
      <c r="I23" s="148"/>
      <c r="J23" s="149"/>
      <c r="K23" s="150">
        <v>20719267</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20719267</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-20719267</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97804974</v>
      </c>
      <c r="L28" s="129"/>
      <c r="M28" s="129"/>
      <c r="N28" s="130"/>
      <c r="O28" s="131" t="s">
        <v>21</v>
      </c>
      <c r="P28" s="126"/>
      <c r="Q28" s="126"/>
      <c r="R28" s="126"/>
      <c r="S28" s="127"/>
      <c r="T28" s="128">
        <f>T21+T26</f>
        <v>34969296</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-62835678</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233</v>
      </c>
      <c r="C33" s="116"/>
      <c r="D33" s="116"/>
      <c r="E33" s="116"/>
      <c r="F33" s="116"/>
      <c r="G33" s="116"/>
      <c r="H33" s="116"/>
      <c r="I33" s="116"/>
      <c r="J33" s="116"/>
      <c r="K33" s="116"/>
      <c r="L33" s="117">
        <v>2016</v>
      </c>
      <c r="M33" s="117"/>
      <c r="N33" s="117"/>
      <c r="O33" s="117"/>
      <c r="P33" s="118">
        <v>47</v>
      </c>
      <c r="Q33" s="118"/>
      <c r="R33" s="118"/>
      <c r="S33" s="118"/>
      <c r="T33" s="119" t="s">
        <v>234</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884382912</v>
      </c>
      <c r="D35" s="110"/>
      <c r="E35" s="110"/>
      <c r="F35" s="110"/>
      <c r="G35" s="110"/>
      <c r="H35" s="110"/>
      <c r="I35" s="110"/>
      <c r="J35" s="110">
        <v>77825696</v>
      </c>
      <c r="K35" s="110"/>
      <c r="L35" s="110"/>
      <c r="M35" s="110"/>
      <c r="N35" s="110"/>
      <c r="O35" s="110"/>
      <c r="P35" s="110"/>
      <c r="Q35" s="110">
        <v>884382912</v>
      </c>
      <c r="R35" s="110"/>
      <c r="S35" s="110"/>
      <c r="T35" s="110"/>
      <c r="U35" s="110"/>
      <c r="V35" s="110"/>
      <c r="W35" s="112"/>
    </row>
    <row r="36" spans="2:23" ht="11.5" thickBot="1" x14ac:dyDescent="0.25"/>
    <row r="37" spans="2:23" ht="15" customHeight="1" thickBot="1" x14ac:dyDescent="0.25">
      <c r="B37" s="209" t="s">
        <v>33</v>
      </c>
      <c r="C37" s="210"/>
      <c r="D37" s="210"/>
      <c r="E37" s="210"/>
      <c r="F37" s="210"/>
      <c r="G37" s="210"/>
      <c r="H37" s="210"/>
      <c r="I37" s="210"/>
      <c r="J37" s="210"/>
      <c r="K37" s="210"/>
      <c r="L37" s="210"/>
      <c r="M37" s="210"/>
      <c r="N37" s="210"/>
      <c r="O37" s="210"/>
      <c r="P37" s="210"/>
      <c r="Q37" s="210"/>
      <c r="R37" s="210"/>
      <c r="S37" s="210"/>
      <c r="T37" s="210"/>
      <c r="U37" s="210"/>
      <c r="V37" s="210"/>
      <c r="W37" s="211"/>
    </row>
    <row r="38" spans="2:23" ht="15" customHeight="1" x14ac:dyDescent="0.2">
      <c r="B38" s="97" t="s">
        <v>39</v>
      </c>
      <c r="C38" s="93"/>
      <c r="D38" s="93"/>
      <c r="E38" s="93"/>
      <c r="F38" s="93"/>
      <c r="G38" s="93"/>
      <c r="H38" s="100" t="s">
        <v>34</v>
      </c>
      <c r="I38" s="100"/>
      <c r="J38" s="100"/>
      <c r="K38" s="100"/>
      <c r="L38" s="100" t="s">
        <v>40</v>
      </c>
      <c r="M38" s="100"/>
      <c r="N38" s="100"/>
      <c r="O38" s="100"/>
      <c r="P38" s="100" t="s">
        <v>41</v>
      </c>
      <c r="Q38" s="100"/>
      <c r="R38" s="100"/>
      <c r="S38" s="100"/>
      <c r="T38" s="93" t="s">
        <v>42</v>
      </c>
      <c r="U38" s="93"/>
      <c r="V38" s="93"/>
      <c r="W38" s="94"/>
    </row>
    <row r="39" spans="2:23" ht="15" customHeight="1" thickBot="1" x14ac:dyDescent="0.25">
      <c r="B39" s="305" t="s">
        <v>233</v>
      </c>
      <c r="C39" s="306"/>
      <c r="D39" s="306"/>
      <c r="E39" s="306"/>
      <c r="F39" s="306"/>
      <c r="G39" s="306"/>
      <c r="H39" s="307">
        <v>393100000</v>
      </c>
      <c r="I39" s="307"/>
      <c r="J39" s="307"/>
      <c r="K39" s="307"/>
      <c r="L39" s="307">
        <v>300700000</v>
      </c>
      <c r="M39" s="307"/>
      <c r="N39" s="307"/>
      <c r="O39" s="307"/>
      <c r="P39" s="308">
        <v>42880</v>
      </c>
      <c r="Q39" s="308"/>
      <c r="R39" s="308"/>
      <c r="S39" s="308"/>
      <c r="T39" s="309">
        <v>46532</v>
      </c>
      <c r="U39" s="309"/>
      <c r="V39" s="309"/>
      <c r="W39" s="310"/>
    </row>
    <row r="40" spans="2:23" ht="15" customHeight="1" x14ac:dyDescent="0.2">
      <c r="B40" s="97" t="s">
        <v>39</v>
      </c>
      <c r="C40" s="93"/>
      <c r="D40" s="93"/>
      <c r="E40" s="93"/>
      <c r="F40" s="93"/>
      <c r="G40" s="93"/>
      <c r="H40" s="100" t="s">
        <v>34</v>
      </c>
      <c r="I40" s="100"/>
      <c r="J40" s="100"/>
      <c r="K40" s="100"/>
      <c r="L40" s="100" t="s">
        <v>40</v>
      </c>
      <c r="M40" s="100"/>
      <c r="N40" s="100"/>
      <c r="O40" s="100"/>
      <c r="P40" s="100" t="s">
        <v>41</v>
      </c>
      <c r="Q40" s="100"/>
      <c r="R40" s="100"/>
      <c r="S40" s="100"/>
      <c r="T40" s="93" t="s">
        <v>42</v>
      </c>
      <c r="U40" s="93"/>
      <c r="V40" s="93"/>
      <c r="W40" s="94"/>
    </row>
    <row r="41" spans="2:23" ht="15" customHeight="1" thickBot="1" x14ac:dyDescent="0.25">
      <c r="B41" s="305" t="s">
        <v>233</v>
      </c>
      <c r="C41" s="306"/>
      <c r="D41" s="306"/>
      <c r="E41" s="306"/>
      <c r="F41" s="306"/>
      <c r="G41" s="306"/>
      <c r="H41" s="307">
        <v>160000000</v>
      </c>
      <c r="I41" s="307"/>
      <c r="J41" s="307"/>
      <c r="K41" s="307"/>
      <c r="L41" s="307">
        <v>141317306</v>
      </c>
      <c r="M41" s="307"/>
      <c r="N41" s="307"/>
      <c r="O41" s="307"/>
      <c r="P41" s="308">
        <v>42516</v>
      </c>
      <c r="Q41" s="308"/>
      <c r="R41" s="308"/>
      <c r="S41" s="308"/>
      <c r="T41" s="309">
        <v>49754</v>
      </c>
      <c r="U41" s="309"/>
      <c r="V41" s="309"/>
      <c r="W41" s="310"/>
    </row>
    <row r="43" spans="2:23" ht="15" customHeight="1" x14ac:dyDescent="0.2">
      <c r="U43" s="208" t="s">
        <v>470</v>
      </c>
      <c r="V43" s="208"/>
      <c r="W43" s="208"/>
    </row>
  </sheetData>
  <mergeCells count="127">
    <mergeCell ref="B41:G41"/>
    <mergeCell ref="H41:K41"/>
    <mergeCell ref="L41:O41"/>
    <mergeCell ref="P41:S41"/>
    <mergeCell ref="T41:W41"/>
    <mergeCell ref="B39:G39"/>
    <mergeCell ref="H39:K39"/>
    <mergeCell ref="L39:O39"/>
    <mergeCell ref="P39:S39"/>
    <mergeCell ref="T39:W39"/>
    <mergeCell ref="B40:G40"/>
    <mergeCell ref="H40:K40"/>
    <mergeCell ref="L40:O40"/>
    <mergeCell ref="P40:S40"/>
    <mergeCell ref="T40:W40"/>
    <mergeCell ref="B33:K33"/>
    <mergeCell ref="L33:O33"/>
    <mergeCell ref="P33:S33"/>
    <mergeCell ref="T33:W33"/>
    <mergeCell ref="B37:W37"/>
    <mergeCell ref="B38:G38"/>
    <mergeCell ref="H38:K38"/>
    <mergeCell ref="L38:O38"/>
    <mergeCell ref="P38:S38"/>
    <mergeCell ref="T38:W38"/>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8:W8"/>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3:W43"/>
    <mergeCell ref="B4:W4"/>
    <mergeCell ref="E5:M5"/>
    <mergeCell ref="N5:S5"/>
    <mergeCell ref="T5:W5"/>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B7:M9"/>
    <mergeCell ref="N7:S7"/>
    <mergeCell ref="T7:W7"/>
    <mergeCell ref="N8:S8"/>
  </mergeCells>
  <phoneticPr fontId="1"/>
  <hyperlinks>
    <hyperlink ref="U43" location="目次!D6" display="目次へ戻る"/>
    <hyperlink ref="U43:W43" location="目次!D26" display="目次へ戻る"/>
  </hyperlinks>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203</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490</v>
      </c>
      <c r="L2" s="278"/>
      <c r="M2" s="278"/>
      <c r="N2" s="278"/>
      <c r="O2" s="278"/>
      <c r="P2" s="278"/>
      <c r="Q2" s="278"/>
      <c r="R2" s="278"/>
      <c r="S2" s="278" t="s">
        <v>482</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235</v>
      </c>
      <c r="C5" s="33"/>
      <c r="D5" s="33"/>
      <c r="E5" s="326" t="s">
        <v>236</v>
      </c>
      <c r="F5" s="326"/>
      <c r="G5" s="326"/>
      <c r="H5" s="326"/>
      <c r="I5" s="326"/>
      <c r="J5" s="326"/>
      <c r="K5" s="326"/>
      <c r="L5" s="326"/>
      <c r="M5" s="327"/>
      <c r="N5" s="287" t="s">
        <v>128</v>
      </c>
      <c r="O5" s="288"/>
      <c r="P5" s="288"/>
      <c r="Q5" s="288"/>
      <c r="R5" s="288"/>
      <c r="S5" s="288"/>
      <c r="T5" s="396">
        <v>631</v>
      </c>
      <c r="U5" s="397"/>
      <c r="V5" s="397"/>
      <c r="W5" s="398"/>
      <c r="Y5" s="5"/>
      <c r="Z5" s="5"/>
    </row>
    <row r="6" spans="1:36" s="4" customFormat="1" ht="15" customHeight="1" x14ac:dyDescent="0.2">
      <c r="B6" s="20"/>
      <c r="C6" s="11"/>
      <c r="D6" s="11"/>
      <c r="E6" s="399" t="s">
        <v>237</v>
      </c>
      <c r="F6" s="399"/>
      <c r="G6" s="399"/>
      <c r="H6" s="399"/>
      <c r="I6" s="399"/>
      <c r="J6" s="399"/>
      <c r="K6" s="399"/>
      <c r="L6" s="399"/>
      <c r="M6" s="400"/>
      <c r="N6" s="197" t="s">
        <v>48</v>
      </c>
      <c r="O6" s="198"/>
      <c r="P6" s="198"/>
      <c r="Q6" s="198"/>
      <c r="R6" s="198"/>
      <c r="S6" s="199"/>
      <c r="T6" s="241">
        <f>(K28/T5)</f>
        <v>4220145.9825673532</v>
      </c>
      <c r="U6" s="242"/>
      <c r="V6" s="242"/>
      <c r="W6" s="243"/>
      <c r="Y6" s="5"/>
      <c r="Z6" s="5"/>
    </row>
    <row r="7" spans="1:36" s="4" customFormat="1" ht="15" customHeight="1" x14ac:dyDescent="0.2">
      <c r="B7" s="20"/>
      <c r="C7" s="11"/>
      <c r="D7" s="11"/>
      <c r="E7" s="11"/>
      <c r="F7" s="37"/>
      <c r="G7" s="37"/>
      <c r="H7" s="37"/>
      <c r="I7" s="37"/>
      <c r="J7" s="37"/>
      <c r="K7" s="37"/>
      <c r="L7" s="37"/>
      <c r="M7" s="46"/>
      <c r="N7" s="197" t="s">
        <v>49</v>
      </c>
      <c r="O7" s="198"/>
      <c r="P7" s="198"/>
      <c r="Q7" s="198"/>
      <c r="R7" s="198"/>
      <c r="S7" s="199"/>
      <c r="T7" s="244">
        <f>(SUM(K14:N20,K23:N25)-(SUM(T17:W18)))/(T5)</f>
        <v>2092788.6053882726</v>
      </c>
      <c r="U7" s="245"/>
      <c r="V7" s="245"/>
      <c r="W7" s="246"/>
      <c r="Y7" s="5"/>
      <c r="Z7" s="5"/>
    </row>
    <row r="8" spans="1:36" s="4" customFormat="1" ht="15" customHeight="1" x14ac:dyDescent="0.2">
      <c r="B8" s="85"/>
      <c r="C8" s="86"/>
      <c r="D8" s="86"/>
      <c r="E8" s="86"/>
      <c r="F8" s="86"/>
      <c r="G8" s="86"/>
      <c r="H8" s="86"/>
      <c r="I8" s="86"/>
      <c r="J8" s="86"/>
      <c r="K8" s="86"/>
      <c r="L8" s="86"/>
      <c r="M8" s="87"/>
      <c r="N8" s="197" t="s">
        <v>44</v>
      </c>
      <c r="O8" s="198"/>
      <c r="P8" s="198"/>
      <c r="Q8" s="198"/>
      <c r="R8" s="198"/>
      <c r="S8" s="199"/>
      <c r="T8" s="261">
        <f>((T17+T18)/(K28)*100)</f>
        <v>50.409568435945175</v>
      </c>
      <c r="U8" s="262"/>
      <c r="V8" s="262"/>
      <c r="W8" s="263"/>
      <c r="Y8" s="5"/>
      <c r="Z8" s="5"/>
    </row>
    <row r="9" spans="1:36" s="4" customFormat="1" ht="15" customHeight="1" x14ac:dyDescent="0.2">
      <c r="B9" s="85"/>
      <c r="C9" s="86"/>
      <c r="D9" s="86"/>
      <c r="E9" s="86"/>
      <c r="F9" s="86"/>
      <c r="G9" s="86"/>
      <c r="H9" s="86"/>
      <c r="I9" s="86"/>
      <c r="J9" s="86"/>
      <c r="K9" s="86"/>
      <c r="L9" s="86"/>
      <c r="M9" s="87"/>
      <c r="N9" s="197" t="s">
        <v>45</v>
      </c>
      <c r="O9" s="198"/>
      <c r="P9" s="198"/>
      <c r="Q9" s="198"/>
      <c r="R9" s="198"/>
      <c r="S9" s="199"/>
      <c r="T9" s="261">
        <f>IF((K21-T21)/(K21)*100&gt;0,(K21-T21)/(K21)*100,0)</f>
        <v>43.984863931856424</v>
      </c>
      <c r="U9" s="262"/>
      <c r="V9" s="262"/>
      <c r="W9" s="263"/>
      <c r="Y9" s="5"/>
      <c r="Z9" s="5"/>
    </row>
    <row r="10" spans="1:36" s="4" customFormat="1" ht="15" customHeight="1" thickBot="1" x14ac:dyDescent="0.25">
      <c r="B10" s="88"/>
      <c r="C10" s="89"/>
      <c r="D10" s="89"/>
      <c r="E10" s="89"/>
      <c r="F10" s="89"/>
      <c r="G10" s="89"/>
      <c r="H10" s="89"/>
      <c r="I10" s="89"/>
      <c r="J10" s="89"/>
      <c r="K10" s="89"/>
      <c r="L10" s="89"/>
      <c r="M10" s="90"/>
      <c r="N10" s="294" t="s">
        <v>239</v>
      </c>
      <c r="O10" s="295"/>
      <c r="P10" s="295"/>
      <c r="Q10" s="295"/>
      <c r="R10" s="295"/>
      <c r="S10" s="295"/>
      <c r="T10" s="401">
        <v>61.01</v>
      </c>
      <c r="U10" s="402"/>
      <c r="V10" s="402"/>
      <c r="W10" s="403"/>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477</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2538273958</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83567200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617634</v>
      </c>
      <c r="L18" s="194"/>
      <c r="M18" s="194"/>
      <c r="N18" s="195"/>
      <c r="O18" s="196" t="s">
        <v>6</v>
      </c>
      <c r="P18" s="191"/>
      <c r="Q18" s="191"/>
      <c r="R18" s="191"/>
      <c r="S18" s="192"/>
      <c r="T18" s="157">
        <v>1342362505</v>
      </c>
      <c r="U18" s="158"/>
      <c r="V18" s="158"/>
      <c r="W18" s="161"/>
      <c r="X18" s="1"/>
    </row>
    <row r="19" spans="1:25" s="2" customFormat="1" ht="15" customHeight="1" x14ac:dyDescent="0.2">
      <c r="A19" s="1"/>
      <c r="B19" s="143"/>
      <c r="C19" s="144"/>
      <c r="D19" s="144"/>
      <c r="E19" s="144"/>
      <c r="F19" s="190" t="s">
        <v>23</v>
      </c>
      <c r="G19" s="191"/>
      <c r="H19" s="191"/>
      <c r="I19" s="191"/>
      <c r="J19" s="192"/>
      <c r="K19" s="193">
        <v>4697000</v>
      </c>
      <c r="L19" s="194"/>
      <c r="M19" s="194"/>
      <c r="N19" s="195"/>
      <c r="O19" s="196" t="s">
        <v>24</v>
      </c>
      <c r="P19" s="191"/>
      <c r="Q19" s="191"/>
      <c r="R19" s="191"/>
      <c r="S19" s="192"/>
      <c r="T19" s="157">
        <v>881891</v>
      </c>
      <c r="U19" s="158"/>
      <c r="V19" s="158"/>
      <c r="W19" s="161"/>
      <c r="X19" s="1"/>
    </row>
    <row r="20" spans="1:25" s="2" customFormat="1" ht="15" customHeight="1" x14ac:dyDescent="0.2">
      <c r="A20" s="1"/>
      <c r="B20" s="143"/>
      <c r="C20" s="144"/>
      <c r="D20" s="144"/>
      <c r="E20" s="144"/>
      <c r="F20" s="162" t="s">
        <v>495</v>
      </c>
      <c r="G20" s="163"/>
      <c r="H20" s="163"/>
      <c r="I20" s="163"/>
      <c r="J20" s="164"/>
      <c r="K20" s="180">
        <v>3600786</v>
      </c>
      <c r="L20" s="181"/>
      <c r="M20" s="181"/>
      <c r="N20" s="182"/>
      <c r="O20" s="168" t="s">
        <v>496</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2547189378</v>
      </c>
      <c r="L21" s="187"/>
      <c r="M21" s="187"/>
      <c r="N21" s="188"/>
      <c r="O21" s="178" t="s">
        <v>21</v>
      </c>
      <c r="P21" s="173"/>
      <c r="Q21" s="173"/>
      <c r="R21" s="173"/>
      <c r="S21" s="174"/>
      <c r="T21" s="186">
        <f>SUM(T14:W20)</f>
        <v>1426811596</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-1120377782</v>
      </c>
      <c r="U22" s="136"/>
      <c r="V22" s="136"/>
      <c r="W22" s="137"/>
      <c r="X22" s="1"/>
    </row>
    <row r="23" spans="1:25" s="2" customFormat="1" ht="15" customHeight="1" x14ac:dyDescent="0.2">
      <c r="A23" s="1"/>
      <c r="B23" s="141" t="s">
        <v>475</v>
      </c>
      <c r="C23" s="142"/>
      <c r="D23" s="142"/>
      <c r="E23" s="142"/>
      <c r="F23" s="147" t="s">
        <v>1</v>
      </c>
      <c r="G23" s="148"/>
      <c r="H23" s="148"/>
      <c r="I23" s="148"/>
      <c r="J23" s="149"/>
      <c r="K23" s="150">
        <v>115637271</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0</v>
      </c>
      <c r="G25" s="163"/>
      <c r="H25" s="163"/>
      <c r="I25" s="163"/>
      <c r="J25" s="164"/>
      <c r="K25" s="165">
        <v>85466</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115722737</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-115722737</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2662912115</v>
      </c>
      <c r="L28" s="129"/>
      <c r="M28" s="129"/>
      <c r="N28" s="130"/>
      <c r="O28" s="131" t="s">
        <v>21</v>
      </c>
      <c r="P28" s="126"/>
      <c r="Q28" s="126"/>
      <c r="R28" s="126"/>
      <c r="S28" s="127"/>
      <c r="T28" s="128">
        <f>T21+T26</f>
        <v>1426811596</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-1236100519</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240</v>
      </c>
      <c r="C33" s="116"/>
      <c r="D33" s="116"/>
      <c r="E33" s="116"/>
      <c r="F33" s="116"/>
      <c r="G33" s="116"/>
      <c r="H33" s="116"/>
      <c r="I33" s="116"/>
      <c r="J33" s="116"/>
      <c r="K33" s="116"/>
      <c r="L33" s="117">
        <v>1996</v>
      </c>
      <c r="M33" s="117"/>
      <c r="N33" s="117"/>
      <c r="O33" s="117"/>
      <c r="P33" s="118">
        <v>47</v>
      </c>
      <c r="Q33" s="118"/>
      <c r="R33" s="118"/>
      <c r="S33" s="118"/>
      <c r="T33" s="119" t="s">
        <v>241</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1500127020</v>
      </c>
      <c r="D35" s="110"/>
      <c r="E35" s="110"/>
      <c r="F35" s="110"/>
      <c r="G35" s="110"/>
      <c r="H35" s="110"/>
      <c r="I35" s="110"/>
      <c r="J35" s="110">
        <v>792067056</v>
      </c>
      <c r="K35" s="110"/>
      <c r="L35" s="110"/>
      <c r="M35" s="110"/>
      <c r="N35" s="110"/>
      <c r="O35" s="110"/>
      <c r="P35" s="110"/>
      <c r="Q35" s="110">
        <v>1078167000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242</v>
      </c>
      <c r="C37" s="116"/>
      <c r="D37" s="116"/>
      <c r="E37" s="116"/>
      <c r="F37" s="116"/>
      <c r="G37" s="116"/>
      <c r="H37" s="116"/>
      <c r="I37" s="116"/>
      <c r="J37" s="116"/>
      <c r="K37" s="116"/>
      <c r="L37" s="117">
        <v>1979</v>
      </c>
      <c r="M37" s="117"/>
      <c r="N37" s="117"/>
      <c r="O37" s="117"/>
      <c r="P37" s="118">
        <v>47</v>
      </c>
      <c r="Q37" s="118"/>
      <c r="R37" s="118"/>
      <c r="S37" s="118"/>
      <c r="T37" s="119" t="s">
        <v>243</v>
      </c>
      <c r="U37" s="119"/>
      <c r="V37" s="119"/>
      <c r="W37" s="120"/>
      <c r="X37" s="3"/>
      <c r="Y37" s="3"/>
      <c r="AA37" s="2"/>
      <c r="AB37" s="2"/>
      <c r="AC37" s="2"/>
    </row>
    <row r="38" spans="2:29" ht="18" customHeight="1" x14ac:dyDescent="0.2">
      <c r="B38" s="106"/>
      <c r="C38" s="108" t="s">
        <v>244</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511885192</v>
      </c>
      <c r="D39" s="110"/>
      <c r="E39" s="110"/>
      <c r="F39" s="110"/>
      <c r="G39" s="110"/>
      <c r="H39" s="110"/>
      <c r="I39" s="110"/>
      <c r="J39" s="110">
        <v>461720434</v>
      </c>
      <c r="K39" s="110"/>
      <c r="L39" s="110"/>
      <c r="M39" s="110"/>
      <c r="N39" s="110"/>
      <c r="O39" s="110"/>
      <c r="P39" s="110"/>
      <c r="Q39" s="110">
        <v>223851000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245</v>
      </c>
      <c r="C41" s="116"/>
      <c r="D41" s="116"/>
      <c r="E41" s="116"/>
      <c r="F41" s="116"/>
      <c r="G41" s="116"/>
      <c r="H41" s="116"/>
      <c r="I41" s="116"/>
      <c r="J41" s="116"/>
      <c r="K41" s="116"/>
      <c r="L41" s="117">
        <v>1992</v>
      </c>
      <c r="M41" s="117"/>
      <c r="N41" s="117"/>
      <c r="O41" s="117"/>
      <c r="P41" s="118">
        <v>47</v>
      </c>
      <c r="Q41" s="118"/>
      <c r="R41" s="118"/>
      <c r="S41" s="118"/>
      <c r="T41" s="119" t="s">
        <v>246</v>
      </c>
      <c r="U41" s="119"/>
      <c r="V41" s="119"/>
      <c r="W41" s="120"/>
    </row>
    <row r="42" spans="2:29" ht="18" customHeight="1" x14ac:dyDescent="0.2">
      <c r="B42" s="106"/>
      <c r="C42" s="108" t="s">
        <v>244</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1041007643</v>
      </c>
      <c r="D43" s="110"/>
      <c r="E43" s="110"/>
      <c r="F43" s="110"/>
      <c r="G43" s="110"/>
      <c r="H43" s="110"/>
      <c r="I43" s="110"/>
      <c r="J43" s="110">
        <v>641260704</v>
      </c>
      <c r="K43" s="110"/>
      <c r="L43" s="110"/>
      <c r="M43" s="110"/>
      <c r="N43" s="110"/>
      <c r="O43" s="110"/>
      <c r="P43" s="110"/>
      <c r="Q43" s="110">
        <v>711458000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247</v>
      </c>
      <c r="C47" s="306"/>
      <c r="D47" s="306"/>
      <c r="E47" s="306"/>
      <c r="F47" s="306"/>
      <c r="G47" s="306"/>
      <c r="H47" s="307">
        <v>186000000</v>
      </c>
      <c r="I47" s="307"/>
      <c r="J47" s="307"/>
      <c r="K47" s="307"/>
      <c r="L47" s="307">
        <v>115084325</v>
      </c>
      <c r="M47" s="307"/>
      <c r="N47" s="307"/>
      <c r="O47" s="307"/>
      <c r="P47" s="308">
        <v>40689</v>
      </c>
      <c r="Q47" s="308"/>
      <c r="R47" s="308"/>
      <c r="S47" s="308"/>
      <c r="T47" s="309">
        <v>47927</v>
      </c>
      <c r="U47" s="309"/>
      <c r="V47" s="309"/>
      <c r="W47" s="310"/>
    </row>
    <row r="49" spans="21:23" ht="15" customHeight="1" x14ac:dyDescent="0.2">
      <c r="U49" s="208" t="s">
        <v>470</v>
      </c>
      <c r="V49" s="208"/>
      <c r="W49" s="208"/>
    </row>
  </sheetData>
  <mergeCells count="147">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N7:S7"/>
    <mergeCell ref="T7:W7"/>
    <mergeCell ref="N8:S8"/>
    <mergeCell ref="T8:W8"/>
    <mergeCell ref="N9:S9"/>
    <mergeCell ref="T9:W9"/>
    <mergeCell ref="N10:S10"/>
    <mergeCell ref="T10:W10"/>
    <mergeCell ref="K13:N13"/>
    <mergeCell ref="T13:W13"/>
    <mergeCell ref="U49:W49"/>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49" location="目次!D6" display="目次へ戻る"/>
    <hyperlink ref="U49:W49" location="目次!D27" display="目次へ戻る"/>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47"/>
  <sheetViews>
    <sheetView zoomScaleNormal="100" zoomScaleSheetLayoutView="80" workbookViewId="0">
      <selection activeCell="B4" sqref="B4:W4"/>
    </sheetView>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x14ac:dyDescent="0.2">
      <c r="B1" s="212" t="s">
        <v>36</v>
      </c>
      <c r="C1" s="213"/>
      <c r="D1" s="213"/>
      <c r="E1" s="214"/>
      <c r="F1" s="221" t="s">
        <v>15</v>
      </c>
      <c r="G1" s="222"/>
      <c r="H1" s="222"/>
      <c r="I1" s="222"/>
      <c r="J1" s="223"/>
      <c r="K1" s="224" t="s">
        <v>13</v>
      </c>
      <c r="L1" s="224"/>
      <c r="M1" s="224"/>
      <c r="N1" s="224"/>
      <c r="O1" s="224"/>
      <c r="P1" s="224"/>
      <c r="Q1" s="224"/>
      <c r="R1" s="224"/>
      <c r="S1" s="224" t="s">
        <v>12</v>
      </c>
      <c r="T1" s="221"/>
      <c r="U1" s="221"/>
      <c r="V1" s="221"/>
      <c r="W1" s="225"/>
      <c r="Y1" s="5"/>
      <c r="Z1" s="5"/>
    </row>
    <row r="2" spans="1:26" s="4" customFormat="1" ht="12" x14ac:dyDescent="0.2">
      <c r="B2" s="215"/>
      <c r="C2" s="216"/>
      <c r="D2" s="216"/>
      <c r="E2" s="217"/>
      <c r="F2" s="226" t="s">
        <v>16</v>
      </c>
      <c r="G2" s="227"/>
      <c r="H2" s="227"/>
      <c r="I2" s="227"/>
      <c r="J2" s="228"/>
      <c r="K2" s="232" t="s">
        <v>35</v>
      </c>
      <c r="L2" s="232"/>
      <c r="M2" s="232"/>
      <c r="N2" s="232"/>
      <c r="O2" s="232"/>
      <c r="P2" s="232"/>
      <c r="Q2" s="232"/>
      <c r="R2" s="232"/>
      <c r="S2" s="232" t="s">
        <v>580</v>
      </c>
      <c r="T2" s="234"/>
      <c r="U2" s="234"/>
      <c r="V2" s="234"/>
      <c r="W2" s="235"/>
      <c r="Y2" s="5"/>
      <c r="Z2" s="5"/>
    </row>
    <row r="3" spans="1:26" s="4" customFormat="1" ht="12.5" thickBot="1" x14ac:dyDescent="0.25">
      <c r="B3" s="218"/>
      <c r="C3" s="219"/>
      <c r="D3" s="219"/>
      <c r="E3" s="220"/>
      <c r="F3" s="229"/>
      <c r="G3" s="230"/>
      <c r="H3" s="230"/>
      <c r="I3" s="230"/>
      <c r="J3" s="231"/>
      <c r="K3" s="233"/>
      <c r="L3" s="233"/>
      <c r="M3" s="233"/>
      <c r="N3" s="233"/>
      <c r="O3" s="233"/>
      <c r="P3" s="233"/>
      <c r="Q3" s="233"/>
      <c r="R3" s="233"/>
      <c r="S3" s="233"/>
      <c r="T3" s="236"/>
      <c r="U3" s="236"/>
      <c r="V3" s="236"/>
      <c r="W3" s="237"/>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50</v>
      </c>
      <c r="E5" s="17" t="s">
        <v>52</v>
      </c>
      <c r="G5" s="17"/>
      <c r="H5" s="17"/>
      <c r="I5" s="17"/>
      <c r="J5" s="17"/>
      <c r="K5" s="17"/>
      <c r="L5" s="17"/>
      <c r="M5" s="17"/>
      <c r="N5" s="247" t="s">
        <v>47</v>
      </c>
      <c r="O5" s="248"/>
      <c r="P5" s="248"/>
      <c r="Q5" s="248"/>
      <c r="R5" s="248"/>
      <c r="S5" s="249"/>
      <c r="T5" s="238">
        <v>570024</v>
      </c>
      <c r="U5" s="239"/>
      <c r="V5" s="239"/>
      <c r="W5" s="240"/>
      <c r="Y5" s="5"/>
      <c r="Z5" s="5"/>
    </row>
    <row r="6" spans="1:26" s="4" customFormat="1" ht="15" customHeight="1" x14ac:dyDescent="0.2">
      <c r="B6" s="20" t="s">
        <v>51</v>
      </c>
      <c r="C6" s="11"/>
      <c r="D6" s="11"/>
      <c r="E6" s="91">
        <v>11963</v>
      </c>
      <c r="F6" s="91"/>
      <c r="G6" s="91"/>
      <c r="H6" s="91"/>
      <c r="I6" s="91"/>
      <c r="J6" s="91"/>
      <c r="K6" s="91"/>
      <c r="L6" s="91"/>
      <c r="M6" s="92"/>
      <c r="N6" s="197" t="s">
        <v>48</v>
      </c>
      <c r="O6" s="198"/>
      <c r="P6" s="198"/>
      <c r="Q6" s="198"/>
      <c r="R6" s="198"/>
      <c r="S6" s="199"/>
      <c r="T6" s="241">
        <f>(K28/T5)</f>
        <v>1712.9627313937658</v>
      </c>
      <c r="U6" s="242"/>
      <c r="V6" s="242"/>
      <c r="W6" s="243"/>
      <c r="Y6" s="5"/>
      <c r="Z6" s="5"/>
    </row>
    <row r="7" spans="1:26" s="4" customFormat="1" ht="15" customHeight="1" x14ac:dyDescent="0.2">
      <c r="B7" s="16"/>
      <c r="C7" s="12"/>
      <c r="D7" s="12"/>
      <c r="E7" s="18" t="s">
        <v>53</v>
      </c>
      <c r="F7" s="18"/>
      <c r="G7" s="18"/>
      <c r="H7" s="18"/>
      <c r="I7" s="18"/>
      <c r="J7" s="18"/>
      <c r="K7" s="18"/>
      <c r="L7" s="18"/>
      <c r="M7" s="19"/>
      <c r="N7" s="197" t="s">
        <v>49</v>
      </c>
      <c r="O7" s="198"/>
      <c r="P7" s="198"/>
      <c r="Q7" s="198"/>
      <c r="R7" s="198"/>
      <c r="S7" s="199"/>
      <c r="T7" s="244">
        <f>(SUM(K14:N20,K23:N25)-(SUM(T17:W18)))/(T5)</f>
        <v>1696.5201816063884</v>
      </c>
      <c r="U7" s="245"/>
      <c r="V7" s="245"/>
      <c r="W7" s="246"/>
      <c r="Y7" s="5"/>
      <c r="Z7" s="5"/>
    </row>
    <row r="8" spans="1:26" s="4" customFormat="1" ht="15" customHeight="1" x14ac:dyDescent="0.2">
      <c r="B8" s="20" t="s">
        <v>54</v>
      </c>
      <c r="C8" s="12"/>
      <c r="D8" s="12"/>
      <c r="E8" s="17" t="s">
        <v>56</v>
      </c>
      <c r="G8" s="18"/>
      <c r="H8" s="18"/>
      <c r="I8" s="18"/>
      <c r="J8" s="18"/>
      <c r="K8" s="18"/>
      <c r="L8" s="18"/>
      <c r="M8" s="19"/>
      <c r="N8" s="197" t="s">
        <v>44</v>
      </c>
      <c r="O8" s="198"/>
      <c r="P8" s="198"/>
      <c r="Q8" s="198"/>
      <c r="R8" s="198"/>
      <c r="S8" s="199"/>
      <c r="T8" s="261">
        <f>((T17+T18)/(K28)*100)</f>
        <v>0.95988952275679473</v>
      </c>
      <c r="U8" s="262"/>
      <c r="V8" s="262"/>
      <c r="W8" s="263"/>
      <c r="Y8" s="5"/>
      <c r="Z8" s="5"/>
    </row>
    <row r="9" spans="1:26" s="4" customFormat="1" ht="15" customHeight="1" x14ac:dyDescent="0.2">
      <c r="B9" s="13"/>
      <c r="C9" s="14"/>
      <c r="D9" s="15"/>
      <c r="E9" s="18" t="s">
        <v>55</v>
      </c>
      <c r="F9" s="18"/>
      <c r="G9" s="18"/>
      <c r="H9" s="18"/>
      <c r="I9" s="18"/>
      <c r="J9" s="18"/>
      <c r="K9" s="18"/>
      <c r="L9" s="18"/>
      <c r="M9" s="19"/>
      <c r="N9" s="197" t="s">
        <v>45</v>
      </c>
      <c r="O9" s="198"/>
      <c r="P9" s="198"/>
      <c r="Q9" s="198"/>
      <c r="R9" s="198"/>
      <c r="S9" s="199"/>
      <c r="T9" s="261">
        <f>IF((K21-T21)/(K21)*100&gt;0,(K21-T21)/(K21)*100,0)</f>
        <v>96.10731944289725</v>
      </c>
      <c r="U9" s="262"/>
      <c r="V9" s="262"/>
      <c r="W9" s="263"/>
      <c r="Y9" s="5"/>
      <c r="Z9" s="5"/>
    </row>
    <row r="10" spans="1:26" s="4" customFormat="1" ht="15" customHeight="1" thickBot="1" x14ac:dyDescent="0.25">
      <c r="B10" s="8"/>
      <c r="C10" s="9"/>
      <c r="D10" s="9"/>
      <c r="E10" s="21" t="s">
        <v>57</v>
      </c>
      <c r="F10" s="21"/>
      <c r="G10" s="21"/>
      <c r="H10" s="21"/>
      <c r="I10" s="21"/>
      <c r="J10" s="21"/>
      <c r="K10" s="21"/>
      <c r="L10" s="21"/>
      <c r="M10" s="22"/>
      <c r="N10" s="200" t="s">
        <v>46</v>
      </c>
      <c r="O10" s="201"/>
      <c r="P10" s="201"/>
      <c r="Q10" s="201"/>
      <c r="R10" s="201"/>
      <c r="S10" s="202"/>
      <c r="T10" s="264">
        <v>48.04</v>
      </c>
      <c r="U10" s="265"/>
      <c r="V10" s="265"/>
      <c r="W10" s="266"/>
      <c r="Y10" s="5"/>
      <c r="Z10" s="5"/>
    </row>
    <row r="11" spans="1:26" ht="13" thickBot="1" x14ac:dyDescent="0.25">
      <c r="B11" s="6"/>
      <c r="C11" s="6"/>
      <c r="D11" s="6"/>
      <c r="E11" s="6"/>
      <c r="F11" s="6"/>
      <c r="G11" s="6"/>
      <c r="H11" s="6"/>
      <c r="I11" s="6"/>
      <c r="J11" s="6"/>
      <c r="K11" s="6"/>
      <c r="L11" s="6"/>
      <c r="M11" s="6"/>
      <c r="N11" s="6"/>
      <c r="O11" s="6"/>
      <c r="P11" s="6"/>
      <c r="Q11" s="6"/>
      <c r="R11" s="6"/>
      <c r="S11" s="6"/>
      <c r="T11" s="6"/>
      <c r="U11" s="6"/>
      <c r="V11" s="6"/>
      <c r="W11" s="6"/>
    </row>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72090400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540878270</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13158233</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39200</v>
      </c>
      <c r="L18" s="194"/>
      <c r="M18" s="194"/>
      <c r="N18" s="195"/>
      <c r="O18" s="196" t="s">
        <v>6</v>
      </c>
      <c r="P18" s="191"/>
      <c r="Q18" s="191"/>
      <c r="R18" s="191"/>
      <c r="S18" s="192"/>
      <c r="T18" s="157">
        <v>9372648</v>
      </c>
      <c r="U18" s="158"/>
      <c r="V18" s="158"/>
      <c r="W18" s="161"/>
      <c r="X18" s="1"/>
    </row>
    <row r="19" spans="1:24" s="2" customFormat="1" ht="15" customHeight="1" x14ac:dyDescent="0.2">
      <c r="A19" s="1"/>
      <c r="B19" s="143"/>
      <c r="C19" s="144"/>
      <c r="D19" s="144"/>
      <c r="E19" s="144"/>
      <c r="F19" s="190" t="s">
        <v>23</v>
      </c>
      <c r="G19" s="191"/>
      <c r="H19" s="191"/>
      <c r="I19" s="191"/>
      <c r="J19" s="192"/>
      <c r="K19" s="193">
        <v>37895000</v>
      </c>
      <c r="L19" s="194"/>
      <c r="M19" s="194"/>
      <c r="N19" s="195"/>
      <c r="O19" s="196" t="s">
        <v>24</v>
      </c>
      <c r="P19" s="191"/>
      <c r="Q19" s="191"/>
      <c r="R19" s="191"/>
      <c r="S19" s="192"/>
      <c r="T19" s="157">
        <v>17352404</v>
      </c>
      <c r="U19" s="158"/>
      <c r="V19" s="158"/>
      <c r="W19" s="161"/>
      <c r="X19" s="1"/>
    </row>
    <row r="20" spans="1:24" s="2" customFormat="1" ht="15" customHeight="1" x14ac:dyDescent="0.2">
      <c r="A20" s="1"/>
      <c r="B20" s="143"/>
      <c r="C20" s="144"/>
      <c r="D20" s="144"/>
      <c r="E20" s="144"/>
      <c r="F20" s="162" t="s">
        <v>495</v>
      </c>
      <c r="G20" s="163"/>
      <c r="H20" s="163"/>
      <c r="I20" s="163"/>
      <c r="J20" s="164"/>
      <c r="K20" s="180">
        <v>22485137</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686546240</v>
      </c>
      <c r="L21" s="187"/>
      <c r="M21" s="187"/>
      <c r="N21" s="188"/>
      <c r="O21" s="178" t="s">
        <v>21</v>
      </c>
      <c r="P21" s="173"/>
      <c r="Q21" s="173"/>
      <c r="R21" s="173"/>
      <c r="S21" s="174"/>
      <c r="T21" s="186">
        <f>SUM(T14:W20)</f>
        <v>26725052</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-659821188</v>
      </c>
      <c r="U22" s="136"/>
      <c r="V22" s="136"/>
      <c r="W22" s="137"/>
      <c r="X22" s="1"/>
    </row>
    <row r="23" spans="1:24" s="2" customFormat="1" ht="15" customHeight="1" x14ac:dyDescent="0.2">
      <c r="A23" s="1"/>
      <c r="B23" s="141" t="s">
        <v>475</v>
      </c>
      <c r="C23" s="142"/>
      <c r="D23" s="142"/>
      <c r="E23" s="142"/>
      <c r="F23" s="147" t="s">
        <v>1</v>
      </c>
      <c r="G23" s="148"/>
      <c r="H23" s="148"/>
      <c r="I23" s="148"/>
      <c r="J23" s="149"/>
      <c r="K23" s="150">
        <v>279905224</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9978399</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5</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289883628</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-289883628</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976429868</v>
      </c>
      <c r="L28" s="129"/>
      <c r="M28" s="129"/>
      <c r="N28" s="130"/>
      <c r="O28" s="131" t="s">
        <v>21</v>
      </c>
      <c r="P28" s="126"/>
      <c r="Q28" s="126"/>
      <c r="R28" s="126"/>
      <c r="S28" s="127"/>
      <c r="T28" s="128">
        <f>T21+T26</f>
        <v>26725052</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-949704816</v>
      </c>
      <c r="U29" s="136"/>
      <c r="V29" s="136"/>
      <c r="W29" s="137"/>
      <c r="X29" s="1"/>
    </row>
    <row r="30" spans="1:24" s="2" customFormat="1" ht="10.5" customHeight="1" thickBot="1" x14ac:dyDescent="0.25">
      <c r="A30" s="1"/>
      <c r="B30" s="7"/>
      <c r="C30" s="7"/>
      <c r="D30" s="7"/>
      <c r="E30" s="7"/>
      <c r="F30" s="7"/>
      <c r="G30" s="7"/>
      <c r="H30" s="7"/>
      <c r="I30" s="7"/>
      <c r="J30" s="7"/>
      <c r="K30" s="7"/>
      <c r="L30" s="7"/>
      <c r="M30" s="7"/>
      <c r="N30" s="7"/>
      <c r="O30" s="7"/>
      <c r="P30" s="7"/>
      <c r="Q30" s="7"/>
      <c r="R30" s="7"/>
      <c r="S30" s="7"/>
      <c r="T30" s="7"/>
      <c r="U30" s="7"/>
      <c r="V30" s="7"/>
      <c r="W30" s="7"/>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37</v>
      </c>
      <c r="C33" s="116"/>
      <c r="D33" s="116"/>
      <c r="E33" s="116"/>
      <c r="F33" s="116"/>
      <c r="G33" s="116"/>
      <c r="H33" s="116"/>
      <c r="I33" s="116"/>
      <c r="J33" s="116"/>
      <c r="K33" s="116"/>
      <c r="L33" s="117">
        <v>1986</v>
      </c>
      <c r="M33" s="117"/>
      <c r="N33" s="117"/>
      <c r="O33" s="117"/>
      <c r="P33" s="118">
        <v>50</v>
      </c>
      <c r="Q33" s="118"/>
      <c r="R33" s="118"/>
      <c r="S33" s="118"/>
      <c r="T33" s="119" t="s">
        <v>550</v>
      </c>
      <c r="U33" s="119"/>
      <c r="V33" s="119"/>
      <c r="W33" s="120"/>
    </row>
    <row r="34" spans="2:29" ht="18" customHeight="1" x14ac:dyDescent="0.2">
      <c r="B34" s="106"/>
      <c r="C34" s="108" t="s">
        <v>27</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8907800865</v>
      </c>
      <c r="D35" s="110"/>
      <c r="E35" s="110"/>
      <c r="F35" s="110"/>
      <c r="G35" s="110"/>
      <c r="H35" s="110"/>
      <c r="I35" s="110"/>
      <c r="J35" s="111">
        <v>6057304578</v>
      </c>
      <c r="K35" s="111"/>
      <c r="L35" s="111"/>
      <c r="M35" s="111"/>
      <c r="N35" s="111"/>
      <c r="O35" s="111"/>
      <c r="P35" s="111"/>
      <c r="Q35" s="110">
        <v>5016442000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38</v>
      </c>
      <c r="C37" s="116"/>
      <c r="D37" s="116"/>
      <c r="E37" s="116"/>
      <c r="F37" s="116"/>
      <c r="G37" s="116"/>
      <c r="H37" s="116"/>
      <c r="I37" s="116"/>
      <c r="J37" s="116"/>
      <c r="K37" s="116"/>
      <c r="L37" s="117">
        <v>2014</v>
      </c>
      <c r="M37" s="117"/>
      <c r="N37" s="117"/>
      <c r="O37" s="117"/>
      <c r="P37" s="118">
        <v>50</v>
      </c>
      <c r="Q37" s="118"/>
      <c r="R37" s="118"/>
      <c r="S37" s="118"/>
      <c r="T37" s="119" t="s">
        <v>58</v>
      </c>
      <c r="U37" s="119"/>
      <c r="V37" s="119"/>
      <c r="W37" s="120"/>
      <c r="X37" s="3"/>
      <c r="Y37" s="3"/>
      <c r="AA37" s="2"/>
      <c r="AB37" s="2"/>
      <c r="AC37" s="2"/>
    </row>
    <row r="38" spans="2:29" ht="18" customHeight="1" x14ac:dyDescent="0.2">
      <c r="B38" s="106"/>
      <c r="C38" s="108" t="s">
        <v>27</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4891465356</v>
      </c>
      <c r="D39" s="110"/>
      <c r="E39" s="110"/>
      <c r="F39" s="110"/>
      <c r="G39" s="110"/>
      <c r="H39" s="110"/>
      <c r="I39" s="110"/>
      <c r="J39" s="111">
        <v>586975842</v>
      </c>
      <c r="K39" s="111"/>
      <c r="L39" s="111"/>
      <c r="M39" s="111"/>
      <c r="N39" s="111"/>
      <c r="O39" s="111"/>
      <c r="P39" s="111"/>
      <c r="Q39" s="110">
        <v>4667643000</v>
      </c>
      <c r="R39" s="110"/>
      <c r="S39" s="110"/>
      <c r="T39" s="110"/>
      <c r="U39" s="110"/>
      <c r="V39" s="110"/>
      <c r="W39" s="112"/>
      <c r="X39" s="3"/>
      <c r="Y39" s="3"/>
      <c r="Z39" s="1"/>
    </row>
    <row r="40" spans="2:29" ht="13" thickBot="1" x14ac:dyDescent="0.25">
      <c r="B40" s="6"/>
      <c r="C40" s="6"/>
      <c r="D40" s="6"/>
      <c r="E40" s="6"/>
      <c r="F40" s="6"/>
      <c r="G40" s="6"/>
      <c r="H40" s="6"/>
      <c r="I40" s="6"/>
      <c r="J40" s="6"/>
      <c r="K40" s="6"/>
      <c r="L40" s="6"/>
      <c r="M40" s="6"/>
      <c r="N40" s="6"/>
      <c r="O40" s="6"/>
      <c r="P40" s="6"/>
      <c r="Q40" s="6"/>
      <c r="R40" s="6"/>
      <c r="S40" s="6"/>
      <c r="T40" s="6"/>
      <c r="U40" s="6"/>
      <c r="V40" s="6"/>
      <c r="W40" s="6"/>
    </row>
    <row r="41" spans="2:29" ht="15" customHeight="1" thickBot="1" x14ac:dyDescent="0.25">
      <c r="B41" s="209" t="s">
        <v>33</v>
      </c>
      <c r="C41" s="210"/>
      <c r="D41" s="210"/>
      <c r="E41" s="210"/>
      <c r="F41" s="210"/>
      <c r="G41" s="210"/>
      <c r="H41" s="210"/>
      <c r="I41" s="210"/>
      <c r="J41" s="210"/>
      <c r="K41" s="210"/>
      <c r="L41" s="210"/>
      <c r="M41" s="210"/>
      <c r="N41" s="210"/>
      <c r="O41" s="210"/>
      <c r="P41" s="210"/>
      <c r="Q41" s="210"/>
      <c r="R41" s="210"/>
      <c r="S41" s="210"/>
      <c r="T41" s="210"/>
      <c r="U41" s="210"/>
      <c r="V41" s="210"/>
      <c r="W41" s="211"/>
    </row>
    <row r="42" spans="2:29" ht="15" customHeight="1" x14ac:dyDescent="0.2">
      <c r="B42" s="97" t="s">
        <v>39</v>
      </c>
      <c r="C42" s="93"/>
      <c r="D42" s="93"/>
      <c r="E42" s="93"/>
      <c r="F42" s="93"/>
      <c r="G42" s="93"/>
      <c r="H42" s="100" t="s">
        <v>34</v>
      </c>
      <c r="I42" s="100"/>
      <c r="J42" s="100"/>
      <c r="K42" s="100"/>
      <c r="L42" s="100" t="s">
        <v>40</v>
      </c>
      <c r="M42" s="100"/>
      <c r="N42" s="100"/>
      <c r="O42" s="100"/>
      <c r="P42" s="100" t="s">
        <v>41</v>
      </c>
      <c r="Q42" s="100"/>
      <c r="R42" s="100"/>
      <c r="S42" s="100"/>
      <c r="T42" s="93" t="s">
        <v>42</v>
      </c>
      <c r="U42" s="93"/>
      <c r="V42" s="93"/>
      <c r="W42" s="94"/>
    </row>
    <row r="43" spans="2:29" ht="15" customHeight="1" thickBot="1" x14ac:dyDescent="0.25">
      <c r="B43" s="98" t="s">
        <v>38</v>
      </c>
      <c r="C43" s="99"/>
      <c r="D43" s="99"/>
      <c r="E43" s="99"/>
      <c r="F43" s="99"/>
      <c r="G43" s="99"/>
      <c r="H43" s="101">
        <v>1997000000</v>
      </c>
      <c r="I43" s="101"/>
      <c r="J43" s="101"/>
      <c r="K43" s="101"/>
      <c r="L43" s="101">
        <v>1997000000</v>
      </c>
      <c r="M43" s="101"/>
      <c r="N43" s="101"/>
      <c r="O43" s="101"/>
      <c r="P43" s="105">
        <v>42149</v>
      </c>
      <c r="Q43" s="105"/>
      <c r="R43" s="105"/>
      <c r="S43" s="105"/>
      <c r="T43" s="95">
        <v>45802</v>
      </c>
      <c r="U43" s="95"/>
      <c r="V43" s="95"/>
      <c r="W43" s="96"/>
    </row>
    <row r="44" spans="2:29" ht="15" customHeight="1" x14ac:dyDescent="0.2">
      <c r="B44" s="97" t="s">
        <v>39</v>
      </c>
      <c r="C44" s="93"/>
      <c r="D44" s="93"/>
      <c r="E44" s="93"/>
      <c r="F44" s="93"/>
      <c r="G44" s="93"/>
      <c r="H44" s="100" t="s">
        <v>34</v>
      </c>
      <c r="I44" s="100"/>
      <c r="J44" s="100"/>
      <c r="K44" s="100"/>
      <c r="L44" s="100" t="s">
        <v>40</v>
      </c>
      <c r="M44" s="100"/>
      <c r="N44" s="100"/>
      <c r="O44" s="100"/>
      <c r="P44" s="100" t="s">
        <v>41</v>
      </c>
      <c r="Q44" s="100"/>
      <c r="R44" s="100"/>
      <c r="S44" s="100"/>
      <c r="T44" s="93" t="s">
        <v>42</v>
      </c>
      <c r="U44" s="93"/>
      <c r="V44" s="93"/>
      <c r="W44" s="94"/>
    </row>
    <row r="45" spans="2:29" ht="15" customHeight="1" thickBot="1" x14ac:dyDescent="0.25">
      <c r="B45" s="98" t="s">
        <v>38</v>
      </c>
      <c r="C45" s="99"/>
      <c r="D45" s="99"/>
      <c r="E45" s="99"/>
      <c r="F45" s="99"/>
      <c r="G45" s="99"/>
      <c r="H45" s="101">
        <v>675000000</v>
      </c>
      <c r="I45" s="101"/>
      <c r="J45" s="101"/>
      <c r="K45" s="101"/>
      <c r="L45" s="102">
        <v>516176472</v>
      </c>
      <c r="M45" s="103"/>
      <c r="N45" s="103"/>
      <c r="O45" s="104"/>
      <c r="P45" s="105">
        <v>41779</v>
      </c>
      <c r="Q45" s="105"/>
      <c r="R45" s="105"/>
      <c r="S45" s="105"/>
      <c r="T45" s="95">
        <v>49027</v>
      </c>
      <c r="U45" s="95"/>
      <c r="V45" s="95"/>
      <c r="W45" s="96"/>
    </row>
    <row r="47" spans="2:29" ht="15" customHeight="1" x14ac:dyDescent="0.2">
      <c r="U47" s="208" t="s">
        <v>470</v>
      </c>
      <c r="V47" s="208"/>
      <c r="W47" s="208"/>
    </row>
  </sheetData>
  <mergeCells count="141">
    <mergeCell ref="U47:W47"/>
    <mergeCell ref="B41:W41"/>
    <mergeCell ref="B4:W4"/>
    <mergeCell ref="B1:E3"/>
    <mergeCell ref="F1:J1"/>
    <mergeCell ref="K1:R1"/>
    <mergeCell ref="S1:W1"/>
    <mergeCell ref="F2:J3"/>
    <mergeCell ref="K2:R3"/>
    <mergeCell ref="S2:W3"/>
    <mergeCell ref="T5:W5"/>
    <mergeCell ref="T6:W6"/>
    <mergeCell ref="T7:W7"/>
    <mergeCell ref="N5:S5"/>
    <mergeCell ref="N6:S6"/>
    <mergeCell ref="N7:S7"/>
    <mergeCell ref="B12:W12"/>
    <mergeCell ref="B13:E13"/>
    <mergeCell ref="F13:J13"/>
    <mergeCell ref="O13:S13"/>
    <mergeCell ref="T8:W8"/>
    <mergeCell ref="T9:W9"/>
    <mergeCell ref="T10:W10"/>
    <mergeCell ref="N8:S8"/>
    <mergeCell ref="N9:S9"/>
    <mergeCell ref="N10:S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Q38:W38"/>
    <mergeCell ref="C39:I39"/>
    <mergeCell ref="J39:P39"/>
    <mergeCell ref="Q39:W39"/>
    <mergeCell ref="B36:K36"/>
    <mergeCell ref="L36:O36"/>
    <mergeCell ref="P36:S36"/>
    <mergeCell ref="T36:W36"/>
    <mergeCell ref="B37:K37"/>
    <mergeCell ref="L37:O37"/>
    <mergeCell ref="P37:S37"/>
    <mergeCell ref="T37:W37"/>
    <mergeCell ref="E6:M6"/>
    <mergeCell ref="T42:W42"/>
    <mergeCell ref="T43:W43"/>
    <mergeCell ref="T44:W44"/>
    <mergeCell ref="T45:W45"/>
    <mergeCell ref="B42:G42"/>
    <mergeCell ref="B43:G43"/>
    <mergeCell ref="B44:G44"/>
    <mergeCell ref="B45:G45"/>
    <mergeCell ref="H42:K42"/>
    <mergeCell ref="H43:K43"/>
    <mergeCell ref="H44:K44"/>
    <mergeCell ref="H45:K45"/>
    <mergeCell ref="L42:O42"/>
    <mergeCell ref="L43:O43"/>
    <mergeCell ref="L44:O44"/>
    <mergeCell ref="L45:O45"/>
    <mergeCell ref="P42:S42"/>
    <mergeCell ref="P43:S43"/>
    <mergeCell ref="P44:S44"/>
    <mergeCell ref="P45:S45"/>
    <mergeCell ref="B38:B39"/>
    <mergeCell ref="C38:I38"/>
    <mergeCell ref="J38:P38"/>
  </mergeCells>
  <phoneticPr fontId="1"/>
  <hyperlinks>
    <hyperlink ref="U47" location="目次!D4" display="目次へ戻る"/>
  </hyperlinks>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206</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192</v>
      </c>
      <c r="G2" s="273"/>
      <c r="H2" s="273"/>
      <c r="I2" s="273"/>
      <c r="J2" s="274"/>
      <c r="K2" s="278" t="s">
        <v>248</v>
      </c>
      <c r="L2" s="278"/>
      <c r="M2" s="278"/>
      <c r="N2" s="278"/>
      <c r="O2" s="278"/>
      <c r="P2" s="278"/>
      <c r="Q2" s="278"/>
      <c r="R2" s="278"/>
      <c r="S2" s="278" t="s">
        <v>482</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157</v>
      </c>
      <c r="C5" s="33"/>
      <c r="D5" s="33"/>
      <c r="E5" s="326" t="s">
        <v>249</v>
      </c>
      <c r="F5" s="326"/>
      <c r="G5" s="326"/>
      <c r="H5" s="326"/>
      <c r="I5" s="326"/>
      <c r="J5" s="326"/>
      <c r="K5" s="326"/>
      <c r="L5" s="326"/>
      <c r="M5" s="327"/>
      <c r="N5" s="287" t="s">
        <v>63</v>
      </c>
      <c r="O5" s="288"/>
      <c r="P5" s="288"/>
      <c r="Q5" s="288"/>
      <c r="R5" s="288"/>
      <c r="S5" s="288"/>
      <c r="T5" s="361">
        <v>18073</v>
      </c>
      <c r="U5" s="361"/>
      <c r="V5" s="361"/>
      <c r="W5" s="362"/>
      <c r="Y5" s="5"/>
      <c r="Z5" s="5"/>
    </row>
    <row r="6" spans="1:36" s="4" customFormat="1" ht="15" customHeight="1" x14ac:dyDescent="0.2">
      <c r="B6" s="20" t="s">
        <v>160</v>
      </c>
      <c r="C6" s="11"/>
      <c r="D6" s="11"/>
      <c r="E6" s="91">
        <v>31588</v>
      </c>
      <c r="F6" s="91"/>
      <c r="G6" s="91"/>
      <c r="H6" s="91"/>
      <c r="I6" s="91"/>
      <c r="J6" s="91"/>
      <c r="K6" s="91"/>
      <c r="L6" s="91"/>
      <c r="M6" s="92"/>
      <c r="N6" s="197" t="s">
        <v>48</v>
      </c>
      <c r="O6" s="198"/>
      <c r="P6" s="198"/>
      <c r="Q6" s="198"/>
      <c r="R6" s="198"/>
      <c r="S6" s="199"/>
      <c r="T6" s="241">
        <f>(K28/T5)</f>
        <v>6496.6380789022296</v>
      </c>
      <c r="U6" s="242"/>
      <c r="V6" s="242"/>
      <c r="W6" s="243"/>
      <c r="Y6" s="5"/>
      <c r="Z6" s="5"/>
    </row>
    <row r="7" spans="1:36" s="4" customFormat="1" ht="15" customHeight="1" x14ac:dyDescent="0.2">
      <c r="B7" s="20" t="s">
        <v>184</v>
      </c>
      <c r="C7" s="11"/>
      <c r="D7" s="11"/>
      <c r="E7" s="299" t="s">
        <v>250</v>
      </c>
      <c r="F7" s="299"/>
      <c r="G7" s="299"/>
      <c r="H7" s="299"/>
      <c r="I7" s="299"/>
      <c r="J7" s="299"/>
      <c r="K7" s="299"/>
      <c r="L7" s="299"/>
      <c r="M7" s="300"/>
      <c r="N7" s="197" t="s">
        <v>49</v>
      </c>
      <c r="O7" s="198"/>
      <c r="P7" s="198"/>
      <c r="Q7" s="198"/>
      <c r="R7" s="198"/>
      <c r="S7" s="199"/>
      <c r="T7" s="244">
        <f>(SUM(K14:N20,K23:N25)-(SUM(T17:W18)))/(T5)</f>
        <v>6488.8548663752563</v>
      </c>
      <c r="U7" s="245"/>
      <c r="V7" s="245"/>
      <c r="W7" s="246"/>
      <c r="Y7" s="5"/>
      <c r="Z7" s="5"/>
    </row>
    <row r="8" spans="1:36" s="4" customFormat="1" ht="15" customHeight="1" x14ac:dyDescent="0.2">
      <c r="B8" s="20" t="s">
        <v>118</v>
      </c>
      <c r="C8" s="11"/>
      <c r="D8" s="11"/>
      <c r="E8" s="299" t="s">
        <v>251</v>
      </c>
      <c r="F8" s="299"/>
      <c r="G8" s="299"/>
      <c r="H8" s="299"/>
      <c r="I8" s="299"/>
      <c r="J8" s="299"/>
      <c r="K8" s="299"/>
      <c r="L8" s="299"/>
      <c r="M8" s="300"/>
      <c r="N8" s="197" t="s">
        <v>44</v>
      </c>
      <c r="O8" s="198"/>
      <c r="P8" s="198"/>
      <c r="Q8" s="198"/>
      <c r="R8" s="198"/>
      <c r="S8" s="199"/>
      <c r="T8" s="261">
        <f>((T17+T18)/(K28)*100)</f>
        <v>0.11980369588772148</v>
      </c>
      <c r="U8" s="262"/>
      <c r="V8" s="262"/>
      <c r="W8" s="263"/>
      <c r="Y8" s="5"/>
      <c r="Z8" s="5"/>
    </row>
    <row r="9" spans="1:36" s="4" customFormat="1" ht="15" customHeight="1" x14ac:dyDescent="0.2">
      <c r="B9" s="20"/>
      <c r="C9" s="11"/>
      <c r="D9" s="11"/>
      <c r="E9" s="11"/>
      <c r="F9" s="11"/>
      <c r="G9" s="12"/>
      <c r="H9" s="12"/>
      <c r="I9" s="12"/>
      <c r="J9" s="12"/>
      <c r="K9" s="12"/>
      <c r="L9" s="12"/>
      <c r="M9" s="38"/>
      <c r="N9" s="197" t="s">
        <v>45</v>
      </c>
      <c r="O9" s="198"/>
      <c r="P9" s="198"/>
      <c r="Q9" s="198"/>
      <c r="R9" s="198"/>
      <c r="S9" s="199"/>
      <c r="T9" s="261">
        <f>IF((K21-T21)/(K21)*100&gt;0,(K21-T21)/(K21)*100,0)</f>
        <v>85.099132116018438</v>
      </c>
      <c r="U9" s="262"/>
      <c r="V9" s="262"/>
      <c r="W9" s="263"/>
      <c r="Y9" s="5"/>
      <c r="Z9" s="5"/>
    </row>
    <row r="10" spans="1:36" s="4" customFormat="1" ht="15" customHeight="1" thickBot="1" x14ac:dyDescent="0.25">
      <c r="B10" s="45"/>
      <c r="C10" s="43"/>
      <c r="D10" s="43"/>
      <c r="E10" s="43"/>
      <c r="F10" s="43"/>
      <c r="G10" s="55"/>
      <c r="H10" s="55"/>
      <c r="I10" s="55"/>
      <c r="J10" s="55"/>
      <c r="K10" s="55"/>
      <c r="L10" s="55"/>
      <c r="M10" s="56"/>
      <c r="N10" s="294" t="s">
        <v>252</v>
      </c>
      <c r="O10" s="295"/>
      <c r="P10" s="295"/>
      <c r="Q10" s="295"/>
      <c r="R10" s="295"/>
      <c r="S10" s="295"/>
      <c r="T10" s="317">
        <v>68</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478</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112128697</v>
      </c>
      <c r="L15" s="194"/>
      <c r="M15" s="194"/>
      <c r="N15" s="195"/>
      <c r="O15" s="196" t="s">
        <v>9</v>
      </c>
      <c r="P15" s="191"/>
      <c r="Q15" s="191"/>
      <c r="R15" s="191"/>
      <c r="S15" s="192"/>
      <c r="T15" s="157">
        <v>8290000</v>
      </c>
      <c r="U15" s="158"/>
      <c r="V15" s="158"/>
      <c r="W15" s="161"/>
      <c r="X15" s="1"/>
    </row>
    <row r="16" spans="1:3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8024000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140666</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253483</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112128697</v>
      </c>
      <c r="L21" s="187"/>
      <c r="M21" s="187"/>
      <c r="N21" s="188"/>
      <c r="O21" s="178" t="s">
        <v>21</v>
      </c>
      <c r="P21" s="173"/>
      <c r="Q21" s="173"/>
      <c r="R21" s="173"/>
      <c r="S21" s="174"/>
      <c r="T21" s="186">
        <f>SUM(T14:W20)</f>
        <v>16708149</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-95420548</v>
      </c>
      <c r="U22" s="136"/>
      <c r="V22" s="136"/>
      <c r="W22" s="137"/>
      <c r="X22" s="1"/>
    </row>
    <row r="23" spans="1:24" s="2" customFormat="1" ht="15" customHeight="1" x14ac:dyDescent="0.2">
      <c r="A23" s="1"/>
      <c r="B23" s="141" t="s">
        <v>475</v>
      </c>
      <c r="C23" s="142"/>
      <c r="D23" s="142"/>
      <c r="E23" s="142"/>
      <c r="F23" s="147" t="s">
        <v>1</v>
      </c>
      <c r="G23" s="148"/>
      <c r="H23" s="148"/>
      <c r="I23" s="148"/>
      <c r="J23" s="149"/>
      <c r="K23" s="150">
        <v>5285043</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5285043</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-5285043</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117413740</v>
      </c>
      <c r="L28" s="129"/>
      <c r="M28" s="129"/>
      <c r="N28" s="130"/>
      <c r="O28" s="131" t="s">
        <v>21</v>
      </c>
      <c r="P28" s="126"/>
      <c r="Q28" s="126"/>
      <c r="R28" s="126"/>
      <c r="S28" s="127"/>
      <c r="T28" s="128">
        <f>T21+T26</f>
        <v>16708149</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-100705591</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253</v>
      </c>
      <c r="C33" s="116"/>
      <c r="D33" s="116"/>
      <c r="E33" s="116"/>
      <c r="F33" s="116"/>
      <c r="G33" s="116"/>
      <c r="H33" s="116"/>
      <c r="I33" s="116"/>
      <c r="J33" s="116"/>
      <c r="K33" s="116"/>
      <c r="L33" s="117">
        <v>1986</v>
      </c>
      <c r="M33" s="117"/>
      <c r="N33" s="117"/>
      <c r="O33" s="117"/>
      <c r="P33" s="118">
        <v>50</v>
      </c>
      <c r="Q33" s="118"/>
      <c r="R33" s="118"/>
      <c r="S33" s="118"/>
      <c r="T33" s="119" t="s">
        <v>254</v>
      </c>
      <c r="U33" s="119"/>
      <c r="V33" s="119"/>
      <c r="W33" s="120"/>
    </row>
    <row r="34" spans="2:23" ht="18" customHeight="1" x14ac:dyDescent="0.2">
      <c r="B34" s="106"/>
      <c r="C34" s="108" t="s">
        <v>255</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264252180</v>
      </c>
      <c r="D35" s="110"/>
      <c r="E35" s="110"/>
      <c r="F35" s="110"/>
      <c r="G35" s="110"/>
      <c r="H35" s="110"/>
      <c r="I35" s="110"/>
      <c r="J35" s="110">
        <v>179691462</v>
      </c>
      <c r="K35" s="110"/>
      <c r="L35" s="110"/>
      <c r="M35" s="110"/>
      <c r="N35" s="110"/>
      <c r="O35" s="110"/>
      <c r="P35" s="110"/>
      <c r="Q35" s="110">
        <v>350571000</v>
      </c>
      <c r="R35" s="110"/>
      <c r="S35" s="110"/>
      <c r="T35" s="110"/>
      <c r="U35" s="110"/>
      <c r="V35" s="110"/>
      <c r="W35" s="112"/>
    </row>
    <row r="36" spans="2:23" ht="11" x14ac:dyDescent="0.2"/>
    <row r="37" spans="2:23" ht="15" customHeight="1" x14ac:dyDescent="0.2">
      <c r="U37" s="208" t="s">
        <v>470</v>
      </c>
      <c r="V37" s="208"/>
      <c r="W37" s="208"/>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T10:W10"/>
    <mergeCell ref="B12:W12"/>
    <mergeCell ref="B13:E13"/>
    <mergeCell ref="F13:J13"/>
    <mergeCell ref="O13:S13"/>
    <mergeCell ref="K16:N16"/>
    <mergeCell ref="O16:S16"/>
    <mergeCell ref="T16:W16"/>
    <mergeCell ref="K13:N13"/>
    <mergeCell ref="T13:W13"/>
    <mergeCell ref="U37:W37"/>
    <mergeCell ref="B1:E3"/>
    <mergeCell ref="F1:J1"/>
    <mergeCell ref="K1:R1"/>
    <mergeCell ref="S1:W1"/>
    <mergeCell ref="F2:J3"/>
    <mergeCell ref="K2:R3"/>
    <mergeCell ref="S2:W3"/>
    <mergeCell ref="E7:M7"/>
    <mergeCell ref="N7:S7"/>
    <mergeCell ref="T7:W7"/>
    <mergeCell ref="E8:M8"/>
    <mergeCell ref="N8:S8"/>
    <mergeCell ref="T8:W8"/>
    <mergeCell ref="B4:W4"/>
    <mergeCell ref="E5:M5"/>
    <mergeCell ref="N5:S5"/>
    <mergeCell ref="T5:W5"/>
    <mergeCell ref="E6:M6"/>
    <mergeCell ref="N6:S6"/>
    <mergeCell ref="T6:W6"/>
    <mergeCell ref="N9:S9"/>
    <mergeCell ref="T9:W9"/>
    <mergeCell ref="N10:S10"/>
  </mergeCells>
  <phoneticPr fontId="1"/>
  <hyperlinks>
    <hyperlink ref="U37" location="目次!D6" display="目次へ戻る"/>
    <hyperlink ref="U37:W37" location="目次!D28" display="目次へ戻る"/>
  </hyperlinks>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513</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257</v>
      </c>
      <c r="G2" s="273"/>
      <c r="H2" s="273"/>
      <c r="I2" s="273"/>
      <c r="J2" s="274"/>
      <c r="K2" s="278" t="s">
        <v>489</v>
      </c>
      <c r="L2" s="278"/>
      <c r="M2" s="278"/>
      <c r="N2" s="278"/>
      <c r="O2" s="278"/>
      <c r="P2" s="278"/>
      <c r="Q2" s="278"/>
      <c r="R2" s="278"/>
      <c r="S2" s="278" t="s">
        <v>229</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177</v>
      </c>
      <c r="N5" s="287" t="s">
        <v>63</v>
      </c>
      <c r="O5" s="288"/>
      <c r="P5" s="288"/>
      <c r="Q5" s="288"/>
      <c r="R5" s="288"/>
      <c r="S5" s="288"/>
      <c r="T5" s="361">
        <v>379773</v>
      </c>
      <c r="U5" s="361"/>
      <c r="V5" s="361"/>
      <c r="W5" s="362"/>
      <c r="Y5" s="5"/>
      <c r="Z5" s="5"/>
    </row>
    <row r="6" spans="1:26" s="4" customFormat="1" ht="15" customHeight="1" x14ac:dyDescent="0.2">
      <c r="B6" s="328" t="s">
        <v>258</v>
      </c>
      <c r="C6" s="329"/>
      <c r="D6" s="329"/>
      <c r="E6" s="329"/>
      <c r="F6" s="329"/>
      <c r="G6" s="329"/>
      <c r="H6" s="329"/>
      <c r="I6" s="329"/>
      <c r="J6" s="329"/>
      <c r="K6" s="329"/>
      <c r="L6" s="329"/>
      <c r="M6" s="330"/>
      <c r="N6" s="197" t="s">
        <v>48</v>
      </c>
      <c r="O6" s="198"/>
      <c r="P6" s="198"/>
      <c r="Q6" s="198"/>
      <c r="R6" s="198"/>
      <c r="S6" s="199"/>
      <c r="T6" s="241">
        <f>(K28/T5)</f>
        <v>3016.297864777117</v>
      </c>
      <c r="U6" s="242"/>
      <c r="V6" s="242"/>
      <c r="W6" s="243"/>
      <c r="Y6" s="5"/>
      <c r="Z6" s="5"/>
    </row>
    <row r="7" spans="1:26" s="4" customFormat="1" ht="15" customHeight="1" x14ac:dyDescent="0.2">
      <c r="B7" s="328"/>
      <c r="C7" s="329"/>
      <c r="D7" s="329"/>
      <c r="E7" s="329"/>
      <c r="F7" s="329"/>
      <c r="G7" s="329"/>
      <c r="H7" s="329"/>
      <c r="I7" s="329"/>
      <c r="J7" s="329"/>
      <c r="K7" s="329"/>
      <c r="L7" s="329"/>
      <c r="M7" s="330"/>
      <c r="N7" s="197" t="s">
        <v>49</v>
      </c>
      <c r="O7" s="198"/>
      <c r="P7" s="198"/>
      <c r="Q7" s="198"/>
      <c r="R7" s="198"/>
      <c r="S7" s="199"/>
      <c r="T7" s="244">
        <f>(SUM(K14:N20,K23:N25)-(SUM(T17:W18)))/(T5)</f>
        <v>3016.297864777117</v>
      </c>
      <c r="U7" s="245"/>
      <c r="V7" s="245"/>
      <c r="W7" s="246"/>
      <c r="Y7" s="5"/>
      <c r="Z7" s="5"/>
    </row>
    <row r="8" spans="1:26" s="4" customFormat="1" ht="15" customHeight="1" x14ac:dyDescent="0.2">
      <c r="B8" s="328"/>
      <c r="C8" s="329"/>
      <c r="D8" s="329"/>
      <c r="E8" s="329"/>
      <c r="F8" s="329"/>
      <c r="G8" s="329"/>
      <c r="H8" s="329"/>
      <c r="I8" s="329"/>
      <c r="J8" s="329"/>
      <c r="K8" s="329"/>
      <c r="L8" s="329"/>
      <c r="M8" s="330"/>
      <c r="N8" s="197" t="s">
        <v>44</v>
      </c>
      <c r="O8" s="198"/>
      <c r="P8" s="198"/>
      <c r="Q8" s="198"/>
      <c r="R8" s="198"/>
      <c r="S8" s="199"/>
      <c r="T8" s="261">
        <f>((T17+T18)/(K28)*100)</f>
        <v>0</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94.296548205973778</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99</v>
      </c>
      <c r="O10" s="295"/>
      <c r="P10" s="295"/>
      <c r="Q10" s="295"/>
      <c r="R10" s="295"/>
      <c r="S10" s="295"/>
      <c r="T10" s="317">
        <v>62.52</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693288000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176765224</v>
      </c>
      <c r="L15" s="194"/>
      <c r="M15" s="194"/>
      <c r="N15" s="195"/>
      <c r="O15" s="196" t="s">
        <v>9</v>
      </c>
      <c r="P15" s="191"/>
      <c r="Q15" s="191"/>
      <c r="R15" s="191"/>
      <c r="S15" s="192"/>
      <c r="T15" s="157">
        <v>27239000</v>
      </c>
      <c r="U15" s="158"/>
      <c r="V15" s="158"/>
      <c r="W15" s="161"/>
      <c r="X15" s="1"/>
    </row>
    <row r="16" spans="1:26" s="2" customFormat="1" ht="15" customHeight="1" x14ac:dyDescent="0.2">
      <c r="A16" s="1"/>
      <c r="B16" s="143"/>
      <c r="C16" s="144"/>
      <c r="D16" s="144"/>
      <c r="E16" s="144"/>
      <c r="F16" s="190" t="s">
        <v>4</v>
      </c>
      <c r="G16" s="191"/>
      <c r="H16" s="191"/>
      <c r="I16" s="191"/>
      <c r="J16" s="192"/>
      <c r="K16" s="193">
        <v>20861037</v>
      </c>
      <c r="L16" s="194"/>
      <c r="M16" s="194"/>
      <c r="N16" s="195"/>
      <c r="O16" s="196" t="s">
        <v>8</v>
      </c>
      <c r="P16" s="191"/>
      <c r="Q16" s="191"/>
      <c r="R16" s="191"/>
      <c r="S16" s="192"/>
      <c r="T16" s="157">
        <v>14828000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4257013</v>
      </c>
      <c r="L18" s="194"/>
      <c r="M18" s="194"/>
      <c r="N18" s="195"/>
      <c r="O18" s="196" t="s">
        <v>6</v>
      </c>
      <c r="P18" s="191"/>
      <c r="Q18" s="191"/>
      <c r="R18" s="191"/>
      <c r="S18" s="192"/>
      <c r="T18" s="157">
        <v>0</v>
      </c>
      <c r="U18" s="158"/>
      <c r="V18" s="158"/>
      <c r="W18" s="161"/>
      <c r="X18" s="1"/>
    </row>
    <row r="19" spans="1:25" s="2" customFormat="1" ht="15" customHeight="1" x14ac:dyDescent="0.2">
      <c r="A19" s="1"/>
      <c r="B19" s="143"/>
      <c r="C19" s="144"/>
      <c r="D19" s="144"/>
      <c r="E19" s="144"/>
      <c r="F19" s="190" t="s">
        <v>23</v>
      </c>
      <c r="G19" s="191"/>
      <c r="H19" s="191"/>
      <c r="I19" s="191"/>
      <c r="J19" s="192"/>
      <c r="K19" s="193">
        <v>106474130</v>
      </c>
      <c r="L19" s="194"/>
      <c r="M19" s="194"/>
      <c r="N19" s="195"/>
      <c r="O19" s="196" t="s">
        <v>24</v>
      </c>
      <c r="P19" s="191"/>
      <c r="Q19" s="191"/>
      <c r="R19" s="191"/>
      <c r="S19" s="192"/>
      <c r="T19" s="157">
        <v>15119704</v>
      </c>
      <c r="U19" s="158"/>
      <c r="V19" s="158"/>
      <c r="W19" s="161"/>
      <c r="X19" s="1"/>
    </row>
    <row r="20" spans="1:25" s="2" customFormat="1" ht="15" customHeight="1" x14ac:dyDescent="0.2">
      <c r="A20" s="1"/>
      <c r="B20" s="143"/>
      <c r="C20" s="144"/>
      <c r="D20" s="144"/>
      <c r="E20" s="144"/>
      <c r="F20" s="162" t="s">
        <v>497</v>
      </c>
      <c r="G20" s="163"/>
      <c r="H20" s="163"/>
      <c r="I20" s="163"/>
      <c r="J20" s="164"/>
      <c r="K20" s="180">
        <v>1022911</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1002668315</v>
      </c>
      <c r="L21" s="187"/>
      <c r="M21" s="187"/>
      <c r="N21" s="188"/>
      <c r="O21" s="178" t="s">
        <v>21</v>
      </c>
      <c r="P21" s="173"/>
      <c r="Q21" s="173"/>
      <c r="R21" s="173"/>
      <c r="S21" s="174"/>
      <c r="T21" s="186">
        <f>SUM(T14:W20)</f>
        <v>57186704</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-945481611</v>
      </c>
      <c r="U22" s="136"/>
      <c r="V22" s="136"/>
      <c r="W22" s="137"/>
      <c r="X22" s="1"/>
    </row>
    <row r="23" spans="1:25" s="2" customFormat="1" ht="15" customHeight="1" x14ac:dyDescent="0.2">
      <c r="A23" s="1"/>
      <c r="B23" s="141" t="s">
        <v>475</v>
      </c>
      <c r="C23" s="142"/>
      <c r="D23" s="142"/>
      <c r="E23" s="142"/>
      <c r="F23" s="147" t="s">
        <v>1</v>
      </c>
      <c r="G23" s="148"/>
      <c r="H23" s="148"/>
      <c r="I23" s="148"/>
      <c r="J23" s="149"/>
      <c r="K23" s="150">
        <v>48657331</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94182843</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573</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142840174</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-142840174</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1145508489</v>
      </c>
      <c r="L28" s="129"/>
      <c r="M28" s="129"/>
      <c r="N28" s="130"/>
      <c r="O28" s="131" t="s">
        <v>21</v>
      </c>
      <c r="P28" s="126"/>
      <c r="Q28" s="126"/>
      <c r="R28" s="126"/>
      <c r="S28" s="127"/>
      <c r="T28" s="128">
        <f>T21+T26</f>
        <v>57186704</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-1088321785</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98</v>
      </c>
      <c r="C33" s="116"/>
      <c r="D33" s="116"/>
      <c r="E33" s="116"/>
      <c r="F33" s="116"/>
      <c r="G33" s="116"/>
      <c r="H33" s="116"/>
      <c r="I33" s="116"/>
      <c r="J33" s="116"/>
      <c r="K33" s="116"/>
      <c r="L33" s="117">
        <v>1978</v>
      </c>
      <c r="M33" s="117"/>
      <c r="N33" s="117"/>
      <c r="O33" s="117"/>
      <c r="P33" s="118">
        <v>50</v>
      </c>
      <c r="Q33" s="118"/>
      <c r="R33" s="118"/>
      <c r="S33" s="118"/>
      <c r="T33" s="404" t="s">
        <v>259</v>
      </c>
      <c r="U33" s="404"/>
      <c r="V33" s="404"/>
      <c r="W33" s="405"/>
    </row>
    <row r="34" spans="2:29" ht="18" customHeight="1" x14ac:dyDescent="0.2">
      <c r="B34" s="106"/>
      <c r="C34" s="108" t="s">
        <v>260</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178208742</v>
      </c>
      <c r="D35" s="110"/>
      <c r="E35" s="110"/>
      <c r="F35" s="110"/>
      <c r="G35" s="110"/>
      <c r="H35" s="110"/>
      <c r="I35" s="110"/>
      <c r="J35" s="110">
        <v>149695308</v>
      </c>
      <c r="K35" s="110"/>
      <c r="L35" s="110"/>
      <c r="M35" s="110"/>
      <c r="N35" s="110"/>
      <c r="O35" s="110"/>
      <c r="P35" s="110"/>
      <c r="Q35" s="110">
        <v>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261</v>
      </c>
      <c r="C37" s="116"/>
      <c r="D37" s="116"/>
      <c r="E37" s="116"/>
      <c r="F37" s="116"/>
      <c r="G37" s="116"/>
      <c r="H37" s="116"/>
      <c r="I37" s="116"/>
      <c r="J37" s="116"/>
      <c r="K37" s="116"/>
      <c r="L37" s="117">
        <v>1979</v>
      </c>
      <c r="M37" s="117"/>
      <c r="N37" s="117"/>
      <c r="O37" s="117"/>
      <c r="P37" s="118">
        <v>47</v>
      </c>
      <c r="Q37" s="118"/>
      <c r="R37" s="118"/>
      <c r="S37" s="118"/>
      <c r="T37" s="119" t="s">
        <v>262</v>
      </c>
      <c r="U37" s="119"/>
      <c r="V37" s="119"/>
      <c r="W37" s="120"/>
      <c r="X37" s="3"/>
      <c r="Y37" s="3"/>
      <c r="AA37" s="2"/>
      <c r="AB37" s="2"/>
      <c r="AC37" s="2"/>
    </row>
    <row r="38" spans="2:29" ht="18" customHeight="1" x14ac:dyDescent="0.2">
      <c r="B38" s="106"/>
      <c r="C38" s="108" t="s">
        <v>263</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112446970</v>
      </c>
      <c r="D39" s="110"/>
      <c r="E39" s="110"/>
      <c r="F39" s="110"/>
      <c r="G39" s="110"/>
      <c r="H39" s="110"/>
      <c r="I39" s="110"/>
      <c r="J39" s="110">
        <v>101427153</v>
      </c>
      <c r="K39" s="110"/>
      <c r="L39" s="110"/>
      <c r="M39" s="110"/>
      <c r="N39" s="110"/>
      <c r="O39" s="110"/>
      <c r="P39" s="110"/>
      <c r="Q39" s="110">
        <v>40421000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264</v>
      </c>
      <c r="C41" s="116"/>
      <c r="D41" s="116"/>
      <c r="E41" s="116"/>
      <c r="F41" s="116"/>
      <c r="G41" s="116"/>
      <c r="H41" s="116"/>
      <c r="I41" s="116"/>
      <c r="J41" s="116"/>
      <c r="K41" s="116"/>
      <c r="L41" s="117">
        <v>1999</v>
      </c>
      <c r="M41" s="117"/>
      <c r="N41" s="117"/>
      <c r="O41" s="117"/>
      <c r="P41" s="118">
        <v>47</v>
      </c>
      <c r="Q41" s="118"/>
      <c r="R41" s="118"/>
      <c r="S41" s="118"/>
      <c r="T41" s="119" t="s">
        <v>265</v>
      </c>
      <c r="U41" s="119"/>
      <c r="V41" s="119"/>
      <c r="W41" s="120"/>
    </row>
    <row r="42" spans="2:29" ht="18" customHeight="1" x14ac:dyDescent="0.2">
      <c r="B42" s="106"/>
      <c r="C42" s="108" t="s">
        <v>101</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198500000</v>
      </c>
      <c r="D43" s="110"/>
      <c r="E43" s="110"/>
      <c r="F43" s="110"/>
      <c r="G43" s="110"/>
      <c r="H43" s="110"/>
      <c r="I43" s="110"/>
      <c r="J43" s="110">
        <v>91707000</v>
      </c>
      <c r="K43" s="110"/>
      <c r="L43" s="110"/>
      <c r="M43" s="110"/>
      <c r="N43" s="110"/>
      <c r="O43" s="110"/>
      <c r="P43" s="110"/>
      <c r="Q43" s="110">
        <v>149010000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266</v>
      </c>
      <c r="C47" s="306"/>
      <c r="D47" s="306"/>
      <c r="E47" s="306"/>
      <c r="F47" s="306"/>
      <c r="G47" s="306"/>
      <c r="H47" s="307">
        <v>85000000</v>
      </c>
      <c r="I47" s="307"/>
      <c r="J47" s="307"/>
      <c r="K47" s="307"/>
      <c r="L47" s="307">
        <v>52592299</v>
      </c>
      <c r="M47" s="307"/>
      <c r="N47" s="307"/>
      <c r="O47" s="307"/>
      <c r="P47" s="308">
        <v>40689</v>
      </c>
      <c r="Q47" s="308"/>
      <c r="R47" s="308"/>
      <c r="S47" s="308"/>
      <c r="T47" s="309">
        <v>47927</v>
      </c>
      <c r="U47" s="309"/>
      <c r="V47" s="309"/>
      <c r="W47" s="310"/>
    </row>
    <row r="49" spans="21:23" ht="15" customHeight="1" x14ac:dyDescent="0.2">
      <c r="U49" s="208" t="s">
        <v>470</v>
      </c>
      <c r="V49" s="208"/>
      <c r="W49" s="208"/>
    </row>
  </sheetData>
  <mergeCells count="1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47:G47"/>
    <mergeCell ref="H47:K47"/>
    <mergeCell ref="L47:O47"/>
    <mergeCell ref="P47:S47"/>
    <mergeCell ref="T47:W47"/>
    <mergeCell ref="B45:W45"/>
    <mergeCell ref="B46:G46"/>
    <mergeCell ref="H46:K46"/>
    <mergeCell ref="L46:O46"/>
    <mergeCell ref="P46:S46"/>
    <mergeCell ref="T46:W46"/>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9:W49"/>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49" location="目次!D6" display="目次へ戻る"/>
    <hyperlink ref="U49:W49" location="目次!D31" display="目次へ戻る"/>
  </hyperlinks>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227</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257</v>
      </c>
      <c r="G2" s="273"/>
      <c r="H2" s="273"/>
      <c r="I2" s="273"/>
      <c r="J2" s="274"/>
      <c r="K2" s="278" t="s">
        <v>488</v>
      </c>
      <c r="L2" s="278"/>
      <c r="M2" s="278"/>
      <c r="N2" s="278"/>
      <c r="O2" s="278"/>
      <c r="P2" s="278"/>
      <c r="Q2" s="278"/>
      <c r="R2" s="278"/>
      <c r="S2" s="278" t="s">
        <v>267</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268</v>
      </c>
      <c r="N5" s="287" t="s">
        <v>128</v>
      </c>
      <c r="O5" s="288"/>
      <c r="P5" s="288"/>
      <c r="Q5" s="288"/>
      <c r="R5" s="288"/>
      <c r="S5" s="288"/>
      <c r="T5" s="361">
        <v>3395</v>
      </c>
      <c r="U5" s="361"/>
      <c r="V5" s="361"/>
      <c r="W5" s="362"/>
      <c r="Y5" s="5"/>
      <c r="Z5" s="5"/>
    </row>
    <row r="6" spans="1:26" s="4" customFormat="1" ht="15" customHeight="1" x14ac:dyDescent="0.2">
      <c r="B6" s="328" t="s">
        <v>553</v>
      </c>
      <c r="C6" s="329"/>
      <c r="D6" s="329"/>
      <c r="E6" s="329"/>
      <c r="F6" s="329"/>
      <c r="G6" s="329"/>
      <c r="H6" s="329"/>
      <c r="I6" s="329"/>
      <c r="J6" s="329"/>
      <c r="K6" s="329"/>
      <c r="L6" s="329"/>
      <c r="M6" s="330"/>
      <c r="N6" s="197" t="s">
        <v>48</v>
      </c>
      <c r="O6" s="198"/>
      <c r="P6" s="198"/>
      <c r="Q6" s="198"/>
      <c r="R6" s="198"/>
      <c r="S6" s="199"/>
      <c r="T6" s="241">
        <f>(K28/T5)</f>
        <v>2353944.5826215022</v>
      </c>
      <c r="U6" s="242"/>
      <c r="V6" s="242"/>
      <c r="W6" s="243"/>
      <c r="Y6" s="5"/>
      <c r="Z6" s="5"/>
    </row>
    <row r="7" spans="1:26" s="4" customFormat="1" ht="15" customHeight="1" x14ac:dyDescent="0.2">
      <c r="B7" s="328"/>
      <c r="C7" s="329"/>
      <c r="D7" s="329"/>
      <c r="E7" s="329"/>
      <c r="F7" s="329"/>
      <c r="G7" s="329"/>
      <c r="H7" s="329"/>
      <c r="I7" s="329"/>
      <c r="J7" s="329"/>
      <c r="K7" s="329"/>
      <c r="L7" s="329"/>
      <c r="M7" s="330"/>
      <c r="N7" s="197" t="s">
        <v>49</v>
      </c>
      <c r="O7" s="198"/>
      <c r="P7" s="198"/>
      <c r="Q7" s="198"/>
      <c r="R7" s="198"/>
      <c r="S7" s="199"/>
      <c r="T7" s="244">
        <f>(SUM(K14:N20,K23:N25)-(SUM(T17:W18)))/(T5)</f>
        <v>2275358.22916053</v>
      </c>
      <c r="U7" s="245"/>
      <c r="V7" s="245"/>
      <c r="W7" s="246"/>
      <c r="Y7" s="5"/>
      <c r="Z7" s="5"/>
    </row>
    <row r="8" spans="1:26" s="4" customFormat="1" ht="15" customHeight="1" x14ac:dyDescent="0.2">
      <c r="B8" s="328"/>
      <c r="C8" s="329"/>
      <c r="D8" s="329"/>
      <c r="E8" s="329"/>
      <c r="F8" s="329"/>
      <c r="G8" s="329"/>
      <c r="H8" s="329"/>
      <c r="I8" s="329"/>
      <c r="J8" s="329"/>
      <c r="K8" s="329"/>
      <c r="L8" s="329"/>
      <c r="M8" s="330"/>
      <c r="N8" s="197" t="s">
        <v>44</v>
      </c>
      <c r="O8" s="198"/>
      <c r="P8" s="198"/>
      <c r="Q8" s="198"/>
      <c r="R8" s="198"/>
      <c r="S8" s="199"/>
      <c r="T8" s="261">
        <f>((T17+T18)/(K28)*100)</f>
        <v>3.3384963282972984</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94.160683344595668</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269</v>
      </c>
      <c r="O10" s="295"/>
      <c r="P10" s="295"/>
      <c r="Q10" s="295"/>
      <c r="R10" s="295"/>
      <c r="S10" s="295"/>
      <c r="T10" s="317">
        <v>73.81</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5423128000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1509232397</v>
      </c>
      <c r="L15" s="194"/>
      <c r="M15" s="194"/>
      <c r="N15" s="195"/>
      <c r="O15" s="196" t="s">
        <v>9</v>
      </c>
      <c r="P15" s="191"/>
      <c r="Q15" s="191"/>
      <c r="R15" s="191"/>
      <c r="S15" s="192"/>
      <c r="T15" s="157">
        <v>19998000</v>
      </c>
      <c r="U15" s="158"/>
      <c r="V15" s="158"/>
      <c r="W15" s="161"/>
      <c r="X15" s="1"/>
    </row>
    <row r="16" spans="1:26" s="2" customFormat="1" ht="15" customHeight="1" x14ac:dyDescent="0.2">
      <c r="A16" s="1"/>
      <c r="B16" s="143"/>
      <c r="C16" s="144"/>
      <c r="D16" s="144"/>
      <c r="E16" s="144"/>
      <c r="F16" s="190" t="s">
        <v>4</v>
      </c>
      <c r="G16" s="191"/>
      <c r="H16" s="191"/>
      <c r="I16" s="191"/>
      <c r="J16" s="192"/>
      <c r="K16" s="193">
        <v>42866268</v>
      </c>
      <c r="L16" s="194"/>
      <c r="M16" s="194"/>
      <c r="N16" s="195"/>
      <c r="O16" s="196" t="s">
        <v>8</v>
      </c>
      <c r="P16" s="191"/>
      <c r="Q16" s="191"/>
      <c r="R16" s="191"/>
      <c r="S16" s="192"/>
      <c r="T16" s="157">
        <v>26663000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266800670</v>
      </c>
      <c r="U17" s="204"/>
      <c r="V17" s="204"/>
      <c r="W17" s="205"/>
      <c r="X17" s="1"/>
    </row>
    <row r="18" spans="1:24" s="2" customFormat="1" ht="15" customHeight="1" x14ac:dyDescent="0.2">
      <c r="A18" s="1"/>
      <c r="B18" s="143"/>
      <c r="C18" s="144"/>
      <c r="D18" s="144"/>
      <c r="E18" s="144"/>
      <c r="F18" s="190" t="s">
        <v>2</v>
      </c>
      <c r="G18" s="191"/>
      <c r="H18" s="191"/>
      <c r="I18" s="191"/>
      <c r="J18" s="192"/>
      <c r="K18" s="193">
        <v>31305135</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180477695</v>
      </c>
      <c r="L19" s="194"/>
      <c r="M19" s="194"/>
      <c r="N19" s="195"/>
      <c r="O19" s="196" t="s">
        <v>24</v>
      </c>
      <c r="P19" s="191"/>
      <c r="Q19" s="191"/>
      <c r="R19" s="191"/>
      <c r="S19" s="192"/>
      <c r="T19" s="157">
        <v>106224715</v>
      </c>
      <c r="U19" s="158"/>
      <c r="V19" s="158"/>
      <c r="W19" s="161"/>
      <c r="X19" s="1"/>
    </row>
    <row r="20" spans="1:24" s="2" customFormat="1" ht="15" customHeight="1" x14ac:dyDescent="0.2">
      <c r="A20" s="1"/>
      <c r="B20" s="143"/>
      <c r="C20" s="144"/>
      <c r="D20" s="144"/>
      <c r="E20" s="144"/>
      <c r="F20" s="162" t="s">
        <v>497</v>
      </c>
      <c r="G20" s="163"/>
      <c r="H20" s="163"/>
      <c r="I20" s="163"/>
      <c r="J20" s="164"/>
      <c r="K20" s="180">
        <v>242195</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7187251690</v>
      </c>
      <c r="L21" s="187"/>
      <c r="M21" s="187"/>
      <c r="N21" s="188"/>
      <c r="O21" s="178" t="s">
        <v>21</v>
      </c>
      <c r="P21" s="173"/>
      <c r="Q21" s="173"/>
      <c r="R21" s="173"/>
      <c r="S21" s="174"/>
      <c r="T21" s="186">
        <f>SUM(T14:W20)</f>
        <v>419686385</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-6767565305</v>
      </c>
      <c r="U22" s="136"/>
      <c r="V22" s="136"/>
      <c r="W22" s="137"/>
      <c r="X22" s="1"/>
    </row>
    <row r="23" spans="1:24" s="2" customFormat="1" ht="15" customHeight="1" x14ac:dyDescent="0.2">
      <c r="A23" s="1"/>
      <c r="B23" s="141" t="s">
        <v>475</v>
      </c>
      <c r="C23" s="142"/>
      <c r="D23" s="142"/>
      <c r="E23" s="142"/>
      <c r="F23" s="147" t="s">
        <v>1</v>
      </c>
      <c r="G23" s="148"/>
      <c r="H23" s="148"/>
      <c r="I23" s="148"/>
      <c r="J23" s="149"/>
      <c r="K23" s="150">
        <v>67629443</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733745302</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3015423</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804390168</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-804390168</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7991641858</v>
      </c>
      <c r="L28" s="129"/>
      <c r="M28" s="129"/>
      <c r="N28" s="130"/>
      <c r="O28" s="131" t="s">
        <v>21</v>
      </c>
      <c r="P28" s="126"/>
      <c r="Q28" s="126"/>
      <c r="R28" s="126"/>
      <c r="S28" s="127"/>
      <c r="T28" s="128">
        <f>T21+T26</f>
        <v>419686385</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-7571955473</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270</v>
      </c>
      <c r="C33" s="116"/>
      <c r="D33" s="116"/>
      <c r="E33" s="116"/>
      <c r="F33" s="116"/>
      <c r="G33" s="116"/>
      <c r="H33" s="116"/>
      <c r="I33" s="116"/>
      <c r="J33" s="116"/>
      <c r="K33" s="116"/>
      <c r="L33" s="117">
        <v>1977</v>
      </c>
      <c r="M33" s="117"/>
      <c r="N33" s="117"/>
      <c r="O33" s="117"/>
      <c r="P33" s="118">
        <v>47</v>
      </c>
      <c r="Q33" s="118"/>
      <c r="R33" s="118"/>
      <c r="S33" s="118"/>
      <c r="T33" s="406" t="s">
        <v>555</v>
      </c>
      <c r="U33" s="119"/>
      <c r="V33" s="119"/>
      <c r="W33" s="120"/>
    </row>
    <row r="34" spans="2:29" ht="18" customHeight="1" x14ac:dyDescent="0.2">
      <c r="B34" s="106"/>
      <c r="C34" s="108" t="s">
        <v>255</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88505100</v>
      </c>
      <c r="D35" s="110"/>
      <c r="E35" s="110"/>
      <c r="F35" s="110"/>
      <c r="G35" s="110"/>
      <c r="H35" s="110"/>
      <c r="I35" s="110"/>
      <c r="J35" s="110">
        <v>83725816</v>
      </c>
      <c r="K35" s="110"/>
      <c r="L35" s="110"/>
      <c r="M35" s="110"/>
      <c r="N35" s="110"/>
      <c r="O35" s="110"/>
      <c r="P35" s="110"/>
      <c r="Q35" s="110">
        <v>34570000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271</v>
      </c>
      <c r="C37" s="116"/>
      <c r="D37" s="116"/>
      <c r="E37" s="116"/>
      <c r="F37" s="116"/>
      <c r="G37" s="116"/>
      <c r="H37" s="116"/>
      <c r="I37" s="116"/>
      <c r="J37" s="116"/>
      <c r="K37" s="116"/>
      <c r="L37" s="117">
        <v>1991</v>
      </c>
      <c r="M37" s="117"/>
      <c r="N37" s="117"/>
      <c r="O37" s="117"/>
      <c r="P37" s="118">
        <v>47</v>
      </c>
      <c r="Q37" s="118"/>
      <c r="R37" s="118"/>
      <c r="S37" s="118"/>
      <c r="T37" s="119" t="s">
        <v>554</v>
      </c>
      <c r="U37" s="119"/>
      <c r="V37" s="119"/>
      <c r="W37" s="120"/>
      <c r="X37" s="3"/>
      <c r="Y37" s="3"/>
      <c r="AA37" s="2"/>
      <c r="AB37" s="2"/>
      <c r="AC37" s="2"/>
    </row>
    <row r="38" spans="2:29" ht="18" customHeight="1" x14ac:dyDescent="0.2">
      <c r="B38" s="106"/>
      <c r="C38" s="108" t="s">
        <v>255</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476098872</v>
      </c>
      <c r="D39" s="110"/>
      <c r="E39" s="110"/>
      <c r="F39" s="110"/>
      <c r="G39" s="110"/>
      <c r="H39" s="110"/>
      <c r="I39" s="110"/>
      <c r="J39" s="110">
        <v>303751075</v>
      </c>
      <c r="K39" s="110"/>
      <c r="L39" s="110"/>
      <c r="M39" s="110"/>
      <c r="N39" s="110"/>
      <c r="O39" s="110"/>
      <c r="P39" s="110"/>
      <c r="Q39" s="110">
        <v>287194000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272</v>
      </c>
      <c r="C41" s="116"/>
      <c r="D41" s="116"/>
      <c r="E41" s="116"/>
      <c r="F41" s="116"/>
      <c r="G41" s="116"/>
      <c r="H41" s="116"/>
      <c r="I41" s="116"/>
      <c r="J41" s="116"/>
      <c r="K41" s="116"/>
      <c r="L41" s="117">
        <v>1974</v>
      </c>
      <c r="M41" s="117"/>
      <c r="N41" s="117"/>
      <c r="O41" s="117"/>
      <c r="P41" s="118">
        <v>47</v>
      </c>
      <c r="Q41" s="118"/>
      <c r="R41" s="118"/>
      <c r="S41" s="118"/>
      <c r="T41" s="119" t="s">
        <v>273</v>
      </c>
      <c r="U41" s="119"/>
      <c r="V41" s="119"/>
      <c r="W41" s="120"/>
    </row>
    <row r="42" spans="2:29" ht="18" customHeight="1" x14ac:dyDescent="0.2">
      <c r="B42" s="106"/>
      <c r="C42" s="108" t="s">
        <v>255</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147546781</v>
      </c>
      <c r="D43" s="110"/>
      <c r="E43" s="110"/>
      <c r="F43" s="110"/>
      <c r="G43" s="110"/>
      <c r="H43" s="110"/>
      <c r="I43" s="110"/>
      <c r="J43" s="110">
        <v>147546780</v>
      </c>
      <c r="K43" s="110"/>
      <c r="L43" s="110"/>
      <c r="M43" s="110"/>
      <c r="N43" s="110"/>
      <c r="O43" s="110"/>
      <c r="P43" s="110"/>
      <c r="Q43" s="110">
        <v>44299000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274</v>
      </c>
      <c r="C47" s="306"/>
      <c r="D47" s="306"/>
      <c r="E47" s="306"/>
      <c r="F47" s="306"/>
      <c r="G47" s="306"/>
      <c r="H47" s="307">
        <v>88000000</v>
      </c>
      <c r="I47" s="307"/>
      <c r="J47" s="307"/>
      <c r="K47" s="307"/>
      <c r="L47" s="307">
        <v>5951415</v>
      </c>
      <c r="M47" s="307"/>
      <c r="N47" s="307"/>
      <c r="O47" s="307"/>
      <c r="P47" s="308">
        <v>37376</v>
      </c>
      <c r="Q47" s="308"/>
      <c r="R47" s="308"/>
      <c r="S47" s="308"/>
      <c r="T47" s="309">
        <v>44645</v>
      </c>
      <c r="U47" s="309"/>
      <c r="V47" s="309"/>
      <c r="W47" s="310"/>
    </row>
    <row r="49" spans="21:23" ht="15" customHeight="1" x14ac:dyDescent="0.2">
      <c r="U49" s="208" t="s">
        <v>470</v>
      </c>
      <c r="V49" s="208"/>
      <c r="W49" s="208"/>
    </row>
  </sheetData>
  <mergeCells count="146">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9:W49"/>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49" location="目次!D6" display="目次へ戻る"/>
    <hyperlink ref="U49:W49" location="目次!D32" display="目次へ戻る"/>
  </hyperlinks>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514</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276</v>
      </c>
      <c r="G2" s="273"/>
      <c r="H2" s="273"/>
      <c r="I2" s="273"/>
      <c r="J2" s="274"/>
      <c r="K2" s="278" t="s">
        <v>487</v>
      </c>
      <c r="L2" s="278"/>
      <c r="M2" s="278"/>
      <c r="N2" s="278"/>
      <c r="O2" s="278"/>
      <c r="P2" s="278"/>
      <c r="Q2" s="278"/>
      <c r="R2" s="278"/>
      <c r="S2" s="278" t="s">
        <v>277</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177</v>
      </c>
      <c r="N5" s="287" t="s">
        <v>63</v>
      </c>
      <c r="O5" s="288"/>
      <c r="P5" s="288"/>
      <c r="Q5" s="288"/>
      <c r="R5" s="288"/>
      <c r="S5" s="288"/>
      <c r="T5" s="361">
        <v>787756</v>
      </c>
      <c r="U5" s="361"/>
      <c r="V5" s="361"/>
      <c r="W5" s="362"/>
      <c r="Y5" s="5"/>
      <c r="Z5" s="5"/>
    </row>
    <row r="6" spans="1:26" s="4" customFormat="1" ht="15" customHeight="1" x14ac:dyDescent="0.2">
      <c r="B6" s="328" t="s">
        <v>278</v>
      </c>
      <c r="C6" s="329"/>
      <c r="D6" s="329"/>
      <c r="E6" s="329"/>
      <c r="F6" s="329"/>
      <c r="G6" s="329"/>
      <c r="H6" s="329"/>
      <c r="I6" s="329"/>
      <c r="J6" s="329"/>
      <c r="K6" s="329"/>
      <c r="L6" s="329"/>
      <c r="M6" s="330"/>
      <c r="N6" s="197" t="s">
        <v>48</v>
      </c>
      <c r="O6" s="198"/>
      <c r="P6" s="198"/>
      <c r="Q6" s="198"/>
      <c r="R6" s="198"/>
      <c r="S6" s="199"/>
      <c r="T6" s="241">
        <f>(K28/T5)</f>
        <v>2798.7050469942469</v>
      </c>
      <c r="U6" s="242"/>
      <c r="V6" s="242"/>
      <c r="W6" s="243"/>
      <c r="Y6" s="5"/>
      <c r="Z6" s="5"/>
    </row>
    <row r="7" spans="1:26" s="4" customFormat="1" ht="15" customHeight="1" x14ac:dyDescent="0.2">
      <c r="B7" s="328"/>
      <c r="C7" s="329"/>
      <c r="D7" s="329"/>
      <c r="E7" s="329"/>
      <c r="F7" s="329"/>
      <c r="G7" s="329"/>
      <c r="H7" s="329"/>
      <c r="I7" s="329"/>
      <c r="J7" s="329"/>
      <c r="K7" s="329"/>
      <c r="L7" s="329"/>
      <c r="M7" s="330"/>
      <c r="N7" s="197" t="s">
        <v>49</v>
      </c>
      <c r="O7" s="198"/>
      <c r="P7" s="198"/>
      <c r="Q7" s="198"/>
      <c r="R7" s="198"/>
      <c r="S7" s="199"/>
      <c r="T7" s="244">
        <f>(SUM(K14:N20,K23:N25)-(SUM(T17:W18)))/(T5)</f>
        <v>2640.9405996272958</v>
      </c>
      <c r="U7" s="245"/>
      <c r="V7" s="245"/>
      <c r="W7" s="246"/>
      <c r="Y7" s="5"/>
      <c r="Z7" s="5"/>
    </row>
    <row r="8" spans="1:26" s="4" customFormat="1" ht="15" customHeight="1" x14ac:dyDescent="0.2">
      <c r="B8" s="328"/>
      <c r="C8" s="329"/>
      <c r="D8" s="329"/>
      <c r="E8" s="329"/>
      <c r="F8" s="329"/>
      <c r="G8" s="329"/>
      <c r="H8" s="329"/>
      <c r="I8" s="329"/>
      <c r="J8" s="329"/>
      <c r="K8" s="329"/>
      <c r="L8" s="329"/>
      <c r="M8" s="330"/>
      <c r="N8" s="197" t="s">
        <v>44</v>
      </c>
      <c r="O8" s="198"/>
      <c r="P8" s="198"/>
      <c r="Q8" s="198"/>
      <c r="R8" s="198"/>
      <c r="S8" s="199"/>
      <c r="T8" s="261">
        <f>((T17+T18)/(K28)*100)</f>
        <v>5.6370515905699685</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56.451878139425091</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69</v>
      </c>
      <c r="O10" s="295"/>
      <c r="P10" s="295"/>
      <c r="Q10" s="295"/>
      <c r="R10" s="295"/>
      <c r="S10" s="295"/>
      <c r="T10" s="317">
        <v>68.14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47" t="s">
        <v>10</v>
      </c>
      <c r="G14" s="148"/>
      <c r="H14" s="148"/>
      <c r="I14" s="148"/>
      <c r="J14" s="149"/>
      <c r="K14" s="386">
        <v>0</v>
      </c>
      <c r="L14" s="387"/>
      <c r="M14" s="387"/>
      <c r="N14" s="388"/>
      <c r="O14" s="152" t="s">
        <v>19</v>
      </c>
      <c r="P14" s="148"/>
      <c r="Q14" s="148"/>
      <c r="R14" s="148"/>
      <c r="S14" s="149"/>
      <c r="T14" s="150">
        <v>0</v>
      </c>
      <c r="U14" s="151"/>
      <c r="V14" s="151"/>
      <c r="W14" s="153"/>
      <c r="X14" s="1"/>
    </row>
    <row r="15" spans="1:26" s="2" customFormat="1" ht="15" customHeight="1" x14ac:dyDescent="0.2">
      <c r="A15" s="1"/>
      <c r="B15" s="143"/>
      <c r="C15" s="144"/>
      <c r="D15" s="144"/>
      <c r="E15" s="144"/>
      <c r="F15" s="190" t="s">
        <v>5</v>
      </c>
      <c r="G15" s="191"/>
      <c r="H15" s="191"/>
      <c r="I15" s="191"/>
      <c r="J15" s="192"/>
      <c r="K15" s="193">
        <v>2087966085</v>
      </c>
      <c r="L15" s="194"/>
      <c r="M15" s="194"/>
      <c r="N15" s="195"/>
      <c r="O15" s="196" t="s">
        <v>9</v>
      </c>
      <c r="P15" s="191"/>
      <c r="Q15" s="191"/>
      <c r="R15" s="191"/>
      <c r="S15" s="192"/>
      <c r="T15" s="157">
        <v>390290000</v>
      </c>
      <c r="U15" s="158"/>
      <c r="V15" s="158"/>
      <c r="W15" s="161"/>
      <c r="X15" s="1"/>
    </row>
    <row r="16" spans="1:26" s="2" customFormat="1" ht="15" customHeight="1" x14ac:dyDescent="0.2">
      <c r="A16" s="1"/>
      <c r="B16" s="143"/>
      <c r="C16" s="144"/>
      <c r="D16" s="144"/>
      <c r="E16" s="144"/>
      <c r="F16" s="190" t="s">
        <v>4</v>
      </c>
      <c r="G16" s="191"/>
      <c r="H16" s="191"/>
      <c r="I16" s="191"/>
      <c r="J16" s="192"/>
      <c r="K16" s="193">
        <v>32393706</v>
      </c>
      <c r="L16" s="194"/>
      <c r="M16" s="194"/>
      <c r="N16" s="195"/>
      <c r="O16" s="196" t="s">
        <v>8</v>
      </c>
      <c r="P16" s="191"/>
      <c r="Q16" s="191"/>
      <c r="R16" s="191"/>
      <c r="S16" s="192"/>
      <c r="T16" s="157">
        <v>438764000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124279890</v>
      </c>
      <c r="U17" s="204"/>
      <c r="V17" s="204"/>
      <c r="W17" s="205"/>
      <c r="X17" s="1"/>
    </row>
    <row r="18" spans="1:24" s="2" customFormat="1" ht="15" customHeight="1" x14ac:dyDescent="0.2">
      <c r="A18" s="1"/>
      <c r="B18" s="143"/>
      <c r="C18" s="144"/>
      <c r="D18" s="144"/>
      <c r="E18" s="144"/>
      <c r="F18" s="190" t="s">
        <v>2</v>
      </c>
      <c r="G18" s="191"/>
      <c r="H18" s="191"/>
      <c r="I18" s="191"/>
      <c r="J18" s="192"/>
      <c r="K18" s="193">
        <v>8430530</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59950000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495</v>
      </c>
      <c r="G20" s="163"/>
      <c r="H20" s="163"/>
      <c r="I20" s="163"/>
      <c r="J20" s="164"/>
      <c r="K20" s="180">
        <v>410093</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2189150414</v>
      </c>
      <c r="L21" s="187"/>
      <c r="M21" s="187"/>
      <c r="N21" s="188"/>
      <c r="O21" s="178" t="s">
        <v>21</v>
      </c>
      <c r="P21" s="173"/>
      <c r="Q21" s="173"/>
      <c r="R21" s="173"/>
      <c r="S21" s="174"/>
      <c r="T21" s="186">
        <f>SUM(T14:W20)</f>
        <v>953333890</v>
      </c>
      <c r="U21" s="187"/>
      <c r="V21" s="187"/>
      <c r="W21" s="189"/>
      <c r="X21" s="1"/>
    </row>
    <row r="22" spans="1:24" s="2" customFormat="1" ht="15" customHeight="1" thickBot="1" x14ac:dyDescent="0.25">
      <c r="A22" s="1"/>
      <c r="B22" s="145"/>
      <c r="C22" s="146"/>
      <c r="D22" s="146"/>
      <c r="E22" s="146"/>
      <c r="F22" s="389" t="s">
        <v>22</v>
      </c>
      <c r="G22" s="389"/>
      <c r="H22" s="389"/>
      <c r="I22" s="389"/>
      <c r="J22" s="389"/>
      <c r="K22" s="389"/>
      <c r="L22" s="389"/>
      <c r="M22" s="389"/>
      <c r="N22" s="389"/>
      <c r="O22" s="389"/>
      <c r="P22" s="389"/>
      <c r="Q22" s="389"/>
      <c r="R22" s="389"/>
      <c r="S22" s="390"/>
      <c r="T22" s="135">
        <f>T21-K21</f>
        <v>-1235816524</v>
      </c>
      <c r="U22" s="136"/>
      <c r="V22" s="136"/>
      <c r="W22" s="137"/>
      <c r="X22" s="1"/>
    </row>
    <row r="23" spans="1:24" s="2" customFormat="1" ht="15" customHeight="1" x14ac:dyDescent="0.2">
      <c r="A23" s="1"/>
      <c r="B23" s="141" t="s">
        <v>475</v>
      </c>
      <c r="C23" s="142"/>
      <c r="D23" s="142"/>
      <c r="E23" s="142"/>
      <c r="F23" s="147" t="s">
        <v>1</v>
      </c>
      <c r="G23" s="148"/>
      <c r="H23" s="148"/>
      <c r="I23" s="148"/>
      <c r="J23" s="149"/>
      <c r="K23" s="150">
        <v>15520987</v>
      </c>
      <c r="L23" s="151"/>
      <c r="M23" s="151"/>
      <c r="N23" s="39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25292</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15546279</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389" t="s">
        <v>22</v>
      </c>
      <c r="G27" s="389"/>
      <c r="H27" s="389"/>
      <c r="I27" s="389"/>
      <c r="J27" s="389"/>
      <c r="K27" s="389"/>
      <c r="L27" s="389"/>
      <c r="M27" s="389"/>
      <c r="N27" s="389"/>
      <c r="O27" s="389"/>
      <c r="P27" s="389"/>
      <c r="Q27" s="389"/>
      <c r="R27" s="389"/>
      <c r="S27" s="390"/>
      <c r="T27" s="135">
        <f>T26-K26</f>
        <v>-15546279</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2204696693</v>
      </c>
      <c r="L28" s="129"/>
      <c r="M28" s="129"/>
      <c r="N28" s="130"/>
      <c r="O28" s="131" t="s">
        <v>21</v>
      </c>
      <c r="P28" s="126"/>
      <c r="Q28" s="126"/>
      <c r="R28" s="126"/>
      <c r="S28" s="127"/>
      <c r="T28" s="128">
        <f>T21+T26</f>
        <v>953333890</v>
      </c>
      <c r="U28" s="129"/>
      <c r="V28" s="129"/>
      <c r="W28" s="132"/>
      <c r="X28" s="1"/>
    </row>
    <row r="29" spans="1:24" s="2" customFormat="1" ht="15" customHeight="1" thickBot="1" x14ac:dyDescent="0.25">
      <c r="A29" s="1"/>
      <c r="B29" s="123"/>
      <c r="C29" s="124"/>
      <c r="D29" s="124"/>
      <c r="E29" s="124"/>
      <c r="F29" s="389" t="s">
        <v>22</v>
      </c>
      <c r="G29" s="389"/>
      <c r="H29" s="389"/>
      <c r="I29" s="389"/>
      <c r="J29" s="389"/>
      <c r="K29" s="389"/>
      <c r="L29" s="389"/>
      <c r="M29" s="389"/>
      <c r="N29" s="389"/>
      <c r="O29" s="389"/>
      <c r="P29" s="389"/>
      <c r="Q29" s="389"/>
      <c r="R29" s="389"/>
      <c r="S29" s="390"/>
      <c r="T29" s="135">
        <f>T28-K28</f>
        <v>-1251362803</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279</v>
      </c>
      <c r="C33" s="116"/>
      <c r="D33" s="116"/>
      <c r="E33" s="116"/>
      <c r="F33" s="116"/>
      <c r="G33" s="116"/>
      <c r="H33" s="116"/>
      <c r="I33" s="116"/>
      <c r="J33" s="116"/>
      <c r="K33" s="116"/>
      <c r="L33" s="117">
        <v>1971</v>
      </c>
      <c r="M33" s="117"/>
      <c r="N33" s="117"/>
      <c r="O33" s="117"/>
      <c r="P33" s="118">
        <v>47</v>
      </c>
      <c r="Q33" s="118"/>
      <c r="R33" s="118"/>
      <c r="S33" s="118"/>
      <c r="T33" s="119" t="s">
        <v>556</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93054992</v>
      </c>
      <c r="D35" s="110"/>
      <c r="E35" s="110"/>
      <c r="F35" s="110"/>
      <c r="G35" s="110"/>
      <c r="H35" s="110"/>
      <c r="I35" s="110"/>
      <c r="J35" s="110">
        <v>93054991</v>
      </c>
      <c r="K35" s="110"/>
      <c r="L35" s="110"/>
      <c r="M35" s="110"/>
      <c r="N35" s="110"/>
      <c r="O35" s="110"/>
      <c r="P35" s="110"/>
      <c r="Q35" s="110">
        <v>55247945</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280</v>
      </c>
      <c r="C37" s="116"/>
      <c r="D37" s="116"/>
      <c r="E37" s="116"/>
      <c r="F37" s="116"/>
      <c r="G37" s="116"/>
      <c r="H37" s="116"/>
      <c r="I37" s="116"/>
      <c r="J37" s="116"/>
      <c r="K37" s="116"/>
      <c r="L37" s="117">
        <v>1990</v>
      </c>
      <c r="M37" s="117"/>
      <c r="N37" s="117"/>
      <c r="O37" s="117"/>
      <c r="P37" s="118">
        <v>47</v>
      </c>
      <c r="Q37" s="118"/>
      <c r="R37" s="118"/>
      <c r="S37" s="118"/>
      <c r="T37" s="119" t="s">
        <v>281</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49600400</v>
      </c>
      <c r="D39" s="110"/>
      <c r="E39" s="110"/>
      <c r="F39" s="110"/>
      <c r="G39" s="110"/>
      <c r="H39" s="110"/>
      <c r="I39" s="110"/>
      <c r="J39" s="110">
        <v>32736240</v>
      </c>
      <c r="K39" s="110"/>
      <c r="L39" s="110"/>
      <c r="M39" s="110"/>
      <c r="N39" s="110"/>
      <c r="O39" s="110"/>
      <c r="P39" s="110"/>
      <c r="Q39" s="110">
        <v>23198000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282</v>
      </c>
      <c r="C41" s="116"/>
      <c r="D41" s="116"/>
      <c r="E41" s="116"/>
      <c r="F41" s="116"/>
      <c r="G41" s="116"/>
      <c r="H41" s="116"/>
      <c r="I41" s="116"/>
      <c r="J41" s="116"/>
      <c r="K41" s="116"/>
      <c r="L41" s="117">
        <v>2005</v>
      </c>
      <c r="M41" s="117"/>
      <c r="N41" s="117"/>
      <c r="O41" s="117"/>
      <c r="P41" s="118">
        <v>34</v>
      </c>
      <c r="Q41" s="118"/>
      <c r="R41" s="118"/>
      <c r="S41" s="118"/>
      <c r="T41" s="119" t="s">
        <v>283</v>
      </c>
      <c r="U41" s="119"/>
      <c r="V41" s="119"/>
      <c r="W41" s="120"/>
    </row>
    <row r="42" spans="2:29" ht="18" customHeight="1" x14ac:dyDescent="0.2">
      <c r="B42" s="106"/>
      <c r="C42" s="108" t="s">
        <v>284</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53977000</v>
      </c>
      <c r="D43" s="110"/>
      <c r="E43" s="110"/>
      <c r="F43" s="110"/>
      <c r="G43" s="110"/>
      <c r="H43" s="110"/>
      <c r="I43" s="110"/>
      <c r="J43" s="110">
        <v>24289650</v>
      </c>
      <c r="K43" s="110"/>
      <c r="L43" s="110"/>
      <c r="M43" s="110"/>
      <c r="N43" s="110"/>
      <c r="O43" s="110"/>
      <c r="P43" s="110"/>
      <c r="Q43" s="110">
        <v>41252000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407" t="s">
        <v>285</v>
      </c>
      <c r="C47" s="408"/>
      <c r="D47" s="408"/>
      <c r="E47" s="408"/>
      <c r="F47" s="408"/>
      <c r="G47" s="408"/>
      <c r="H47" s="307">
        <v>146000000</v>
      </c>
      <c r="I47" s="307"/>
      <c r="J47" s="307"/>
      <c r="K47" s="307"/>
      <c r="L47" s="307">
        <v>128823510</v>
      </c>
      <c r="M47" s="307"/>
      <c r="N47" s="307"/>
      <c r="O47" s="307"/>
      <c r="P47" s="308">
        <v>42510</v>
      </c>
      <c r="Q47" s="308"/>
      <c r="R47" s="308"/>
      <c r="S47" s="308"/>
      <c r="T47" s="309">
        <v>49758</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407" t="s">
        <v>285</v>
      </c>
      <c r="C49" s="408"/>
      <c r="D49" s="408"/>
      <c r="E49" s="408"/>
      <c r="F49" s="408"/>
      <c r="G49" s="408"/>
      <c r="H49" s="307">
        <v>53000000</v>
      </c>
      <c r="I49" s="307"/>
      <c r="J49" s="307"/>
      <c r="K49" s="307"/>
      <c r="L49" s="307">
        <v>33174646</v>
      </c>
      <c r="M49" s="307"/>
      <c r="N49" s="307"/>
      <c r="O49" s="307"/>
      <c r="P49" s="308">
        <v>42460</v>
      </c>
      <c r="Q49" s="308"/>
      <c r="R49" s="308"/>
      <c r="S49" s="308"/>
      <c r="T49" s="309">
        <v>46054</v>
      </c>
      <c r="U49" s="309"/>
      <c r="V49" s="309"/>
      <c r="W49" s="310"/>
    </row>
    <row r="51" spans="2:23" ht="15" customHeight="1" x14ac:dyDescent="0.2">
      <c r="U51" s="208" t="s">
        <v>470</v>
      </c>
      <c r="V51" s="208"/>
      <c r="W51" s="208"/>
    </row>
  </sheetData>
  <mergeCells count="156">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hyperlink ref="U51:W51" location="目次!D33" display="目次へ戻る"/>
  </hyperlinks>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515</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287</v>
      </c>
      <c r="G2" s="273"/>
      <c r="H2" s="273"/>
      <c r="I2" s="273"/>
      <c r="J2" s="274"/>
      <c r="K2" s="278" t="s">
        <v>289</v>
      </c>
      <c r="L2" s="278"/>
      <c r="M2" s="278"/>
      <c r="N2" s="278"/>
      <c r="O2" s="278"/>
      <c r="P2" s="278"/>
      <c r="Q2" s="278"/>
      <c r="R2" s="278"/>
      <c r="S2" s="278" t="s">
        <v>290</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284" t="s">
        <v>50</v>
      </c>
      <c r="C5" s="285"/>
      <c r="D5" s="285"/>
      <c r="E5" s="285" t="s">
        <v>291</v>
      </c>
      <c r="F5" s="285"/>
      <c r="G5" s="285"/>
      <c r="H5" s="285"/>
      <c r="I5" s="285"/>
      <c r="J5" s="285"/>
      <c r="K5" s="285"/>
      <c r="L5" s="285"/>
      <c r="M5" s="286"/>
      <c r="N5" s="287" t="s">
        <v>63</v>
      </c>
      <c r="O5" s="288"/>
      <c r="P5" s="288"/>
      <c r="Q5" s="288"/>
      <c r="R5" s="288"/>
      <c r="S5" s="288"/>
      <c r="T5" s="361">
        <v>107898</v>
      </c>
      <c r="U5" s="361"/>
      <c r="V5" s="361"/>
      <c r="W5" s="362"/>
      <c r="Y5" s="5"/>
      <c r="Z5" s="5"/>
    </row>
    <row r="6" spans="1:36" s="4" customFormat="1" ht="15" customHeight="1" x14ac:dyDescent="0.2">
      <c r="B6" s="291" t="s">
        <v>106</v>
      </c>
      <c r="C6" s="292"/>
      <c r="D6" s="292"/>
      <c r="E6" s="91">
        <v>34790</v>
      </c>
      <c r="F6" s="91"/>
      <c r="G6" s="91"/>
      <c r="H6" s="91"/>
      <c r="I6" s="91"/>
      <c r="J6" s="91"/>
      <c r="K6" s="91"/>
      <c r="L6" s="91"/>
      <c r="M6" s="92"/>
      <c r="N6" s="197" t="s">
        <v>48</v>
      </c>
      <c r="O6" s="198"/>
      <c r="P6" s="198"/>
      <c r="Q6" s="198"/>
      <c r="R6" s="198"/>
      <c r="S6" s="199"/>
      <c r="T6" s="241">
        <f>(K28/T5)</f>
        <v>1876.4836882982077</v>
      </c>
      <c r="U6" s="242"/>
      <c r="V6" s="242"/>
      <c r="W6" s="243"/>
      <c r="Y6" s="5"/>
      <c r="Z6" s="5"/>
    </row>
    <row r="7" spans="1:36" s="4" customFormat="1" ht="15" customHeight="1" x14ac:dyDescent="0.2">
      <c r="B7" s="291" t="s">
        <v>292</v>
      </c>
      <c r="C7" s="292"/>
      <c r="D7" s="292"/>
      <c r="E7" s="299" t="s">
        <v>293</v>
      </c>
      <c r="F7" s="299"/>
      <c r="G7" s="299"/>
      <c r="H7" s="299"/>
      <c r="I7" s="299"/>
      <c r="J7" s="299"/>
      <c r="K7" s="299"/>
      <c r="L7" s="299"/>
      <c r="M7" s="300"/>
      <c r="N7" s="197" t="s">
        <v>49</v>
      </c>
      <c r="O7" s="198"/>
      <c r="P7" s="198"/>
      <c r="Q7" s="198"/>
      <c r="R7" s="198"/>
      <c r="S7" s="199"/>
      <c r="T7" s="244">
        <f>(SUM(K14:N20,K23:N25)-(SUM(T17:W18)))/(T5)</f>
        <v>1876.4836882982077</v>
      </c>
      <c r="U7" s="245"/>
      <c r="V7" s="245"/>
      <c r="W7" s="246"/>
      <c r="Y7" s="5"/>
      <c r="Z7" s="5"/>
    </row>
    <row r="8" spans="1:36" s="4" customFormat="1" ht="15" customHeight="1" x14ac:dyDescent="0.2">
      <c r="B8" s="291" t="s">
        <v>294</v>
      </c>
      <c r="C8" s="292"/>
      <c r="D8" s="292"/>
      <c r="E8" s="299" t="s">
        <v>295</v>
      </c>
      <c r="F8" s="299"/>
      <c r="G8" s="299"/>
      <c r="H8" s="299"/>
      <c r="I8" s="299"/>
      <c r="J8" s="299"/>
      <c r="K8" s="299"/>
      <c r="L8" s="299"/>
      <c r="M8" s="300"/>
      <c r="N8" s="197" t="s">
        <v>44</v>
      </c>
      <c r="O8" s="198"/>
      <c r="P8" s="198"/>
      <c r="Q8" s="198"/>
      <c r="R8" s="198"/>
      <c r="S8" s="199"/>
      <c r="T8" s="261">
        <f>((T17+T18)/(K28)*100)</f>
        <v>0</v>
      </c>
      <c r="U8" s="262"/>
      <c r="V8" s="262"/>
      <c r="W8" s="263"/>
      <c r="Y8" s="5"/>
      <c r="Z8" s="5"/>
    </row>
    <row r="9" spans="1:36" s="4" customFormat="1" ht="15" customHeight="1" x14ac:dyDescent="0.2">
      <c r="B9" s="16"/>
      <c r="C9" s="12"/>
      <c r="D9" s="12"/>
      <c r="E9" s="12"/>
      <c r="F9" s="12"/>
      <c r="G9" s="12"/>
      <c r="H9" s="12"/>
      <c r="I9" s="12"/>
      <c r="J9" s="12"/>
      <c r="K9" s="12"/>
      <c r="L9" s="12"/>
      <c r="M9" s="38"/>
      <c r="N9" s="197" t="s">
        <v>45</v>
      </c>
      <c r="O9" s="198"/>
      <c r="P9" s="198"/>
      <c r="Q9" s="198"/>
      <c r="R9" s="198"/>
      <c r="S9" s="199"/>
      <c r="T9" s="261">
        <f>IF((K21-T21)/(K21)*100&gt;0,(K21-T21)/(K21)*100,0)</f>
        <v>99.830212536660454</v>
      </c>
      <c r="U9" s="262"/>
      <c r="V9" s="262"/>
      <c r="W9" s="263"/>
      <c r="Y9" s="5"/>
      <c r="Z9" s="5"/>
    </row>
    <row r="10" spans="1:36" s="4" customFormat="1" ht="15" customHeight="1" thickBot="1" x14ac:dyDescent="0.25">
      <c r="B10" s="57"/>
      <c r="C10" s="55"/>
      <c r="D10" s="55"/>
      <c r="E10" s="55"/>
      <c r="F10" s="55"/>
      <c r="G10" s="55"/>
      <c r="H10" s="55"/>
      <c r="I10" s="55"/>
      <c r="J10" s="55"/>
      <c r="K10" s="55"/>
      <c r="L10" s="55"/>
      <c r="M10" s="56"/>
      <c r="N10" s="294" t="s">
        <v>69</v>
      </c>
      <c r="O10" s="295"/>
      <c r="P10" s="295"/>
      <c r="Q10" s="295"/>
      <c r="R10" s="295"/>
      <c r="S10" s="295"/>
      <c r="T10" s="317">
        <v>52</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478</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151116535</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2092200</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2000</v>
      </c>
      <c r="L18" s="194"/>
      <c r="M18" s="194"/>
      <c r="N18" s="195"/>
      <c r="O18" s="196" t="s">
        <v>6</v>
      </c>
      <c r="P18" s="191"/>
      <c r="Q18" s="191"/>
      <c r="R18" s="191"/>
      <c r="S18" s="192"/>
      <c r="T18" s="157">
        <v>0</v>
      </c>
      <c r="U18" s="158"/>
      <c r="V18" s="158"/>
      <c r="W18" s="161"/>
      <c r="X18" s="1"/>
    </row>
    <row r="19" spans="1:25" s="2" customFormat="1" ht="15" customHeight="1" x14ac:dyDescent="0.2">
      <c r="A19" s="1"/>
      <c r="B19" s="143"/>
      <c r="C19" s="144"/>
      <c r="D19" s="144"/>
      <c r="E19" s="144"/>
      <c r="F19" s="190" t="s">
        <v>23</v>
      </c>
      <c r="G19" s="191"/>
      <c r="H19" s="191"/>
      <c r="I19" s="191"/>
      <c r="J19" s="192"/>
      <c r="K19" s="193">
        <v>15064940</v>
      </c>
      <c r="L19" s="194"/>
      <c r="M19" s="194"/>
      <c r="N19" s="195"/>
      <c r="O19" s="196" t="s">
        <v>24</v>
      </c>
      <c r="P19" s="191"/>
      <c r="Q19" s="191"/>
      <c r="R19" s="191"/>
      <c r="S19" s="192"/>
      <c r="T19" s="157">
        <v>285711</v>
      </c>
      <c r="U19" s="158"/>
      <c r="V19" s="158"/>
      <c r="W19" s="161"/>
      <c r="X19" s="1"/>
    </row>
    <row r="20" spans="1:25" s="2" customFormat="1" ht="15" customHeight="1" x14ac:dyDescent="0.2">
      <c r="A20" s="1"/>
      <c r="B20" s="143"/>
      <c r="C20" s="144"/>
      <c r="D20" s="144"/>
      <c r="E20" s="144"/>
      <c r="F20" s="162" t="s">
        <v>497</v>
      </c>
      <c r="G20" s="163"/>
      <c r="H20" s="163"/>
      <c r="I20" s="163"/>
      <c r="J20" s="164"/>
      <c r="K20" s="180">
        <v>0</v>
      </c>
      <c r="L20" s="181"/>
      <c r="M20" s="181"/>
      <c r="N20" s="182"/>
      <c r="O20" s="168" t="s">
        <v>502</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168275675</v>
      </c>
      <c r="L21" s="187"/>
      <c r="M21" s="187"/>
      <c r="N21" s="188"/>
      <c r="O21" s="178" t="s">
        <v>21</v>
      </c>
      <c r="P21" s="173"/>
      <c r="Q21" s="173"/>
      <c r="R21" s="173"/>
      <c r="S21" s="174"/>
      <c r="T21" s="186">
        <f>SUM(T14:W20)</f>
        <v>285711</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-167989964</v>
      </c>
      <c r="U22" s="136"/>
      <c r="V22" s="136"/>
      <c r="W22" s="137"/>
      <c r="X22" s="1"/>
    </row>
    <row r="23" spans="1:25" s="2" customFormat="1" ht="15" customHeight="1" x14ac:dyDescent="0.2">
      <c r="A23" s="1"/>
      <c r="B23" s="141" t="s">
        <v>475</v>
      </c>
      <c r="C23" s="142"/>
      <c r="D23" s="142"/>
      <c r="E23" s="142"/>
      <c r="F23" s="147" t="s">
        <v>1</v>
      </c>
      <c r="G23" s="148"/>
      <c r="H23" s="148"/>
      <c r="I23" s="148"/>
      <c r="J23" s="149"/>
      <c r="K23" s="150">
        <v>34193160</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574</v>
      </c>
      <c r="G25" s="163"/>
      <c r="H25" s="163"/>
      <c r="I25" s="163"/>
      <c r="J25" s="164"/>
      <c r="K25" s="165">
        <v>2</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34193162</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-34193162</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202468837</v>
      </c>
      <c r="L28" s="129"/>
      <c r="M28" s="129"/>
      <c r="N28" s="130"/>
      <c r="O28" s="131" t="s">
        <v>21</v>
      </c>
      <c r="P28" s="126"/>
      <c r="Q28" s="126"/>
      <c r="R28" s="126"/>
      <c r="S28" s="127"/>
      <c r="T28" s="128">
        <f>T21+T26</f>
        <v>285711</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-202183126</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288</v>
      </c>
      <c r="C33" s="116"/>
      <c r="D33" s="116"/>
      <c r="E33" s="116"/>
      <c r="F33" s="116"/>
      <c r="G33" s="116"/>
      <c r="H33" s="116"/>
      <c r="I33" s="116"/>
      <c r="J33" s="116"/>
      <c r="K33" s="116"/>
      <c r="L33" s="117">
        <v>1994</v>
      </c>
      <c r="M33" s="117"/>
      <c r="N33" s="117"/>
      <c r="O33" s="117"/>
      <c r="P33" s="118">
        <v>50</v>
      </c>
      <c r="Q33" s="118"/>
      <c r="R33" s="118"/>
      <c r="S33" s="118"/>
      <c r="T33" s="119" t="s">
        <v>296</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1677658246</v>
      </c>
      <c r="D35" s="110"/>
      <c r="E35" s="110"/>
      <c r="F35" s="110"/>
      <c r="G35" s="110"/>
      <c r="H35" s="110"/>
      <c r="I35" s="110"/>
      <c r="J35" s="110">
        <v>872382264</v>
      </c>
      <c r="K35" s="110"/>
      <c r="L35" s="110"/>
      <c r="M35" s="110"/>
      <c r="N35" s="110"/>
      <c r="O35" s="110"/>
      <c r="P35" s="110"/>
      <c r="Q35" s="110">
        <v>1309788000</v>
      </c>
      <c r="R35" s="110"/>
      <c r="S35" s="110"/>
      <c r="T35" s="110"/>
      <c r="U35" s="110"/>
      <c r="V35" s="110"/>
      <c r="W35" s="112"/>
    </row>
    <row r="36" spans="2:23" ht="11" x14ac:dyDescent="0.2"/>
    <row r="37" spans="2:23" ht="15" customHeight="1" x14ac:dyDescent="0.2">
      <c r="U37" s="208" t="s">
        <v>470</v>
      </c>
      <c r="V37" s="208"/>
      <c r="W37" s="208"/>
    </row>
  </sheetData>
  <mergeCells count="112">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6:W6"/>
    <mergeCell ref="N9:S9"/>
    <mergeCell ref="T9:W9"/>
    <mergeCell ref="N10:S10"/>
    <mergeCell ref="T10:W10"/>
    <mergeCell ref="B12:W12"/>
    <mergeCell ref="B13:E13"/>
    <mergeCell ref="F13:J13"/>
    <mergeCell ref="O13:S13"/>
    <mergeCell ref="K13:N13"/>
    <mergeCell ref="T13:W13"/>
    <mergeCell ref="U37:W37"/>
    <mergeCell ref="B1:E3"/>
    <mergeCell ref="F1:J1"/>
    <mergeCell ref="K1:R1"/>
    <mergeCell ref="S1:W1"/>
    <mergeCell ref="F2:J3"/>
    <mergeCell ref="K2:R3"/>
    <mergeCell ref="S2:W3"/>
    <mergeCell ref="B7:D7"/>
    <mergeCell ref="E7:M7"/>
    <mergeCell ref="N7:S7"/>
    <mergeCell ref="T7:W7"/>
    <mergeCell ref="B8:D8"/>
    <mergeCell ref="E8:M8"/>
    <mergeCell ref="N8:S8"/>
    <mergeCell ref="T8:W8"/>
    <mergeCell ref="B4:W4"/>
    <mergeCell ref="B5:D5"/>
    <mergeCell ref="E5:M5"/>
    <mergeCell ref="N5:S5"/>
    <mergeCell ref="T5:W5"/>
    <mergeCell ref="B6:D6"/>
    <mergeCell ref="E6:M6"/>
    <mergeCell ref="N6:S6"/>
  </mergeCells>
  <phoneticPr fontId="1"/>
  <hyperlinks>
    <hyperlink ref="U37" location="目次!D6" display="目次へ戻る"/>
    <hyperlink ref="U37:W37" location="目次!D36" display="目次へ戻る"/>
  </hyperlinks>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256</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287</v>
      </c>
      <c r="G2" s="273"/>
      <c r="H2" s="273"/>
      <c r="I2" s="273"/>
      <c r="J2" s="274"/>
      <c r="K2" s="278" t="s">
        <v>298</v>
      </c>
      <c r="L2" s="278"/>
      <c r="M2" s="278"/>
      <c r="N2" s="278"/>
      <c r="O2" s="278"/>
      <c r="P2" s="278"/>
      <c r="Q2" s="278"/>
      <c r="R2" s="278"/>
      <c r="S2" s="278" t="s">
        <v>290</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299</v>
      </c>
      <c r="F5" s="326"/>
      <c r="G5" s="326"/>
      <c r="H5" s="326"/>
      <c r="I5" s="326"/>
      <c r="J5" s="326"/>
      <c r="K5" s="326"/>
      <c r="L5" s="326"/>
      <c r="M5" s="327"/>
      <c r="N5" s="287" t="s">
        <v>63</v>
      </c>
      <c r="O5" s="288"/>
      <c r="P5" s="288"/>
      <c r="Q5" s="288"/>
      <c r="R5" s="288"/>
      <c r="S5" s="288"/>
      <c r="T5" s="361">
        <v>35861</v>
      </c>
      <c r="U5" s="361"/>
      <c r="V5" s="361"/>
      <c r="W5" s="362"/>
      <c r="Y5" s="5"/>
      <c r="Z5" s="5"/>
    </row>
    <row r="6" spans="1:26" s="4" customFormat="1" ht="15" customHeight="1" x14ac:dyDescent="0.2">
      <c r="B6" s="20" t="s">
        <v>160</v>
      </c>
      <c r="C6" s="11"/>
      <c r="D6" s="11"/>
      <c r="E6" s="91">
        <v>34600</v>
      </c>
      <c r="F6" s="91"/>
      <c r="G6" s="91"/>
      <c r="H6" s="91"/>
      <c r="I6" s="91"/>
      <c r="J6" s="91"/>
      <c r="K6" s="91"/>
      <c r="L6" s="91"/>
      <c r="M6" s="92"/>
      <c r="N6" s="197" t="s">
        <v>48</v>
      </c>
      <c r="O6" s="198"/>
      <c r="P6" s="198"/>
      <c r="Q6" s="198"/>
      <c r="R6" s="198"/>
      <c r="S6" s="199"/>
      <c r="T6" s="241">
        <f>(K28/T5)</f>
        <v>11537.030255709546</v>
      </c>
      <c r="U6" s="242"/>
      <c r="V6" s="242"/>
      <c r="W6" s="243"/>
      <c r="Y6" s="5"/>
      <c r="Z6" s="5"/>
    </row>
    <row r="7" spans="1:26" s="4" customFormat="1" ht="15" customHeight="1" x14ac:dyDescent="0.2">
      <c r="B7" s="20" t="s">
        <v>184</v>
      </c>
      <c r="C7" s="11"/>
      <c r="D7" s="11"/>
      <c r="E7" s="299" t="s">
        <v>200</v>
      </c>
      <c r="F7" s="299"/>
      <c r="G7" s="299"/>
      <c r="H7" s="299"/>
      <c r="I7" s="299"/>
      <c r="J7" s="299"/>
      <c r="K7" s="299"/>
      <c r="L7" s="299"/>
      <c r="M7" s="300"/>
      <c r="N7" s="197" t="s">
        <v>49</v>
      </c>
      <c r="O7" s="198"/>
      <c r="P7" s="198"/>
      <c r="Q7" s="198"/>
      <c r="R7" s="198"/>
      <c r="S7" s="199"/>
      <c r="T7" s="244">
        <f>(SUM(K14:N20,K23:N25)-(SUM(T17:W18)))/(T5)</f>
        <v>11537.030255709546</v>
      </c>
      <c r="U7" s="245"/>
      <c r="V7" s="245"/>
      <c r="W7" s="246"/>
      <c r="Y7" s="5"/>
      <c r="Z7" s="5"/>
    </row>
    <row r="8" spans="1:26" s="4" customFormat="1" ht="15" customHeight="1" x14ac:dyDescent="0.2">
      <c r="B8" s="20" t="s">
        <v>54</v>
      </c>
      <c r="C8" s="11"/>
      <c r="D8" s="11"/>
      <c r="E8" s="381" t="s">
        <v>572</v>
      </c>
      <c r="F8" s="381"/>
      <c r="G8" s="381"/>
      <c r="H8" s="381"/>
      <c r="I8" s="381"/>
      <c r="J8" s="381"/>
      <c r="K8" s="381"/>
      <c r="L8" s="381"/>
      <c r="M8" s="382"/>
      <c r="N8" s="197" t="s">
        <v>44</v>
      </c>
      <c r="O8" s="198"/>
      <c r="P8" s="198"/>
      <c r="Q8" s="198"/>
      <c r="R8" s="198"/>
      <c r="S8" s="199"/>
      <c r="T8" s="261">
        <f>((T17+T18)/(K28)*100)</f>
        <v>0</v>
      </c>
      <c r="U8" s="262"/>
      <c r="V8" s="262"/>
      <c r="W8" s="263"/>
      <c r="Y8" s="5"/>
      <c r="Z8" s="5"/>
    </row>
    <row r="9" spans="1:26" s="4" customFormat="1" ht="15" customHeight="1" x14ac:dyDescent="0.2">
      <c r="B9" s="73"/>
      <c r="C9" s="74"/>
      <c r="D9" s="74"/>
      <c r="E9" s="381"/>
      <c r="F9" s="381"/>
      <c r="G9" s="381"/>
      <c r="H9" s="381"/>
      <c r="I9" s="381"/>
      <c r="J9" s="381"/>
      <c r="K9" s="381"/>
      <c r="L9" s="381"/>
      <c r="M9" s="382"/>
      <c r="N9" s="197" t="s">
        <v>45</v>
      </c>
      <c r="O9" s="198"/>
      <c r="P9" s="198"/>
      <c r="Q9" s="198"/>
      <c r="R9" s="198"/>
      <c r="S9" s="199"/>
      <c r="T9" s="261">
        <f>IF((K21-T21)/(K21)*100&gt;0,(K21-T21)/(K21)*100,0)</f>
        <v>99.215278020037474</v>
      </c>
      <c r="U9" s="262"/>
      <c r="V9" s="262"/>
      <c r="W9" s="263"/>
      <c r="Y9" s="5"/>
      <c r="Z9" s="5"/>
    </row>
    <row r="10" spans="1:26" s="4" customFormat="1" ht="15" customHeight="1" thickBot="1" x14ac:dyDescent="0.25">
      <c r="B10" s="75"/>
      <c r="C10" s="76"/>
      <c r="D10" s="76"/>
      <c r="E10" s="384"/>
      <c r="F10" s="384"/>
      <c r="G10" s="384"/>
      <c r="H10" s="384"/>
      <c r="I10" s="384"/>
      <c r="J10" s="384"/>
      <c r="K10" s="384"/>
      <c r="L10" s="384"/>
      <c r="M10" s="385"/>
      <c r="N10" s="294" t="s">
        <v>69</v>
      </c>
      <c r="O10" s="295"/>
      <c r="P10" s="295"/>
      <c r="Q10" s="295"/>
      <c r="R10" s="295"/>
      <c r="S10" s="295"/>
      <c r="T10" s="317">
        <v>48.16</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124846906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17221600</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0</v>
      </c>
      <c r="U18" s="158"/>
      <c r="V18" s="158"/>
      <c r="W18" s="161"/>
      <c r="X18" s="1"/>
    </row>
    <row r="19" spans="1:25" s="2" customFormat="1" ht="15" customHeight="1" x14ac:dyDescent="0.2">
      <c r="A19" s="1"/>
      <c r="B19" s="143"/>
      <c r="C19" s="144"/>
      <c r="D19" s="144"/>
      <c r="E19" s="144"/>
      <c r="F19" s="190" t="s">
        <v>23</v>
      </c>
      <c r="G19" s="191"/>
      <c r="H19" s="191"/>
      <c r="I19" s="191"/>
      <c r="J19" s="192"/>
      <c r="K19" s="193">
        <v>231956190</v>
      </c>
      <c r="L19" s="194"/>
      <c r="M19" s="194"/>
      <c r="N19" s="195"/>
      <c r="O19" s="196" t="s">
        <v>24</v>
      </c>
      <c r="P19" s="191"/>
      <c r="Q19" s="191"/>
      <c r="R19" s="191"/>
      <c r="S19" s="192"/>
      <c r="T19" s="157">
        <v>2935054</v>
      </c>
      <c r="U19" s="158"/>
      <c r="V19" s="158"/>
      <c r="W19" s="161"/>
      <c r="X19" s="1"/>
    </row>
    <row r="20" spans="1:25"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374024696</v>
      </c>
      <c r="L21" s="187"/>
      <c r="M21" s="187"/>
      <c r="N21" s="188"/>
      <c r="O21" s="178" t="s">
        <v>21</v>
      </c>
      <c r="P21" s="173"/>
      <c r="Q21" s="173"/>
      <c r="R21" s="173"/>
      <c r="S21" s="174"/>
      <c r="T21" s="186">
        <f>SUM(T14:W20)</f>
        <v>2935054</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-371089642</v>
      </c>
      <c r="U22" s="136"/>
      <c r="V22" s="136"/>
      <c r="W22" s="137"/>
      <c r="X22" s="1"/>
    </row>
    <row r="23" spans="1:25" s="2" customFormat="1" ht="15" customHeight="1" x14ac:dyDescent="0.2">
      <c r="A23" s="1"/>
      <c r="B23" s="141" t="s">
        <v>475</v>
      </c>
      <c r="C23" s="142"/>
      <c r="D23" s="142"/>
      <c r="E23" s="142"/>
      <c r="F23" s="147" t="s">
        <v>1</v>
      </c>
      <c r="G23" s="148"/>
      <c r="H23" s="148"/>
      <c r="I23" s="148"/>
      <c r="J23" s="149"/>
      <c r="K23" s="150">
        <v>39704738</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574</v>
      </c>
      <c r="G25" s="163"/>
      <c r="H25" s="163"/>
      <c r="I25" s="163"/>
      <c r="J25" s="164"/>
      <c r="K25" s="165">
        <v>8</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39704746</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-39704746</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413729442</v>
      </c>
      <c r="L28" s="129"/>
      <c r="M28" s="129"/>
      <c r="N28" s="130"/>
      <c r="O28" s="131" t="s">
        <v>21</v>
      </c>
      <c r="P28" s="126"/>
      <c r="Q28" s="126"/>
      <c r="R28" s="126"/>
      <c r="S28" s="127"/>
      <c r="T28" s="128">
        <f>T21+T26</f>
        <v>2935054</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-410794388</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298</v>
      </c>
      <c r="C33" s="116"/>
      <c r="D33" s="116"/>
      <c r="E33" s="116"/>
      <c r="F33" s="116"/>
      <c r="G33" s="116"/>
      <c r="H33" s="116"/>
      <c r="I33" s="116"/>
      <c r="J33" s="116"/>
      <c r="K33" s="116"/>
      <c r="L33" s="117">
        <v>1994</v>
      </c>
      <c r="M33" s="117"/>
      <c r="N33" s="117"/>
      <c r="O33" s="117"/>
      <c r="P33" s="118">
        <v>50</v>
      </c>
      <c r="Q33" s="118"/>
      <c r="R33" s="118"/>
      <c r="S33" s="118"/>
      <c r="T33" s="119" t="s">
        <v>300</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1978866900</v>
      </c>
      <c r="D35" s="110"/>
      <c r="E35" s="110"/>
      <c r="F35" s="110"/>
      <c r="G35" s="110"/>
      <c r="H35" s="110"/>
      <c r="I35" s="110"/>
      <c r="J35" s="110">
        <v>1029010788</v>
      </c>
      <c r="K35" s="110"/>
      <c r="L35" s="110"/>
      <c r="M35" s="110"/>
      <c r="N35" s="110"/>
      <c r="O35" s="110"/>
      <c r="P35" s="110"/>
      <c r="Q35" s="110">
        <v>1251337000</v>
      </c>
      <c r="R35" s="110"/>
      <c r="S35" s="110"/>
      <c r="T35" s="110"/>
      <c r="U35" s="110"/>
      <c r="V35" s="110"/>
      <c r="W35" s="112"/>
    </row>
    <row r="36" spans="2:23" ht="11" x14ac:dyDescent="0.2"/>
    <row r="37" spans="2:23" ht="15" customHeight="1" x14ac:dyDescent="0.2">
      <c r="U37" s="208" t="s">
        <v>470</v>
      </c>
      <c r="V37" s="208"/>
      <c r="W37" s="208"/>
    </row>
  </sheetData>
  <mergeCells count="108">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 ref="N9:S9"/>
    <mergeCell ref="T9:W9"/>
    <mergeCell ref="N10:S10"/>
    <mergeCell ref="T10:W10"/>
    <mergeCell ref="K13:N13"/>
    <mergeCell ref="T13:W13"/>
    <mergeCell ref="E8:M10"/>
    <mergeCell ref="U37:W37"/>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37" location="目次!D6" display="目次へ戻る"/>
    <hyperlink ref="U37:W37" location="目次!D37" display="目次へ戻る"/>
  </hyperlinks>
  <pageMargins left="0.7" right="0.7" top="0.75" bottom="0.75" header="0.3" footer="0.3"/>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516</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287</v>
      </c>
      <c r="G2" s="273"/>
      <c r="H2" s="273"/>
      <c r="I2" s="273"/>
      <c r="J2" s="274"/>
      <c r="K2" s="278" t="s">
        <v>303</v>
      </c>
      <c r="L2" s="278"/>
      <c r="M2" s="278"/>
      <c r="N2" s="278"/>
      <c r="O2" s="278"/>
      <c r="P2" s="278"/>
      <c r="Q2" s="278"/>
      <c r="R2" s="278"/>
      <c r="S2" s="278" t="s">
        <v>304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305</v>
      </c>
      <c r="F5" s="326"/>
      <c r="G5" s="326"/>
      <c r="H5" s="326"/>
      <c r="I5" s="326"/>
      <c r="J5" s="326"/>
      <c r="K5" s="326"/>
      <c r="L5" s="326"/>
      <c r="M5" s="327"/>
      <c r="N5" s="287" t="s">
        <v>63</v>
      </c>
      <c r="O5" s="288"/>
      <c r="P5" s="288"/>
      <c r="Q5" s="288"/>
      <c r="R5" s="288"/>
      <c r="S5" s="288"/>
      <c r="T5" s="361">
        <v>19212</v>
      </c>
      <c r="U5" s="361"/>
      <c r="V5" s="361"/>
      <c r="W5" s="362"/>
      <c r="Y5" s="5"/>
      <c r="Z5" s="5"/>
    </row>
    <row r="6" spans="1:26" s="4" customFormat="1" ht="15" customHeight="1" x14ac:dyDescent="0.2">
      <c r="B6" s="20" t="s">
        <v>160</v>
      </c>
      <c r="C6" s="11"/>
      <c r="D6" s="11"/>
      <c r="E6" s="91" t="s">
        <v>306</v>
      </c>
      <c r="F6" s="91"/>
      <c r="G6" s="91"/>
      <c r="H6" s="91"/>
      <c r="I6" s="91"/>
      <c r="J6" s="91"/>
      <c r="K6" s="91"/>
      <c r="L6" s="91"/>
      <c r="M6" s="92"/>
      <c r="N6" s="197" t="s">
        <v>48</v>
      </c>
      <c r="O6" s="198"/>
      <c r="P6" s="198"/>
      <c r="Q6" s="198"/>
      <c r="R6" s="198"/>
      <c r="S6" s="199"/>
      <c r="T6" s="241">
        <f>(K28/T5)</f>
        <v>15157.617218405163</v>
      </c>
      <c r="U6" s="242"/>
      <c r="V6" s="242"/>
      <c r="W6" s="243"/>
      <c r="Y6" s="5"/>
      <c r="Z6" s="5"/>
    </row>
    <row r="7" spans="1:26" s="4" customFormat="1" ht="15" customHeight="1" x14ac:dyDescent="0.2">
      <c r="B7" s="20"/>
      <c r="C7" s="11"/>
      <c r="D7" s="11"/>
      <c r="E7" s="91" t="s">
        <v>307</v>
      </c>
      <c r="F7" s="91"/>
      <c r="G7" s="91"/>
      <c r="H7" s="91"/>
      <c r="I7" s="91"/>
      <c r="J7" s="91"/>
      <c r="K7" s="91"/>
      <c r="L7" s="91"/>
      <c r="M7" s="92"/>
      <c r="N7" s="197" t="s">
        <v>49</v>
      </c>
      <c r="O7" s="198"/>
      <c r="P7" s="198"/>
      <c r="Q7" s="198"/>
      <c r="R7" s="198"/>
      <c r="S7" s="199"/>
      <c r="T7" s="244">
        <f>(SUM(K14:N20,K23:N25)-(SUM(T17:W18)))/(T5)</f>
        <v>15066.397355819279</v>
      </c>
      <c r="U7" s="245"/>
      <c r="V7" s="245"/>
      <c r="W7" s="246"/>
      <c r="Y7" s="5"/>
      <c r="Z7" s="5"/>
    </row>
    <row r="8" spans="1:26" s="4" customFormat="1" ht="15" customHeight="1" x14ac:dyDescent="0.2">
      <c r="B8" s="52" t="s">
        <v>184</v>
      </c>
      <c r="C8" s="11"/>
      <c r="D8" s="11"/>
      <c r="E8" s="329" t="s">
        <v>308</v>
      </c>
      <c r="F8" s="329"/>
      <c r="G8" s="329"/>
      <c r="H8" s="329"/>
      <c r="I8" s="329"/>
      <c r="J8" s="329"/>
      <c r="K8" s="329"/>
      <c r="L8" s="329"/>
      <c r="M8" s="330"/>
      <c r="N8" s="197" t="s">
        <v>44</v>
      </c>
      <c r="O8" s="198"/>
      <c r="P8" s="198"/>
      <c r="Q8" s="198"/>
      <c r="R8" s="198"/>
      <c r="S8" s="199"/>
      <c r="T8" s="261">
        <f>((T17+T18)/(K28)*100)</f>
        <v>0.60180872277946129</v>
      </c>
      <c r="U8" s="262"/>
      <c r="V8" s="262"/>
      <c r="W8" s="263"/>
      <c r="Y8" s="5"/>
      <c r="Z8" s="5"/>
    </row>
    <row r="9" spans="1:26" s="4" customFormat="1" ht="15" customHeight="1" x14ac:dyDescent="0.2">
      <c r="B9" s="52"/>
      <c r="C9" s="53"/>
      <c r="D9" s="53"/>
      <c r="E9" s="329"/>
      <c r="F9" s="329"/>
      <c r="G9" s="329"/>
      <c r="H9" s="329"/>
      <c r="I9" s="329"/>
      <c r="J9" s="329"/>
      <c r="K9" s="329"/>
      <c r="L9" s="329"/>
      <c r="M9" s="330"/>
      <c r="N9" s="197" t="s">
        <v>45</v>
      </c>
      <c r="O9" s="198"/>
      <c r="P9" s="198"/>
      <c r="Q9" s="198"/>
      <c r="R9" s="198"/>
      <c r="S9" s="199"/>
      <c r="T9" s="261">
        <f>IF((K21-T21)/(K21)*100&gt;0,(K21-T21)/(K21)*100,0)</f>
        <v>98.691197823474639</v>
      </c>
      <c r="U9" s="262"/>
      <c r="V9" s="262"/>
      <c r="W9" s="263"/>
      <c r="Y9" s="5"/>
      <c r="Z9" s="5"/>
    </row>
    <row r="10" spans="1:26" s="4" customFormat="1" ht="15" customHeight="1" thickBot="1" x14ac:dyDescent="0.25">
      <c r="B10" s="54"/>
      <c r="C10" s="42"/>
      <c r="D10" s="42"/>
      <c r="E10" s="42"/>
      <c r="F10" s="40"/>
      <c r="G10" s="40"/>
      <c r="H10" s="40"/>
      <c r="I10" s="40"/>
      <c r="J10" s="40"/>
      <c r="K10" s="40"/>
      <c r="L10" s="40"/>
      <c r="M10" s="41"/>
      <c r="N10" s="294" t="s">
        <v>69</v>
      </c>
      <c r="O10" s="295"/>
      <c r="P10" s="295"/>
      <c r="Q10" s="295"/>
      <c r="R10" s="295"/>
      <c r="S10" s="295"/>
      <c r="T10" s="317">
        <v>40.5</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224716944</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4989072</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1752516</v>
      </c>
      <c r="U18" s="158"/>
      <c r="V18" s="158"/>
      <c r="W18" s="161"/>
      <c r="X18" s="1"/>
    </row>
    <row r="19" spans="1:24" s="2" customFormat="1" ht="15" customHeight="1" x14ac:dyDescent="0.2">
      <c r="A19" s="1"/>
      <c r="B19" s="143"/>
      <c r="C19" s="144"/>
      <c r="D19" s="144"/>
      <c r="E19" s="144"/>
      <c r="F19" s="190" t="s">
        <v>23</v>
      </c>
      <c r="G19" s="191"/>
      <c r="H19" s="191"/>
      <c r="I19" s="191"/>
      <c r="J19" s="192"/>
      <c r="K19" s="193">
        <v>26785000</v>
      </c>
      <c r="L19" s="194"/>
      <c r="M19" s="194"/>
      <c r="N19" s="195"/>
      <c r="O19" s="196" t="s">
        <v>24</v>
      </c>
      <c r="P19" s="191"/>
      <c r="Q19" s="191"/>
      <c r="R19" s="191"/>
      <c r="S19" s="192"/>
      <c r="T19" s="157">
        <v>1604444</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256491016</v>
      </c>
      <c r="L21" s="187"/>
      <c r="M21" s="187"/>
      <c r="N21" s="188"/>
      <c r="O21" s="178" t="s">
        <v>21</v>
      </c>
      <c r="P21" s="173"/>
      <c r="Q21" s="173"/>
      <c r="R21" s="173"/>
      <c r="S21" s="174"/>
      <c r="T21" s="186">
        <f>SUM(T14:W20)</f>
        <v>3356960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-253134056</v>
      </c>
      <c r="U22" s="136"/>
      <c r="V22" s="136"/>
      <c r="W22" s="137"/>
      <c r="X22" s="1"/>
    </row>
    <row r="23" spans="1:24" s="2" customFormat="1" ht="15" customHeight="1" x14ac:dyDescent="0.2">
      <c r="A23" s="1"/>
      <c r="B23" s="141" t="s">
        <v>475</v>
      </c>
      <c r="C23" s="142"/>
      <c r="D23" s="142"/>
      <c r="E23" s="142"/>
      <c r="F23" s="147" t="s">
        <v>1</v>
      </c>
      <c r="G23" s="148"/>
      <c r="H23" s="148"/>
      <c r="I23" s="148"/>
      <c r="J23" s="149"/>
      <c r="K23" s="150">
        <v>34717126</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34717126</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-34717126</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291208142</v>
      </c>
      <c r="L28" s="129"/>
      <c r="M28" s="129"/>
      <c r="N28" s="130"/>
      <c r="O28" s="131" t="s">
        <v>21</v>
      </c>
      <c r="P28" s="126"/>
      <c r="Q28" s="126"/>
      <c r="R28" s="126"/>
      <c r="S28" s="127"/>
      <c r="T28" s="128">
        <f>T21+T26</f>
        <v>3356960</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-287851182</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302</v>
      </c>
      <c r="C33" s="116"/>
      <c r="D33" s="116"/>
      <c r="E33" s="116"/>
      <c r="F33" s="116"/>
      <c r="G33" s="116"/>
      <c r="H33" s="116"/>
      <c r="I33" s="116"/>
      <c r="J33" s="116"/>
      <c r="K33" s="116"/>
      <c r="L33" s="117">
        <v>2005</v>
      </c>
      <c r="M33" s="117"/>
      <c r="N33" s="117"/>
      <c r="O33" s="117"/>
      <c r="P33" s="118">
        <v>38</v>
      </c>
      <c r="Q33" s="118"/>
      <c r="R33" s="118"/>
      <c r="S33" s="118"/>
      <c r="T33" s="119" t="s">
        <v>309</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1285819500</v>
      </c>
      <c r="D35" s="110"/>
      <c r="E35" s="110"/>
      <c r="F35" s="110"/>
      <c r="G35" s="110"/>
      <c r="H35" s="110"/>
      <c r="I35" s="110"/>
      <c r="J35" s="110">
        <v>520756890</v>
      </c>
      <c r="K35" s="110"/>
      <c r="L35" s="110"/>
      <c r="M35" s="110"/>
      <c r="N35" s="110"/>
      <c r="O35" s="110"/>
      <c r="P35" s="110"/>
      <c r="Q35" s="110">
        <v>1117209000</v>
      </c>
      <c r="R35" s="110"/>
      <c r="S35" s="110"/>
      <c r="T35" s="110"/>
      <c r="U35" s="110"/>
      <c r="V35" s="110"/>
      <c r="W35" s="112"/>
    </row>
    <row r="36" spans="2:23" ht="11" x14ac:dyDescent="0.2"/>
    <row r="38" spans="2:23" ht="15" customHeight="1" x14ac:dyDescent="0.2">
      <c r="U38" s="208" t="s">
        <v>470</v>
      </c>
      <c r="V38" s="208"/>
      <c r="W38" s="208"/>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E8:M9"/>
    <mergeCell ref="N8:S8"/>
    <mergeCell ref="T8:W8"/>
    <mergeCell ref="N9:S9"/>
    <mergeCell ref="T9:W9"/>
    <mergeCell ref="K16:N16"/>
    <mergeCell ref="O16:S16"/>
    <mergeCell ref="T16:W16"/>
    <mergeCell ref="K13:N13"/>
    <mergeCell ref="T13:W13"/>
    <mergeCell ref="U38:W38"/>
    <mergeCell ref="B4:W4"/>
    <mergeCell ref="E5:M5"/>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E7:M7"/>
    <mergeCell ref="N7:S7"/>
    <mergeCell ref="T7:W7"/>
  </mergeCells>
  <phoneticPr fontId="1"/>
  <hyperlinks>
    <hyperlink ref="U38" location="目次!D6" display="目次へ戻る"/>
    <hyperlink ref="U38:W38" location="目次!D38" display="目次へ戻る"/>
  </hyperlinks>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Normal="100" zoomScaleSheetLayoutView="80" workbookViewId="0">
      <selection activeCell="B4" sqref="B4:W4"/>
    </sheetView>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275</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310</v>
      </c>
      <c r="G2" s="273"/>
      <c r="H2" s="273"/>
      <c r="I2" s="273"/>
      <c r="J2" s="274"/>
      <c r="K2" s="278" t="s">
        <v>566</v>
      </c>
      <c r="L2" s="278"/>
      <c r="M2" s="278"/>
      <c r="N2" s="278"/>
      <c r="O2" s="278"/>
      <c r="P2" s="278"/>
      <c r="Q2" s="278"/>
      <c r="R2" s="278"/>
      <c r="S2" s="278" t="s">
        <v>582</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62</v>
      </c>
      <c r="C5" s="17"/>
      <c r="D5" s="17"/>
      <c r="E5" s="17"/>
      <c r="F5" s="17"/>
      <c r="G5" s="17"/>
      <c r="H5" s="17"/>
      <c r="I5" s="17"/>
      <c r="J5" s="17"/>
      <c r="K5" s="17"/>
      <c r="L5" s="17"/>
      <c r="M5" s="17"/>
      <c r="N5" s="287" t="s">
        <v>63</v>
      </c>
      <c r="O5" s="288"/>
      <c r="P5" s="288"/>
      <c r="Q5" s="288"/>
      <c r="R5" s="288"/>
      <c r="S5" s="288"/>
      <c r="T5" s="361">
        <v>2050812</v>
      </c>
      <c r="U5" s="361"/>
      <c r="V5" s="361"/>
      <c r="W5" s="362"/>
      <c r="Y5" s="5"/>
      <c r="Z5" s="5"/>
    </row>
    <row r="6" spans="1:26" s="4" customFormat="1" ht="15" customHeight="1" x14ac:dyDescent="0.2">
      <c r="B6" s="291" t="s">
        <v>311</v>
      </c>
      <c r="C6" s="292"/>
      <c r="D6" s="292"/>
      <c r="E6" s="292"/>
      <c r="F6" s="292"/>
      <c r="G6" s="292"/>
      <c r="H6" s="292"/>
      <c r="I6" s="292"/>
      <c r="J6" s="292"/>
      <c r="K6" s="292"/>
      <c r="L6" s="292"/>
      <c r="M6" s="293"/>
      <c r="N6" s="197" t="s">
        <v>48</v>
      </c>
      <c r="O6" s="198"/>
      <c r="P6" s="198"/>
      <c r="Q6" s="198"/>
      <c r="R6" s="198"/>
      <c r="S6" s="199"/>
      <c r="T6" s="241">
        <f>(K28/T5)</f>
        <v>355.52166556466415</v>
      </c>
      <c r="U6" s="242"/>
      <c r="V6" s="242"/>
      <c r="W6" s="243"/>
      <c r="Y6" s="5"/>
      <c r="Z6" s="5"/>
    </row>
    <row r="7" spans="1:26" s="4" customFormat="1" ht="15" customHeight="1" x14ac:dyDescent="0.2">
      <c r="B7" s="291"/>
      <c r="C7" s="292"/>
      <c r="D7" s="292"/>
      <c r="E7" s="292"/>
      <c r="F7" s="292"/>
      <c r="G7" s="292"/>
      <c r="H7" s="292"/>
      <c r="I7" s="292"/>
      <c r="J7" s="292"/>
      <c r="K7" s="292"/>
      <c r="L7" s="292"/>
      <c r="M7" s="293"/>
      <c r="N7" s="197" t="s">
        <v>49</v>
      </c>
      <c r="O7" s="198"/>
      <c r="P7" s="198"/>
      <c r="Q7" s="198"/>
      <c r="R7" s="198"/>
      <c r="S7" s="199"/>
      <c r="T7" s="244">
        <f>(SUM(K14:N20,K23:N25)-(SUM(T17:W18)))/(T5)</f>
        <v>151.27865352845603</v>
      </c>
      <c r="U7" s="245"/>
      <c r="V7" s="245"/>
      <c r="W7" s="246"/>
      <c r="Y7" s="5"/>
      <c r="Z7" s="5"/>
    </row>
    <row r="8" spans="1:26" s="4" customFormat="1" ht="15" customHeight="1" x14ac:dyDescent="0.2">
      <c r="B8" s="291" t="s">
        <v>65</v>
      </c>
      <c r="C8" s="292"/>
      <c r="D8" s="292"/>
      <c r="E8" s="292"/>
      <c r="F8" s="11"/>
      <c r="G8" s="12"/>
      <c r="H8" s="12"/>
      <c r="I8" s="12"/>
      <c r="J8" s="12"/>
      <c r="K8" s="12"/>
      <c r="L8" s="12"/>
      <c r="M8" s="38"/>
      <c r="N8" s="197" t="s">
        <v>44</v>
      </c>
      <c r="O8" s="198"/>
      <c r="P8" s="198"/>
      <c r="Q8" s="198"/>
      <c r="R8" s="198"/>
      <c r="S8" s="199"/>
      <c r="T8" s="261">
        <f>((T17+T18)/(K28)*100)</f>
        <v>57.448822904172438</v>
      </c>
      <c r="U8" s="262"/>
      <c r="V8" s="262"/>
      <c r="W8" s="263"/>
      <c r="Y8" s="5"/>
      <c r="Z8" s="5"/>
    </row>
    <row r="9" spans="1:26" s="4" customFormat="1" ht="15" customHeight="1" x14ac:dyDescent="0.2">
      <c r="B9" s="311" t="s">
        <v>312</v>
      </c>
      <c r="C9" s="312"/>
      <c r="D9" s="312"/>
      <c r="E9" s="312"/>
      <c r="F9" s="312"/>
      <c r="G9" s="312"/>
      <c r="H9" s="312"/>
      <c r="I9" s="312"/>
      <c r="J9" s="312"/>
      <c r="K9" s="312"/>
      <c r="L9" s="312"/>
      <c r="M9" s="313"/>
      <c r="N9" s="197" t="s">
        <v>45</v>
      </c>
      <c r="O9" s="198"/>
      <c r="P9" s="198"/>
      <c r="Q9" s="198"/>
      <c r="R9" s="198"/>
      <c r="S9" s="199"/>
      <c r="T9" s="261">
        <f>IF((K21-T21)/(K21)*100&gt;0,(K21-T21)/(K21)*100,0)</f>
        <v>39.95702834331064</v>
      </c>
      <c r="U9" s="262"/>
      <c r="V9" s="262"/>
      <c r="W9" s="263"/>
      <c r="Y9" s="5"/>
      <c r="Z9" s="5"/>
    </row>
    <row r="10" spans="1:26" s="4" customFormat="1" ht="15" customHeight="1" thickBot="1" x14ac:dyDescent="0.25">
      <c r="B10" s="314"/>
      <c r="C10" s="315"/>
      <c r="D10" s="315"/>
      <c r="E10" s="315"/>
      <c r="F10" s="315"/>
      <c r="G10" s="315"/>
      <c r="H10" s="315"/>
      <c r="I10" s="315"/>
      <c r="J10" s="315"/>
      <c r="K10" s="315"/>
      <c r="L10" s="315"/>
      <c r="M10" s="316"/>
      <c r="N10" s="294" t="s">
        <v>99</v>
      </c>
      <c r="O10" s="295"/>
      <c r="P10" s="295"/>
      <c r="Q10" s="295"/>
      <c r="R10" s="295"/>
      <c r="S10" s="295"/>
      <c r="T10" s="317">
        <v>85.69</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662093485</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3782900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501200</v>
      </c>
      <c r="L18" s="194"/>
      <c r="M18" s="194"/>
      <c r="N18" s="195"/>
      <c r="O18" s="196" t="s">
        <v>6</v>
      </c>
      <c r="P18" s="191"/>
      <c r="Q18" s="191"/>
      <c r="R18" s="191"/>
      <c r="S18" s="192"/>
      <c r="T18" s="157">
        <v>418864020</v>
      </c>
      <c r="U18" s="158"/>
      <c r="V18" s="158"/>
      <c r="W18" s="161"/>
      <c r="X18" s="1"/>
    </row>
    <row r="19" spans="1:24" s="2" customFormat="1" ht="15" customHeight="1" x14ac:dyDescent="0.2">
      <c r="A19" s="1"/>
      <c r="B19" s="143"/>
      <c r="C19" s="144"/>
      <c r="D19" s="144"/>
      <c r="E19" s="144"/>
      <c r="F19" s="190" t="s">
        <v>23</v>
      </c>
      <c r="G19" s="191"/>
      <c r="H19" s="191"/>
      <c r="I19" s="191"/>
      <c r="J19" s="192"/>
      <c r="K19" s="193">
        <v>31278677</v>
      </c>
      <c r="L19" s="194"/>
      <c r="M19" s="194"/>
      <c r="N19" s="195"/>
      <c r="O19" s="196" t="s">
        <v>24</v>
      </c>
      <c r="P19" s="191"/>
      <c r="Q19" s="191"/>
      <c r="R19" s="191"/>
      <c r="S19" s="192"/>
      <c r="T19" s="157">
        <v>1485411</v>
      </c>
      <c r="U19" s="158"/>
      <c r="V19" s="158"/>
      <c r="W19" s="161"/>
      <c r="X19" s="1"/>
    </row>
    <row r="20" spans="1:24" s="2" customFormat="1" ht="15" customHeight="1" x14ac:dyDescent="0.2">
      <c r="A20" s="1"/>
      <c r="B20" s="143"/>
      <c r="C20" s="144"/>
      <c r="D20" s="144"/>
      <c r="E20" s="144"/>
      <c r="F20" s="162" t="s">
        <v>497</v>
      </c>
      <c r="G20" s="163"/>
      <c r="H20" s="163"/>
      <c r="I20" s="163"/>
      <c r="J20" s="164"/>
      <c r="K20" s="180">
        <v>2424729</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700080991</v>
      </c>
      <c r="L21" s="187"/>
      <c r="M21" s="187"/>
      <c r="N21" s="188"/>
      <c r="O21" s="178" t="s">
        <v>21</v>
      </c>
      <c r="P21" s="173"/>
      <c r="Q21" s="173"/>
      <c r="R21" s="173"/>
      <c r="S21" s="174"/>
      <c r="T21" s="186">
        <f>SUM(T14:W20)</f>
        <v>420349431</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-279731560</v>
      </c>
      <c r="U22" s="136"/>
      <c r="V22" s="136"/>
      <c r="W22" s="137"/>
      <c r="X22" s="1"/>
    </row>
    <row r="23" spans="1:24" s="2" customFormat="1" ht="15" customHeight="1" x14ac:dyDescent="0.2">
      <c r="A23" s="1"/>
      <c r="B23" s="141" t="s">
        <v>475</v>
      </c>
      <c r="C23" s="142"/>
      <c r="D23" s="142"/>
      <c r="E23" s="142"/>
      <c r="F23" s="147" t="s">
        <v>1</v>
      </c>
      <c r="G23" s="148"/>
      <c r="H23" s="148"/>
      <c r="I23" s="148"/>
      <c r="J23" s="149"/>
      <c r="K23" s="150">
        <v>28516375</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510732</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29027107</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-29027107</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729108098</v>
      </c>
      <c r="L28" s="129"/>
      <c r="M28" s="129"/>
      <c r="N28" s="130"/>
      <c r="O28" s="131" t="s">
        <v>21</v>
      </c>
      <c r="P28" s="126"/>
      <c r="Q28" s="126"/>
      <c r="R28" s="126"/>
      <c r="S28" s="127"/>
      <c r="T28" s="128">
        <f>T21+T26</f>
        <v>420349431</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-308758667</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313</v>
      </c>
      <c r="C33" s="116"/>
      <c r="D33" s="116"/>
      <c r="E33" s="116"/>
      <c r="F33" s="116"/>
      <c r="G33" s="116"/>
      <c r="H33" s="116"/>
      <c r="I33" s="116"/>
      <c r="J33" s="116"/>
      <c r="K33" s="116"/>
      <c r="L33" s="117">
        <v>1992</v>
      </c>
      <c r="M33" s="117"/>
      <c r="N33" s="117"/>
      <c r="O33" s="117"/>
      <c r="P33" s="118">
        <v>31</v>
      </c>
      <c r="Q33" s="118"/>
      <c r="R33" s="118"/>
      <c r="S33" s="118"/>
      <c r="T33" s="119" t="s">
        <v>314</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127823000</v>
      </c>
      <c r="D35" s="110"/>
      <c r="E35" s="110"/>
      <c r="F35" s="110"/>
      <c r="G35" s="110"/>
      <c r="H35" s="110"/>
      <c r="I35" s="110"/>
      <c r="J35" s="110">
        <v>118108452</v>
      </c>
      <c r="K35" s="110"/>
      <c r="L35" s="110"/>
      <c r="M35" s="110"/>
      <c r="N35" s="110"/>
      <c r="O35" s="110"/>
      <c r="P35" s="110"/>
      <c r="Q35" s="110">
        <v>37943000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315</v>
      </c>
      <c r="C37" s="116"/>
      <c r="D37" s="116"/>
      <c r="E37" s="116"/>
      <c r="F37" s="116"/>
      <c r="G37" s="116"/>
      <c r="H37" s="116"/>
      <c r="I37" s="116"/>
      <c r="J37" s="116"/>
      <c r="K37" s="116"/>
      <c r="L37" s="117">
        <v>1983</v>
      </c>
      <c r="M37" s="117"/>
      <c r="N37" s="117"/>
      <c r="O37" s="117"/>
      <c r="P37" s="118">
        <v>31</v>
      </c>
      <c r="Q37" s="118"/>
      <c r="R37" s="118"/>
      <c r="S37" s="118"/>
      <c r="T37" s="119" t="s">
        <v>316</v>
      </c>
      <c r="U37" s="119"/>
      <c r="V37" s="119"/>
      <c r="W37" s="120"/>
      <c r="X37" s="3"/>
      <c r="Y37" s="3"/>
      <c r="AA37" s="2"/>
      <c r="AB37" s="2"/>
      <c r="AC37" s="2"/>
    </row>
    <row r="38" spans="2:29" ht="18" customHeight="1" x14ac:dyDescent="0.2">
      <c r="B38" s="106"/>
      <c r="C38" s="108" t="s">
        <v>101</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43220000</v>
      </c>
      <c r="D39" s="110"/>
      <c r="E39" s="110"/>
      <c r="F39" s="110"/>
      <c r="G39" s="110"/>
      <c r="H39" s="110"/>
      <c r="I39" s="110"/>
      <c r="J39" s="110">
        <v>43219999</v>
      </c>
      <c r="K39" s="110"/>
      <c r="L39" s="110"/>
      <c r="M39" s="110"/>
      <c r="N39" s="110"/>
      <c r="O39" s="110"/>
      <c r="P39" s="110"/>
      <c r="Q39" s="110">
        <v>3941000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317</v>
      </c>
      <c r="C41" s="116"/>
      <c r="D41" s="116"/>
      <c r="E41" s="116"/>
      <c r="F41" s="116"/>
      <c r="G41" s="116"/>
      <c r="H41" s="116"/>
      <c r="I41" s="116"/>
      <c r="J41" s="116"/>
      <c r="K41" s="116"/>
      <c r="L41" s="117">
        <v>1990</v>
      </c>
      <c r="M41" s="117"/>
      <c r="N41" s="117"/>
      <c r="O41" s="117"/>
      <c r="P41" s="118">
        <v>31</v>
      </c>
      <c r="Q41" s="118"/>
      <c r="R41" s="118"/>
      <c r="S41" s="118"/>
      <c r="T41" s="119" t="s">
        <v>318</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41369689</v>
      </c>
      <c r="D43" s="110"/>
      <c r="E43" s="110"/>
      <c r="F43" s="110"/>
      <c r="G43" s="110"/>
      <c r="H43" s="110"/>
      <c r="I43" s="110"/>
      <c r="J43" s="110">
        <v>40955970</v>
      </c>
      <c r="K43" s="110"/>
      <c r="L43" s="110"/>
      <c r="M43" s="110"/>
      <c r="N43" s="110"/>
      <c r="O43" s="110"/>
      <c r="P43" s="110"/>
      <c r="Q43" s="110">
        <v>9330000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407" t="s">
        <v>319</v>
      </c>
      <c r="C47" s="408"/>
      <c r="D47" s="408"/>
      <c r="E47" s="408"/>
      <c r="F47" s="408"/>
      <c r="G47" s="408"/>
      <c r="H47" s="307">
        <v>450000000</v>
      </c>
      <c r="I47" s="307"/>
      <c r="J47" s="307"/>
      <c r="K47" s="307"/>
      <c r="L47" s="307">
        <v>157838399</v>
      </c>
      <c r="M47" s="307"/>
      <c r="N47" s="307"/>
      <c r="O47" s="307"/>
      <c r="P47" s="308">
        <v>40324</v>
      </c>
      <c r="Q47" s="308"/>
      <c r="R47" s="308"/>
      <c r="S47" s="308"/>
      <c r="T47" s="309">
        <v>45736</v>
      </c>
      <c r="U47" s="309"/>
      <c r="V47" s="309"/>
      <c r="W47" s="310"/>
    </row>
    <row r="49" spans="21:23" ht="15" customHeight="1" x14ac:dyDescent="0.2">
      <c r="U49" s="208" t="s">
        <v>470</v>
      </c>
      <c r="V49" s="208"/>
      <c r="W49" s="208"/>
    </row>
  </sheetData>
  <mergeCells count="148">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15:W15"/>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B8:E8"/>
    <mergeCell ref="N8:S8"/>
    <mergeCell ref="T8:W8"/>
    <mergeCell ref="B9:M10"/>
    <mergeCell ref="N9:S9"/>
    <mergeCell ref="T9:W9"/>
    <mergeCell ref="N10:S10"/>
    <mergeCell ref="T10:W10"/>
    <mergeCell ref="K13:N13"/>
    <mergeCell ref="T13:W13"/>
    <mergeCell ref="U49:W49"/>
    <mergeCell ref="B4:W4"/>
    <mergeCell ref="N5:S5"/>
    <mergeCell ref="T5:W5"/>
    <mergeCell ref="B6:M7"/>
    <mergeCell ref="N6:S6"/>
    <mergeCell ref="T6:W6"/>
    <mergeCell ref="N7:S7"/>
    <mergeCell ref="T7:W7"/>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s>
  <phoneticPr fontId="1"/>
  <hyperlinks>
    <hyperlink ref="U49" location="目次!D6" display="目次へ戻る"/>
    <hyperlink ref="U49:W49" location="目次!D41" display="目次へ戻る"/>
  </hyperlinks>
  <pageMargins left="0.7" right="0.7" top="0.75" bottom="0.75" header="0.3" footer="0.3"/>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286</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310</v>
      </c>
      <c r="G2" s="273"/>
      <c r="H2" s="273"/>
      <c r="I2" s="273"/>
      <c r="J2" s="274"/>
      <c r="K2" s="278" t="s">
        <v>321</v>
      </c>
      <c r="L2" s="278"/>
      <c r="M2" s="278"/>
      <c r="N2" s="278"/>
      <c r="O2" s="278"/>
      <c r="P2" s="278"/>
      <c r="Q2" s="278"/>
      <c r="R2" s="278"/>
      <c r="S2" s="278" t="s">
        <v>322</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65</v>
      </c>
      <c r="N5" s="287" t="s">
        <v>47</v>
      </c>
      <c r="O5" s="288"/>
      <c r="P5" s="288"/>
      <c r="Q5" s="288"/>
      <c r="R5" s="288"/>
      <c r="S5" s="288"/>
      <c r="T5" s="361">
        <v>570024</v>
      </c>
      <c r="U5" s="361"/>
      <c r="V5" s="361"/>
      <c r="W5" s="362"/>
      <c r="Y5" s="5"/>
      <c r="Z5" s="5"/>
    </row>
    <row r="6" spans="1:26" s="4" customFormat="1" ht="15" customHeight="1" x14ac:dyDescent="0.2">
      <c r="B6" s="380" t="s">
        <v>323</v>
      </c>
      <c r="C6" s="381"/>
      <c r="D6" s="381"/>
      <c r="E6" s="381"/>
      <c r="F6" s="381"/>
      <c r="G6" s="381"/>
      <c r="H6" s="381"/>
      <c r="I6" s="381"/>
      <c r="J6" s="381"/>
      <c r="K6" s="381"/>
      <c r="L6" s="381"/>
      <c r="M6" s="382"/>
      <c r="N6" s="197" t="s">
        <v>48</v>
      </c>
      <c r="O6" s="198"/>
      <c r="P6" s="198"/>
      <c r="Q6" s="198"/>
      <c r="R6" s="198"/>
      <c r="S6" s="199"/>
      <c r="T6" s="241">
        <f>(K28/T5)</f>
        <v>4236.5777037458074</v>
      </c>
      <c r="U6" s="242"/>
      <c r="V6" s="242"/>
      <c r="W6" s="243"/>
      <c r="Y6" s="5"/>
      <c r="Z6" s="5"/>
    </row>
    <row r="7" spans="1:26" s="4" customFormat="1" ht="15" customHeight="1" x14ac:dyDescent="0.2">
      <c r="B7" s="380"/>
      <c r="C7" s="381"/>
      <c r="D7" s="381"/>
      <c r="E7" s="381"/>
      <c r="F7" s="381"/>
      <c r="G7" s="381"/>
      <c r="H7" s="381"/>
      <c r="I7" s="381"/>
      <c r="J7" s="381"/>
      <c r="K7" s="381"/>
      <c r="L7" s="381"/>
      <c r="M7" s="382"/>
      <c r="N7" s="197" t="s">
        <v>49</v>
      </c>
      <c r="O7" s="198"/>
      <c r="P7" s="198"/>
      <c r="Q7" s="198"/>
      <c r="R7" s="198"/>
      <c r="S7" s="199"/>
      <c r="T7" s="244">
        <f>(SUM(K14:N20,K23:N25)-(SUM(T17:W18)))/(T5)</f>
        <v>4175.4103528974219</v>
      </c>
      <c r="U7" s="245"/>
      <c r="V7" s="245"/>
      <c r="W7" s="246"/>
      <c r="Y7" s="5"/>
      <c r="Z7" s="5"/>
    </row>
    <row r="8" spans="1:26" s="4" customFormat="1" ht="15" customHeight="1" x14ac:dyDescent="0.2">
      <c r="B8" s="380"/>
      <c r="C8" s="381"/>
      <c r="D8" s="381"/>
      <c r="E8" s="381"/>
      <c r="F8" s="381"/>
      <c r="G8" s="381"/>
      <c r="H8" s="381"/>
      <c r="I8" s="381"/>
      <c r="J8" s="381"/>
      <c r="K8" s="381"/>
      <c r="L8" s="381"/>
      <c r="M8" s="382"/>
      <c r="N8" s="197" t="s">
        <v>44</v>
      </c>
      <c r="O8" s="198"/>
      <c r="P8" s="198"/>
      <c r="Q8" s="198"/>
      <c r="R8" s="198"/>
      <c r="S8" s="199"/>
      <c r="T8" s="261">
        <f>((T17+T18)/(K28)*100)</f>
        <v>1.4437915488792685</v>
      </c>
      <c r="U8" s="262"/>
      <c r="V8" s="262"/>
      <c r="W8" s="263"/>
      <c r="Y8" s="5"/>
      <c r="Z8" s="5"/>
    </row>
    <row r="9" spans="1:26" s="4" customFormat="1" ht="15" customHeight="1" x14ac:dyDescent="0.2">
      <c r="B9" s="380"/>
      <c r="C9" s="381"/>
      <c r="D9" s="381"/>
      <c r="E9" s="381"/>
      <c r="F9" s="381"/>
      <c r="G9" s="381"/>
      <c r="H9" s="381"/>
      <c r="I9" s="381"/>
      <c r="J9" s="381"/>
      <c r="K9" s="381"/>
      <c r="L9" s="381"/>
      <c r="M9" s="382"/>
      <c r="N9" s="197" t="s">
        <v>45</v>
      </c>
      <c r="O9" s="198"/>
      <c r="P9" s="198"/>
      <c r="Q9" s="198"/>
      <c r="R9" s="198"/>
      <c r="S9" s="199"/>
      <c r="T9" s="261">
        <f>IF((K21-T21)/(K21)*100&gt;0,(K21-T21)/(K21)*100,0)</f>
        <v>96.370652973519483</v>
      </c>
      <c r="U9" s="262"/>
      <c r="V9" s="262"/>
      <c r="W9" s="263"/>
      <c r="Y9" s="5"/>
      <c r="Z9" s="5"/>
    </row>
    <row r="10" spans="1:26" s="4" customFormat="1" ht="15" customHeight="1" thickBot="1" x14ac:dyDescent="0.25">
      <c r="B10" s="383"/>
      <c r="C10" s="384"/>
      <c r="D10" s="384"/>
      <c r="E10" s="384"/>
      <c r="F10" s="384"/>
      <c r="G10" s="384"/>
      <c r="H10" s="384"/>
      <c r="I10" s="384"/>
      <c r="J10" s="384"/>
      <c r="K10" s="384"/>
      <c r="L10" s="384"/>
      <c r="M10" s="385"/>
      <c r="N10" s="294" t="s">
        <v>99</v>
      </c>
      <c r="O10" s="295"/>
      <c r="P10" s="295"/>
      <c r="Q10" s="295"/>
      <c r="R10" s="295"/>
      <c r="S10" s="295"/>
      <c r="T10" s="317">
        <v>52.31</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115724000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1460179198</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399028099</v>
      </c>
      <c r="L16" s="194"/>
      <c r="M16" s="194"/>
      <c r="N16" s="195"/>
      <c r="O16" s="196" t="s">
        <v>8</v>
      </c>
      <c r="P16" s="191"/>
      <c r="Q16" s="191"/>
      <c r="R16" s="191"/>
      <c r="S16" s="192"/>
      <c r="T16" s="157">
        <v>17548884</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20974040</v>
      </c>
      <c r="L18" s="194"/>
      <c r="M18" s="194"/>
      <c r="N18" s="195"/>
      <c r="O18" s="196" t="s">
        <v>6</v>
      </c>
      <c r="P18" s="191"/>
      <c r="Q18" s="191"/>
      <c r="R18" s="191"/>
      <c r="S18" s="192"/>
      <c r="T18" s="157">
        <v>34866858</v>
      </c>
      <c r="U18" s="158"/>
      <c r="V18" s="158"/>
      <c r="W18" s="161"/>
      <c r="X18" s="1"/>
    </row>
    <row r="19" spans="1:25" s="2" customFormat="1" ht="15" customHeight="1" x14ac:dyDescent="0.2">
      <c r="A19" s="1"/>
      <c r="B19" s="143"/>
      <c r="C19" s="144"/>
      <c r="D19" s="144"/>
      <c r="E19" s="144"/>
      <c r="F19" s="190" t="s">
        <v>23</v>
      </c>
      <c r="G19" s="191"/>
      <c r="H19" s="191"/>
      <c r="I19" s="191"/>
      <c r="J19" s="192"/>
      <c r="K19" s="193">
        <v>179251899</v>
      </c>
      <c r="L19" s="194"/>
      <c r="M19" s="194"/>
      <c r="N19" s="195"/>
      <c r="O19" s="196" t="s">
        <v>24</v>
      </c>
      <c r="P19" s="191"/>
      <c r="Q19" s="191"/>
      <c r="R19" s="191"/>
      <c r="S19" s="192"/>
      <c r="T19" s="157">
        <v>26786875</v>
      </c>
      <c r="U19" s="158"/>
      <c r="V19" s="158"/>
      <c r="W19" s="161"/>
      <c r="X19" s="1"/>
    </row>
    <row r="20" spans="1:25" s="2" customFormat="1" ht="15" customHeight="1" x14ac:dyDescent="0.2">
      <c r="A20" s="1"/>
      <c r="B20" s="143"/>
      <c r="C20" s="144"/>
      <c r="D20" s="144"/>
      <c r="E20" s="144"/>
      <c r="F20" s="162" t="s">
        <v>497</v>
      </c>
      <c r="G20" s="163"/>
      <c r="H20" s="163"/>
      <c r="I20" s="163"/>
      <c r="J20" s="164"/>
      <c r="K20" s="180">
        <v>7125594</v>
      </c>
      <c r="L20" s="181"/>
      <c r="M20" s="181"/>
      <c r="N20" s="182"/>
      <c r="O20" s="168" t="s">
        <v>496</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2182282830</v>
      </c>
      <c r="L21" s="187"/>
      <c r="M21" s="187"/>
      <c r="N21" s="188"/>
      <c r="O21" s="178" t="s">
        <v>21</v>
      </c>
      <c r="P21" s="173"/>
      <c r="Q21" s="173"/>
      <c r="R21" s="173"/>
      <c r="S21" s="174"/>
      <c r="T21" s="186">
        <f>SUM(T14:W20)</f>
        <v>79202617</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-2103080213</v>
      </c>
      <c r="U22" s="136"/>
      <c r="V22" s="136"/>
      <c r="W22" s="137"/>
      <c r="X22" s="1"/>
    </row>
    <row r="23" spans="1:25" s="2" customFormat="1" ht="15" customHeight="1" x14ac:dyDescent="0.2">
      <c r="A23" s="1"/>
      <c r="B23" s="141" t="s">
        <v>475</v>
      </c>
      <c r="C23" s="142"/>
      <c r="D23" s="142"/>
      <c r="E23" s="142"/>
      <c r="F23" s="147" t="s">
        <v>1</v>
      </c>
      <c r="G23" s="148"/>
      <c r="H23" s="148"/>
      <c r="I23" s="148"/>
      <c r="J23" s="149"/>
      <c r="K23" s="150">
        <v>131243476</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15573278</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573</v>
      </c>
      <c r="G25" s="163"/>
      <c r="H25" s="163"/>
      <c r="I25" s="163"/>
      <c r="J25" s="164"/>
      <c r="K25" s="165">
        <v>85851385</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232668139</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-232668139</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2414950969</v>
      </c>
      <c r="L28" s="129"/>
      <c r="M28" s="129"/>
      <c r="N28" s="130"/>
      <c r="O28" s="131" t="s">
        <v>21</v>
      </c>
      <c r="P28" s="126"/>
      <c r="Q28" s="126"/>
      <c r="R28" s="126"/>
      <c r="S28" s="127"/>
      <c r="T28" s="128">
        <f>T21+T26</f>
        <v>79202617</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-2335748352</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324</v>
      </c>
      <c r="C33" s="116"/>
      <c r="D33" s="116"/>
      <c r="E33" s="116"/>
      <c r="F33" s="116"/>
      <c r="G33" s="116"/>
      <c r="H33" s="116"/>
      <c r="I33" s="116"/>
      <c r="J33" s="116"/>
      <c r="K33" s="116"/>
      <c r="L33" s="117">
        <v>1978</v>
      </c>
      <c r="M33" s="117"/>
      <c r="N33" s="117"/>
      <c r="O33" s="117"/>
      <c r="P33" s="118">
        <v>50</v>
      </c>
      <c r="Q33" s="118"/>
      <c r="R33" s="118"/>
      <c r="S33" s="118"/>
      <c r="T33" s="119" t="s">
        <v>325</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69678704</v>
      </c>
      <c r="D35" s="110"/>
      <c r="E35" s="110"/>
      <c r="F35" s="110"/>
      <c r="G35" s="110"/>
      <c r="H35" s="110"/>
      <c r="I35" s="110"/>
      <c r="J35" s="110">
        <v>58530108</v>
      </c>
      <c r="K35" s="110"/>
      <c r="L35" s="110"/>
      <c r="M35" s="110"/>
      <c r="N35" s="110"/>
      <c r="O35" s="110"/>
      <c r="P35" s="110"/>
      <c r="Q35" s="110">
        <v>1145000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326</v>
      </c>
      <c r="C37" s="116"/>
      <c r="D37" s="116"/>
      <c r="E37" s="116"/>
      <c r="F37" s="116"/>
      <c r="G37" s="116"/>
      <c r="H37" s="116"/>
      <c r="I37" s="116"/>
      <c r="J37" s="116"/>
      <c r="K37" s="116"/>
      <c r="L37" s="117">
        <v>1991</v>
      </c>
      <c r="M37" s="117"/>
      <c r="N37" s="117"/>
      <c r="O37" s="117"/>
      <c r="P37" s="118">
        <v>50</v>
      </c>
      <c r="Q37" s="118"/>
      <c r="R37" s="118"/>
      <c r="S37" s="118"/>
      <c r="T37" s="119" t="s">
        <v>327</v>
      </c>
      <c r="U37" s="119"/>
      <c r="V37" s="119"/>
      <c r="W37" s="120"/>
      <c r="X37" s="3"/>
      <c r="Y37" s="3"/>
      <c r="AA37" s="2"/>
      <c r="AB37" s="2"/>
      <c r="AC37" s="2"/>
    </row>
    <row r="38" spans="2:29" ht="18" customHeight="1" x14ac:dyDescent="0.2">
      <c r="B38" s="106"/>
      <c r="C38" s="108" t="s">
        <v>101</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175760230</v>
      </c>
      <c r="D39" s="110"/>
      <c r="E39" s="110"/>
      <c r="F39" s="110"/>
      <c r="G39" s="110"/>
      <c r="H39" s="110"/>
      <c r="I39" s="110"/>
      <c r="J39" s="110">
        <v>101940916</v>
      </c>
      <c r="K39" s="110"/>
      <c r="L39" s="110"/>
      <c r="M39" s="110"/>
      <c r="N39" s="110"/>
      <c r="O39" s="110"/>
      <c r="P39" s="110"/>
      <c r="Q39" s="110">
        <v>92996000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328</v>
      </c>
      <c r="C41" s="116"/>
      <c r="D41" s="116"/>
      <c r="E41" s="116"/>
      <c r="F41" s="116"/>
      <c r="G41" s="116"/>
      <c r="H41" s="116"/>
      <c r="I41" s="116"/>
      <c r="J41" s="116"/>
      <c r="K41" s="116"/>
      <c r="L41" s="117">
        <v>1991</v>
      </c>
      <c r="M41" s="117"/>
      <c r="N41" s="117"/>
      <c r="O41" s="117"/>
      <c r="P41" s="118">
        <v>38</v>
      </c>
      <c r="Q41" s="118"/>
      <c r="R41" s="118"/>
      <c r="S41" s="118"/>
      <c r="T41" s="119" t="s">
        <v>329</v>
      </c>
      <c r="U41" s="119"/>
      <c r="V41" s="119"/>
      <c r="W41" s="120"/>
    </row>
    <row r="42" spans="2:29" ht="18" customHeight="1" x14ac:dyDescent="0.2">
      <c r="B42" s="106"/>
      <c r="C42" s="108" t="s">
        <v>85</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77175083</v>
      </c>
      <c r="D43" s="110"/>
      <c r="E43" s="110"/>
      <c r="F43" s="110"/>
      <c r="G43" s="110"/>
      <c r="H43" s="110"/>
      <c r="I43" s="110"/>
      <c r="J43" s="110">
        <v>60428083</v>
      </c>
      <c r="K43" s="110"/>
      <c r="L43" s="110"/>
      <c r="M43" s="110"/>
      <c r="N43" s="110"/>
      <c r="O43" s="110"/>
      <c r="P43" s="110"/>
      <c r="Q43" s="110">
        <v>65618000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330</v>
      </c>
      <c r="C47" s="306"/>
      <c r="D47" s="306"/>
      <c r="E47" s="306"/>
      <c r="F47" s="306"/>
      <c r="G47" s="306"/>
      <c r="H47" s="307">
        <v>480000000</v>
      </c>
      <c r="I47" s="307"/>
      <c r="J47" s="307"/>
      <c r="K47" s="307"/>
      <c r="L47" s="307">
        <v>282352928</v>
      </c>
      <c r="M47" s="307"/>
      <c r="N47" s="307"/>
      <c r="O47" s="307"/>
      <c r="P47" s="308">
        <v>40683</v>
      </c>
      <c r="Q47" s="308"/>
      <c r="R47" s="308"/>
      <c r="S47" s="308"/>
      <c r="T47" s="309">
        <v>47931</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331</v>
      </c>
      <c r="C49" s="306"/>
      <c r="D49" s="306"/>
      <c r="E49" s="306"/>
      <c r="F49" s="306"/>
      <c r="G49" s="306"/>
      <c r="H49" s="307">
        <v>175000000</v>
      </c>
      <c r="I49" s="307"/>
      <c r="J49" s="307"/>
      <c r="K49" s="307"/>
      <c r="L49" s="307">
        <v>175000000</v>
      </c>
      <c r="M49" s="307"/>
      <c r="N49" s="307"/>
      <c r="O49" s="307"/>
      <c r="P49" s="308">
        <v>42149</v>
      </c>
      <c r="Q49" s="308"/>
      <c r="R49" s="308"/>
      <c r="S49" s="308"/>
      <c r="T49" s="309">
        <v>45802</v>
      </c>
      <c r="U49" s="309"/>
      <c r="V49" s="309"/>
      <c r="W49" s="310"/>
    </row>
    <row r="51" spans="2:23" ht="15" customHeight="1" x14ac:dyDescent="0.2">
      <c r="U51" s="208" t="s">
        <v>470</v>
      </c>
      <c r="V51" s="208"/>
      <c r="W51" s="208"/>
    </row>
  </sheetData>
  <mergeCells count="156">
    <mergeCell ref="B45:W45"/>
    <mergeCell ref="B46:G46"/>
    <mergeCell ref="H46:K46"/>
    <mergeCell ref="L46:O46"/>
    <mergeCell ref="P46:S46"/>
    <mergeCell ref="T46:W46"/>
    <mergeCell ref="B42:B43"/>
    <mergeCell ref="C42:I42"/>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hyperlink ref="U51:W51" location="目次!D42" display="目次へ戻る"/>
  </hyperlinks>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297</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333</v>
      </c>
      <c r="L2" s="278"/>
      <c r="M2" s="278"/>
      <c r="N2" s="278"/>
      <c r="O2" s="278"/>
      <c r="P2" s="278"/>
      <c r="Q2" s="278"/>
      <c r="R2" s="278"/>
      <c r="S2" s="278" t="s">
        <v>334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335</v>
      </c>
      <c r="F5" s="326"/>
      <c r="G5" s="326"/>
      <c r="H5" s="326"/>
      <c r="I5" s="326"/>
      <c r="J5" s="326"/>
      <c r="K5" s="326"/>
      <c r="L5" s="326"/>
      <c r="M5" s="327"/>
      <c r="N5" s="287" t="s">
        <v>63</v>
      </c>
      <c r="O5" s="288"/>
      <c r="P5" s="288"/>
      <c r="Q5" s="288"/>
      <c r="R5" s="288"/>
      <c r="S5" s="288"/>
      <c r="T5" s="361">
        <v>6628</v>
      </c>
      <c r="U5" s="361"/>
      <c r="V5" s="361"/>
      <c r="W5" s="362"/>
      <c r="Y5" s="5"/>
      <c r="Z5" s="5"/>
    </row>
    <row r="6" spans="1:26" s="4" customFormat="1" ht="15" customHeight="1" x14ac:dyDescent="0.2">
      <c r="B6" s="20" t="s">
        <v>160</v>
      </c>
      <c r="C6" s="11"/>
      <c r="D6" s="11"/>
      <c r="E6" s="91" t="s">
        <v>336</v>
      </c>
      <c r="F6" s="91"/>
      <c r="G6" s="91"/>
      <c r="H6" s="91"/>
      <c r="I6" s="91"/>
      <c r="J6" s="91"/>
      <c r="K6" s="91"/>
      <c r="L6" s="91"/>
      <c r="M6" s="92"/>
      <c r="N6" s="197" t="s">
        <v>48</v>
      </c>
      <c r="O6" s="198"/>
      <c r="P6" s="198"/>
      <c r="Q6" s="198"/>
      <c r="R6" s="198"/>
      <c r="S6" s="199"/>
      <c r="T6" s="241">
        <f>(K28/T5)</f>
        <v>4071.791038020519</v>
      </c>
      <c r="U6" s="242"/>
      <c r="V6" s="242"/>
      <c r="W6" s="243"/>
      <c r="Y6" s="5"/>
      <c r="Z6" s="5"/>
    </row>
    <row r="7" spans="1:26" s="4" customFormat="1" ht="15" customHeight="1" x14ac:dyDescent="0.2">
      <c r="B7" s="20" t="s">
        <v>184</v>
      </c>
      <c r="C7" s="11"/>
      <c r="D7" s="11"/>
      <c r="E7" s="299" t="s">
        <v>200</v>
      </c>
      <c r="F7" s="299"/>
      <c r="G7" s="299"/>
      <c r="H7" s="299"/>
      <c r="I7" s="299"/>
      <c r="J7" s="299"/>
      <c r="K7" s="299"/>
      <c r="L7" s="299"/>
      <c r="M7" s="300"/>
      <c r="N7" s="197" t="s">
        <v>49</v>
      </c>
      <c r="O7" s="198"/>
      <c r="P7" s="198"/>
      <c r="Q7" s="198"/>
      <c r="R7" s="198"/>
      <c r="S7" s="199"/>
      <c r="T7" s="244">
        <f>(SUM(K14:N20,K23:N25)-(SUM(T17:W18)))/(T5)</f>
        <v>4071.791038020519</v>
      </c>
      <c r="U7" s="245"/>
      <c r="V7" s="245"/>
      <c r="W7" s="246"/>
      <c r="Y7" s="5"/>
      <c r="Z7" s="5"/>
    </row>
    <row r="8" spans="1:26" s="4" customFormat="1" ht="15" customHeight="1" x14ac:dyDescent="0.2">
      <c r="B8" s="20" t="s">
        <v>337</v>
      </c>
      <c r="C8" s="11"/>
      <c r="D8" s="11"/>
      <c r="E8" s="11"/>
      <c r="F8" s="11"/>
      <c r="G8" s="37"/>
      <c r="H8" s="37"/>
      <c r="I8" s="37"/>
      <c r="J8" s="37"/>
      <c r="K8" s="37"/>
      <c r="L8" s="37"/>
      <c r="M8" s="46"/>
      <c r="N8" s="197" t="s">
        <v>44</v>
      </c>
      <c r="O8" s="198"/>
      <c r="P8" s="198"/>
      <c r="Q8" s="198"/>
      <c r="R8" s="198"/>
      <c r="S8" s="199"/>
      <c r="T8" s="261">
        <f>((T17+T18)/(K28)*100)</f>
        <v>0</v>
      </c>
      <c r="U8" s="262"/>
      <c r="V8" s="262"/>
      <c r="W8" s="263"/>
      <c r="Y8" s="5"/>
      <c r="Z8" s="5"/>
    </row>
    <row r="9" spans="1:26" s="4" customFormat="1" ht="15" customHeight="1" x14ac:dyDescent="0.2">
      <c r="B9" s="380" t="s">
        <v>338</v>
      </c>
      <c r="C9" s="381"/>
      <c r="D9" s="381"/>
      <c r="E9" s="381"/>
      <c r="F9" s="381"/>
      <c r="G9" s="381"/>
      <c r="H9" s="381"/>
      <c r="I9" s="381"/>
      <c r="J9" s="381"/>
      <c r="K9" s="381"/>
      <c r="L9" s="381"/>
      <c r="M9" s="382"/>
      <c r="N9" s="197" t="s">
        <v>45</v>
      </c>
      <c r="O9" s="198"/>
      <c r="P9" s="198"/>
      <c r="Q9" s="198"/>
      <c r="R9" s="198"/>
      <c r="S9" s="199"/>
      <c r="T9" s="261">
        <f>IF((K21-T21)/(K21)*100&gt;0,(K21-T21)/(K21)*100,0)</f>
        <v>99.562657997379773</v>
      </c>
      <c r="U9" s="262"/>
      <c r="V9" s="262"/>
      <c r="W9" s="263"/>
      <c r="Y9" s="5"/>
      <c r="Z9" s="5"/>
    </row>
    <row r="10" spans="1:26" s="4" customFormat="1" ht="15" customHeight="1" thickBot="1" x14ac:dyDescent="0.25">
      <c r="B10" s="383"/>
      <c r="C10" s="384"/>
      <c r="D10" s="384"/>
      <c r="E10" s="384"/>
      <c r="F10" s="384"/>
      <c r="G10" s="384"/>
      <c r="H10" s="384"/>
      <c r="I10" s="384"/>
      <c r="J10" s="384"/>
      <c r="K10" s="384"/>
      <c r="L10" s="384"/>
      <c r="M10" s="385"/>
      <c r="N10" s="294" t="s">
        <v>69</v>
      </c>
      <c r="O10" s="295"/>
      <c r="P10" s="295"/>
      <c r="Q10" s="295"/>
      <c r="R10" s="295"/>
      <c r="S10" s="295"/>
      <c r="T10" s="317">
        <v>62</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18731189</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1958000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431810</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92371</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21120999</v>
      </c>
      <c r="L21" s="187"/>
      <c r="M21" s="187"/>
      <c r="N21" s="188"/>
      <c r="O21" s="178" t="s">
        <v>21</v>
      </c>
      <c r="P21" s="173"/>
      <c r="Q21" s="173"/>
      <c r="R21" s="173"/>
      <c r="S21" s="174"/>
      <c r="T21" s="186">
        <f>SUM(T14:W20)</f>
        <v>92371</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-21028628</v>
      </c>
      <c r="U22" s="136"/>
      <c r="V22" s="136"/>
      <c r="W22" s="137"/>
      <c r="X22" s="1"/>
    </row>
    <row r="23" spans="1:24" s="2" customFormat="1" ht="15" customHeight="1" x14ac:dyDescent="0.2">
      <c r="A23" s="1"/>
      <c r="B23" s="141" t="s">
        <v>475</v>
      </c>
      <c r="C23" s="142"/>
      <c r="D23" s="142"/>
      <c r="E23" s="142"/>
      <c r="F23" s="147" t="s">
        <v>1</v>
      </c>
      <c r="G23" s="148"/>
      <c r="H23" s="148"/>
      <c r="I23" s="148"/>
      <c r="J23" s="149"/>
      <c r="K23" s="150">
        <v>5866832</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5866832</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-5866832</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26987831</v>
      </c>
      <c r="L28" s="129"/>
      <c r="M28" s="129"/>
      <c r="N28" s="130"/>
      <c r="O28" s="131" t="s">
        <v>21</v>
      </c>
      <c r="P28" s="126"/>
      <c r="Q28" s="126"/>
      <c r="R28" s="126"/>
      <c r="S28" s="127"/>
      <c r="T28" s="128">
        <f>T21+T26</f>
        <v>92371</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-26895460</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333</v>
      </c>
      <c r="C33" s="116"/>
      <c r="D33" s="116"/>
      <c r="E33" s="116"/>
      <c r="F33" s="116"/>
      <c r="G33" s="116"/>
      <c r="H33" s="116"/>
      <c r="I33" s="116"/>
      <c r="J33" s="116"/>
      <c r="K33" s="116"/>
      <c r="L33" s="117">
        <v>1989</v>
      </c>
      <c r="M33" s="117"/>
      <c r="N33" s="117"/>
      <c r="O33" s="117"/>
      <c r="P33" s="118">
        <v>50</v>
      </c>
      <c r="Q33" s="118"/>
      <c r="R33" s="118"/>
      <c r="S33" s="118"/>
      <c r="T33" s="119" t="s">
        <v>339</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293341620</v>
      </c>
      <c r="D35" s="110"/>
      <c r="E35" s="110"/>
      <c r="F35" s="110"/>
      <c r="G35" s="110"/>
      <c r="H35" s="110"/>
      <c r="I35" s="110"/>
      <c r="J35" s="110">
        <v>181871792</v>
      </c>
      <c r="K35" s="110"/>
      <c r="L35" s="110"/>
      <c r="M35" s="110"/>
      <c r="N35" s="110"/>
      <c r="O35" s="110"/>
      <c r="P35" s="110"/>
      <c r="Q35" s="110">
        <v>150725000</v>
      </c>
      <c r="R35" s="110"/>
      <c r="S35" s="110"/>
      <c r="T35" s="110"/>
      <c r="U35" s="110"/>
      <c r="V35" s="110"/>
      <c r="W35" s="112"/>
    </row>
    <row r="36" spans="2:23" ht="11" x14ac:dyDescent="0.2"/>
    <row r="37" spans="2:23" ht="15" customHeight="1" x14ac:dyDescent="0.2">
      <c r="U37" s="208" t="s">
        <v>470</v>
      </c>
      <c r="V37" s="208"/>
      <c r="W37" s="208"/>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B9:M10"/>
    <mergeCell ref="N9:S9"/>
    <mergeCell ref="T9:W9"/>
    <mergeCell ref="N10:S10"/>
    <mergeCell ref="T10:W10"/>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s>
  <phoneticPr fontId="1"/>
  <hyperlinks>
    <hyperlink ref="U37" location="目次!D6" display="目次へ戻る"/>
    <hyperlink ref="U37:W37" location="目次!D45" display="目次へ戻る"/>
  </hyperlink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51"/>
  <sheetViews>
    <sheetView zoomScaleNormal="100" zoomScaleSheetLayoutView="80" workbookViewId="0">
      <selection activeCell="K28" sqref="K28:N28"/>
    </sheetView>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59</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16</v>
      </c>
      <c r="G2" s="273"/>
      <c r="H2" s="273"/>
      <c r="I2" s="273"/>
      <c r="J2" s="274"/>
      <c r="K2" s="278" t="s">
        <v>60</v>
      </c>
      <c r="L2" s="278"/>
      <c r="M2" s="278"/>
      <c r="N2" s="278"/>
      <c r="O2" s="278"/>
      <c r="P2" s="278"/>
      <c r="Q2" s="278"/>
      <c r="R2" s="278"/>
      <c r="S2" s="278" t="s">
        <v>61</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284" t="s">
        <v>62</v>
      </c>
      <c r="C5" s="285"/>
      <c r="D5" s="285"/>
      <c r="E5" s="285"/>
      <c r="F5" s="285"/>
      <c r="G5" s="285"/>
      <c r="H5" s="285"/>
      <c r="I5" s="285"/>
      <c r="J5" s="285"/>
      <c r="K5" s="285"/>
      <c r="L5" s="285"/>
      <c r="M5" s="286"/>
      <c r="N5" s="287" t="s">
        <v>63</v>
      </c>
      <c r="O5" s="288"/>
      <c r="P5" s="288"/>
      <c r="Q5" s="288"/>
      <c r="R5" s="288"/>
      <c r="S5" s="288"/>
      <c r="T5" s="289">
        <v>870979</v>
      </c>
      <c r="U5" s="289"/>
      <c r="V5" s="289"/>
      <c r="W5" s="290"/>
      <c r="Y5" s="5"/>
      <c r="Z5" s="5"/>
    </row>
    <row r="6" spans="1:36" s="4" customFormat="1" ht="15" customHeight="1" x14ac:dyDescent="0.2">
      <c r="B6" s="291" t="s">
        <v>64</v>
      </c>
      <c r="C6" s="292"/>
      <c r="D6" s="292"/>
      <c r="E6" s="292"/>
      <c r="F6" s="292"/>
      <c r="G6" s="292"/>
      <c r="H6" s="292"/>
      <c r="I6" s="292"/>
      <c r="J6" s="292"/>
      <c r="K6" s="292"/>
      <c r="L6" s="292"/>
      <c r="M6" s="293"/>
      <c r="N6" s="197" t="s">
        <v>48</v>
      </c>
      <c r="O6" s="198"/>
      <c r="P6" s="198"/>
      <c r="Q6" s="198"/>
      <c r="R6" s="198"/>
      <c r="S6" s="199"/>
      <c r="T6" s="241">
        <f>(K28/T5)</f>
        <v>1757.957616658955</v>
      </c>
      <c r="U6" s="242"/>
      <c r="V6" s="242"/>
      <c r="W6" s="243"/>
      <c r="Y6" s="5"/>
      <c r="Z6" s="5"/>
    </row>
    <row r="7" spans="1:36" s="4" customFormat="1" ht="15" customHeight="1" x14ac:dyDescent="0.2">
      <c r="B7" s="291"/>
      <c r="C7" s="292"/>
      <c r="D7" s="292"/>
      <c r="E7" s="292"/>
      <c r="F7" s="292"/>
      <c r="G7" s="292"/>
      <c r="H7" s="292"/>
      <c r="I7" s="292"/>
      <c r="J7" s="292"/>
      <c r="K7" s="292"/>
      <c r="L7" s="292"/>
      <c r="M7" s="293"/>
      <c r="N7" s="197" t="s">
        <v>49</v>
      </c>
      <c r="O7" s="198"/>
      <c r="P7" s="198"/>
      <c r="Q7" s="198"/>
      <c r="R7" s="198"/>
      <c r="S7" s="199"/>
      <c r="T7" s="244">
        <f>(SUM(K14:N20,K23:N25)-(SUM(T17:W18)))/(T5)</f>
        <v>1675.807646338201</v>
      </c>
      <c r="U7" s="245"/>
      <c r="V7" s="245"/>
      <c r="W7" s="246"/>
      <c r="Y7" s="5"/>
      <c r="Z7" s="5"/>
    </row>
    <row r="8" spans="1:36" s="4" customFormat="1" ht="15" customHeight="1" x14ac:dyDescent="0.2">
      <c r="B8" s="298" t="s">
        <v>65</v>
      </c>
      <c r="C8" s="299"/>
      <c r="D8" s="299"/>
      <c r="E8" s="299"/>
      <c r="F8" s="299"/>
      <c r="G8" s="299"/>
      <c r="H8" s="299"/>
      <c r="I8" s="299"/>
      <c r="J8" s="299"/>
      <c r="K8" s="299"/>
      <c r="L8" s="299"/>
      <c r="M8" s="300"/>
      <c r="N8" s="197" t="s">
        <v>44</v>
      </c>
      <c r="O8" s="198"/>
      <c r="P8" s="198"/>
      <c r="Q8" s="198"/>
      <c r="R8" s="198"/>
      <c r="S8" s="199"/>
      <c r="T8" s="261">
        <f>((T17+T18)/(K28)*100)</f>
        <v>4.6730347502280623</v>
      </c>
      <c r="U8" s="262"/>
      <c r="V8" s="262"/>
      <c r="W8" s="263"/>
      <c r="Y8" s="5"/>
      <c r="Z8" s="5"/>
    </row>
    <row r="9" spans="1:36" s="4" customFormat="1" ht="15" customHeight="1" x14ac:dyDescent="0.2">
      <c r="B9" s="301" t="s">
        <v>66</v>
      </c>
      <c r="C9" s="302"/>
      <c r="D9" s="25" t="s">
        <v>67</v>
      </c>
      <c r="E9" s="26"/>
      <c r="F9" s="26"/>
      <c r="G9" s="26"/>
      <c r="H9" s="26"/>
      <c r="I9" s="26"/>
      <c r="J9" s="26"/>
      <c r="K9" s="26"/>
      <c r="L9" s="26"/>
      <c r="M9" s="27"/>
      <c r="N9" s="197" t="s">
        <v>45</v>
      </c>
      <c r="O9" s="198"/>
      <c r="P9" s="198"/>
      <c r="Q9" s="198"/>
      <c r="R9" s="198"/>
      <c r="S9" s="199"/>
      <c r="T9" s="261">
        <f>IF((K21-T21)/(K21)*100&gt;0,(K21-T21)/(K21)*100,0)</f>
        <v>93.746951130363954</v>
      </c>
      <c r="U9" s="262"/>
      <c r="V9" s="262"/>
      <c r="W9" s="263"/>
      <c r="Y9" s="5"/>
      <c r="Z9" s="5"/>
    </row>
    <row r="10" spans="1:36" s="4" customFormat="1" ht="15" customHeight="1" thickBot="1" x14ac:dyDescent="0.25">
      <c r="B10" s="28"/>
      <c r="C10" s="29"/>
      <c r="D10" s="30" t="s">
        <v>68</v>
      </c>
      <c r="E10" s="29"/>
      <c r="F10" s="29"/>
      <c r="G10" s="29"/>
      <c r="H10" s="29"/>
      <c r="I10" s="29"/>
      <c r="J10" s="29"/>
      <c r="K10" s="29"/>
      <c r="L10" s="29"/>
      <c r="M10" s="31"/>
      <c r="N10" s="294" t="s">
        <v>69</v>
      </c>
      <c r="O10" s="295"/>
      <c r="P10" s="295"/>
      <c r="Q10" s="295"/>
      <c r="R10" s="295"/>
      <c r="S10" s="295"/>
      <c r="T10" s="296">
        <v>52.77</v>
      </c>
      <c r="U10" s="296"/>
      <c r="V10" s="296"/>
      <c r="W10" s="297"/>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474</v>
      </c>
      <c r="C14" s="144"/>
      <c r="D14" s="144"/>
      <c r="E14" s="144"/>
      <c r="F14" s="190" t="s">
        <v>10</v>
      </c>
      <c r="G14" s="191"/>
      <c r="H14" s="191"/>
      <c r="I14" s="191"/>
      <c r="J14" s="192"/>
      <c r="K14" s="193">
        <v>573024800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446071257</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16204323</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58043048</v>
      </c>
      <c r="L18" s="194"/>
      <c r="M18" s="194"/>
      <c r="N18" s="195"/>
      <c r="O18" s="196" t="s">
        <v>6</v>
      </c>
      <c r="P18" s="191"/>
      <c r="Q18" s="191"/>
      <c r="R18" s="191"/>
      <c r="S18" s="192"/>
      <c r="T18" s="157">
        <v>71550899</v>
      </c>
      <c r="U18" s="158"/>
      <c r="V18" s="158"/>
      <c r="W18" s="161"/>
      <c r="X18" s="1"/>
    </row>
    <row r="19" spans="1:24" s="2" customFormat="1" ht="15" customHeight="1" x14ac:dyDescent="0.2">
      <c r="A19" s="1"/>
      <c r="B19" s="143"/>
      <c r="C19" s="144"/>
      <c r="D19" s="144"/>
      <c r="E19" s="144"/>
      <c r="F19" s="190" t="s">
        <v>23</v>
      </c>
      <c r="G19" s="191"/>
      <c r="H19" s="191"/>
      <c r="I19" s="191"/>
      <c r="J19" s="192"/>
      <c r="K19" s="193">
        <v>155281539</v>
      </c>
      <c r="L19" s="194"/>
      <c r="M19" s="194"/>
      <c r="N19" s="195"/>
      <c r="O19" s="196" t="s">
        <v>24</v>
      </c>
      <c r="P19" s="191"/>
      <c r="Q19" s="191"/>
      <c r="R19" s="191"/>
      <c r="S19" s="192"/>
      <c r="T19" s="157">
        <v>6616964</v>
      </c>
      <c r="U19" s="158"/>
      <c r="V19" s="158"/>
      <c r="W19" s="161"/>
      <c r="X19" s="1"/>
    </row>
    <row r="20" spans="1:24" s="2" customFormat="1" ht="15" customHeight="1" x14ac:dyDescent="0.2">
      <c r="A20" s="1"/>
      <c r="B20" s="143"/>
      <c r="C20" s="144"/>
      <c r="D20" s="144"/>
      <c r="E20" s="144"/>
      <c r="F20" s="162" t="s">
        <v>497</v>
      </c>
      <c r="G20" s="163"/>
      <c r="H20" s="163"/>
      <c r="I20" s="163"/>
      <c r="J20" s="164"/>
      <c r="K20" s="180">
        <v>1451030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1250075997</v>
      </c>
      <c r="L21" s="187"/>
      <c r="M21" s="187"/>
      <c r="N21" s="188"/>
      <c r="O21" s="178" t="s">
        <v>21</v>
      </c>
      <c r="P21" s="173"/>
      <c r="Q21" s="173"/>
      <c r="R21" s="173"/>
      <c r="S21" s="174"/>
      <c r="T21" s="186">
        <f>SUM(T14:W20)</f>
        <v>78167863</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-1171908134</v>
      </c>
      <c r="U22" s="136"/>
      <c r="V22" s="136"/>
      <c r="W22" s="137"/>
      <c r="X22" s="1"/>
    </row>
    <row r="23" spans="1:24" s="2" customFormat="1" ht="15" customHeight="1" x14ac:dyDescent="0.2">
      <c r="A23" s="1"/>
      <c r="B23" s="141" t="s">
        <v>475</v>
      </c>
      <c r="C23" s="142"/>
      <c r="D23" s="142"/>
      <c r="E23" s="142"/>
      <c r="F23" s="147" t="s">
        <v>1</v>
      </c>
      <c r="G23" s="148"/>
      <c r="H23" s="148"/>
      <c r="I23" s="148"/>
      <c r="J23" s="149"/>
      <c r="K23" s="150">
        <v>215537677</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65530493</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281068170</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-281068170</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1531144167</v>
      </c>
      <c r="L28" s="129"/>
      <c r="M28" s="129"/>
      <c r="N28" s="130"/>
      <c r="O28" s="131" t="s">
        <v>21</v>
      </c>
      <c r="P28" s="126"/>
      <c r="Q28" s="126"/>
      <c r="R28" s="126"/>
      <c r="S28" s="127"/>
      <c r="T28" s="128">
        <f>T21+T26</f>
        <v>78167863</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-1452976304</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70</v>
      </c>
      <c r="C33" s="116"/>
      <c r="D33" s="116"/>
      <c r="E33" s="116"/>
      <c r="F33" s="116"/>
      <c r="G33" s="116"/>
      <c r="H33" s="116"/>
      <c r="I33" s="116"/>
      <c r="J33" s="116"/>
      <c r="K33" s="116"/>
      <c r="L33" s="117">
        <v>1990</v>
      </c>
      <c r="M33" s="117"/>
      <c r="N33" s="117"/>
      <c r="O33" s="117"/>
      <c r="P33" s="118">
        <v>50</v>
      </c>
      <c r="Q33" s="118"/>
      <c r="R33" s="118"/>
      <c r="S33" s="118"/>
      <c r="T33" s="303" t="s">
        <v>71</v>
      </c>
      <c r="U33" s="303"/>
      <c r="V33" s="303"/>
      <c r="W33" s="304"/>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2027638000</v>
      </c>
      <c r="D35" s="110"/>
      <c r="E35" s="110"/>
      <c r="F35" s="110"/>
      <c r="G35" s="110"/>
      <c r="H35" s="110"/>
      <c r="I35" s="110"/>
      <c r="J35" s="111">
        <v>1216582800</v>
      </c>
      <c r="K35" s="111"/>
      <c r="L35" s="111"/>
      <c r="M35" s="111"/>
      <c r="N35" s="111"/>
      <c r="O35" s="111"/>
      <c r="P35" s="111"/>
      <c r="Q35" s="110">
        <v>1103642000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73</v>
      </c>
      <c r="C37" s="116"/>
      <c r="D37" s="116"/>
      <c r="E37" s="116"/>
      <c r="F37" s="116"/>
      <c r="G37" s="116"/>
      <c r="H37" s="116"/>
      <c r="I37" s="116"/>
      <c r="J37" s="116"/>
      <c r="K37" s="116"/>
      <c r="L37" s="117">
        <v>1994</v>
      </c>
      <c r="M37" s="117"/>
      <c r="N37" s="117"/>
      <c r="O37" s="117"/>
      <c r="P37" s="118">
        <v>50</v>
      </c>
      <c r="Q37" s="118"/>
      <c r="R37" s="118"/>
      <c r="S37" s="118"/>
      <c r="T37" s="119" t="s">
        <v>578</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1242460868</v>
      </c>
      <c r="D39" s="110"/>
      <c r="E39" s="110"/>
      <c r="F39" s="110"/>
      <c r="G39" s="110"/>
      <c r="H39" s="110"/>
      <c r="I39" s="110"/>
      <c r="J39" s="111">
        <v>646079642</v>
      </c>
      <c r="K39" s="111"/>
      <c r="L39" s="111"/>
      <c r="M39" s="111"/>
      <c r="N39" s="111"/>
      <c r="O39" s="111"/>
      <c r="P39" s="111"/>
      <c r="Q39" s="110">
        <v>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74</v>
      </c>
      <c r="C41" s="116"/>
      <c r="D41" s="116"/>
      <c r="E41" s="116"/>
      <c r="F41" s="116"/>
      <c r="G41" s="116"/>
      <c r="H41" s="116"/>
      <c r="I41" s="116"/>
      <c r="J41" s="116"/>
      <c r="K41" s="116"/>
      <c r="L41" s="117">
        <v>1998</v>
      </c>
      <c r="M41" s="117"/>
      <c r="N41" s="117"/>
      <c r="O41" s="117"/>
      <c r="P41" s="118">
        <v>50</v>
      </c>
      <c r="Q41" s="118"/>
      <c r="R41" s="118"/>
      <c r="S41" s="118"/>
      <c r="T41" s="119" t="s">
        <v>75</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698861730</v>
      </c>
      <c r="D43" s="110"/>
      <c r="E43" s="110"/>
      <c r="F43" s="110"/>
      <c r="G43" s="110"/>
      <c r="H43" s="110"/>
      <c r="I43" s="110"/>
      <c r="J43" s="110">
        <v>307499148</v>
      </c>
      <c r="K43" s="110"/>
      <c r="L43" s="110"/>
      <c r="M43" s="110"/>
      <c r="N43" s="110"/>
      <c r="O43" s="110"/>
      <c r="P43" s="110"/>
      <c r="Q43" s="110">
        <v>545173000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76</v>
      </c>
      <c r="C47" s="306"/>
      <c r="D47" s="306"/>
      <c r="E47" s="306"/>
      <c r="F47" s="306"/>
      <c r="G47" s="306"/>
      <c r="H47" s="307">
        <v>121000000</v>
      </c>
      <c r="I47" s="307"/>
      <c r="J47" s="307"/>
      <c r="K47" s="307"/>
      <c r="L47" s="307">
        <v>64058816</v>
      </c>
      <c r="M47" s="307"/>
      <c r="N47" s="307"/>
      <c r="O47" s="307"/>
      <c r="P47" s="308">
        <v>40318</v>
      </c>
      <c r="Q47" s="308"/>
      <c r="R47" s="308"/>
      <c r="S47" s="308"/>
      <c r="T47" s="309">
        <v>47566</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77</v>
      </c>
      <c r="C49" s="306"/>
      <c r="D49" s="306"/>
      <c r="E49" s="306"/>
      <c r="F49" s="306"/>
      <c r="G49" s="306"/>
      <c r="H49" s="307">
        <v>109000000</v>
      </c>
      <c r="I49" s="307"/>
      <c r="J49" s="307"/>
      <c r="K49" s="307"/>
      <c r="L49" s="307">
        <v>57705888</v>
      </c>
      <c r="M49" s="307"/>
      <c r="N49" s="307"/>
      <c r="O49" s="307"/>
      <c r="P49" s="308">
        <v>40318</v>
      </c>
      <c r="Q49" s="308"/>
      <c r="R49" s="308"/>
      <c r="S49" s="308"/>
      <c r="T49" s="309">
        <v>47566</v>
      </c>
      <c r="U49" s="309"/>
      <c r="V49" s="309"/>
      <c r="W49" s="310"/>
    </row>
    <row r="51" spans="2:23" ht="15" customHeight="1" x14ac:dyDescent="0.2">
      <c r="U51" s="208" t="s">
        <v>470</v>
      </c>
      <c r="V51" s="208"/>
      <c r="W51" s="208"/>
    </row>
  </sheetData>
  <mergeCells count="159">
    <mergeCell ref="U51:W51"/>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B6:M7"/>
    <mergeCell ref="N6:S6"/>
    <mergeCell ref="T6:W6"/>
    <mergeCell ref="N7:S7"/>
    <mergeCell ref="T7:W7"/>
    <mergeCell ref="N10:S10"/>
    <mergeCell ref="T10:W10"/>
    <mergeCell ref="B12:W12"/>
    <mergeCell ref="B13:E13"/>
    <mergeCell ref="F13:J13"/>
    <mergeCell ref="O13:S13"/>
    <mergeCell ref="B8:M8"/>
    <mergeCell ref="N8:S8"/>
    <mergeCell ref="T8:W8"/>
    <mergeCell ref="B9:C9"/>
    <mergeCell ref="N9:S9"/>
    <mergeCell ref="T9:W9"/>
    <mergeCell ref="K13:N13"/>
    <mergeCell ref="T13:W13"/>
    <mergeCell ref="B1:E3"/>
    <mergeCell ref="F1:J1"/>
    <mergeCell ref="K1:R1"/>
    <mergeCell ref="S1:W1"/>
    <mergeCell ref="F2:J3"/>
    <mergeCell ref="K2:R3"/>
    <mergeCell ref="S2:W3"/>
    <mergeCell ref="B4:W4"/>
    <mergeCell ref="B5:M5"/>
    <mergeCell ref="N5:S5"/>
    <mergeCell ref="T5:W5"/>
  </mergeCells>
  <phoneticPr fontId="1"/>
  <hyperlinks>
    <hyperlink ref="U51" location="目次!D5" display="目次へ戻る"/>
  </hyperlinks>
  <pageMargins left="0.7" right="0.7" top="0.75" bottom="0.75" header="0.3" footer="0.3"/>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301</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341</v>
      </c>
      <c r="L2" s="278"/>
      <c r="M2" s="278"/>
      <c r="N2" s="278"/>
      <c r="O2" s="278"/>
      <c r="P2" s="278"/>
      <c r="Q2" s="278"/>
      <c r="R2" s="278"/>
      <c r="S2" s="278" t="s">
        <v>334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342</v>
      </c>
      <c r="C5" s="33"/>
      <c r="D5" s="33"/>
      <c r="E5" s="33"/>
      <c r="F5" s="33"/>
      <c r="G5" s="326" t="s">
        <v>343</v>
      </c>
      <c r="H5" s="326"/>
      <c r="I5" s="326"/>
      <c r="J5" s="326"/>
      <c r="K5" s="326"/>
      <c r="L5" s="326"/>
      <c r="M5" s="327"/>
      <c r="N5" s="287" t="s">
        <v>63</v>
      </c>
      <c r="O5" s="288"/>
      <c r="P5" s="288"/>
      <c r="Q5" s="288"/>
      <c r="R5" s="288"/>
      <c r="S5" s="288"/>
      <c r="T5" s="361">
        <v>73741</v>
      </c>
      <c r="U5" s="361"/>
      <c r="V5" s="361"/>
      <c r="W5" s="362"/>
      <c r="Y5" s="5"/>
      <c r="Z5" s="5"/>
    </row>
    <row r="6" spans="1:26" s="4" customFormat="1" ht="15" customHeight="1" x14ac:dyDescent="0.2">
      <c r="B6" s="20"/>
      <c r="C6" s="11"/>
      <c r="D6" s="11"/>
      <c r="E6" s="11"/>
      <c r="F6" s="23"/>
      <c r="G6" s="91" t="s">
        <v>344</v>
      </c>
      <c r="H6" s="91"/>
      <c r="I6" s="91"/>
      <c r="J6" s="91"/>
      <c r="K6" s="91"/>
      <c r="L6" s="91"/>
      <c r="M6" s="92"/>
      <c r="N6" s="197" t="s">
        <v>48</v>
      </c>
      <c r="O6" s="198"/>
      <c r="P6" s="198"/>
      <c r="Q6" s="198"/>
      <c r="R6" s="198"/>
      <c r="S6" s="199"/>
      <c r="T6" s="241">
        <f>(K28/T5)</f>
        <v>2701.6027718636851</v>
      </c>
      <c r="U6" s="242"/>
      <c r="V6" s="242"/>
      <c r="W6" s="243"/>
      <c r="Y6" s="5"/>
      <c r="Z6" s="5"/>
    </row>
    <row r="7" spans="1:26" s="4" customFormat="1" ht="15" customHeight="1" x14ac:dyDescent="0.2">
      <c r="B7" s="20"/>
      <c r="C7" s="11"/>
      <c r="D7" s="11"/>
      <c r="E7" s="11"/>
      <c r="F7" s="11"/>
      <c r="G7" s="299" t="s">
        <v>345</v>
      </c>
      <c r="H7" s="299"/>
      <c r="I7" s="299"/>
      <c r="J7" s="299"/>
      <c r="K7" s="299"/>
      <c r="L7" s="299"/>
      <c r="M7" s="300"/>
      <c r="N7" s="197" t="s">
        <v>49</v>
      </c>
      <c r="O7" s="198"/>
      <c r="P7" s="198"/>
      <c r="Q7" s="198"/>
      <c r="R7" s="198"/>
      <c r="S7" s="199"/>
      <c r="T7" s="244">
        <f>(SUM(K14:N20,K23:N25)-(SUM(T17:W18)))/(T5)</f>
        <v>2641.1308091834935</v>
      </c>
      <c r="U7" s="245"/>
      <c r="V7" s="245"/>
      <c r="W7" s="246"/>
      <c r="Y7" s="5"/>
      <c r="Z7" s="5"/>
    </row>
    <row r="8" spans="1:26" s="4" customFormat="1" ht="15" customHeight="1" x14ac:dyDescent="0.2">
      <c r="B8" s="20" t="s">
        <v>346</v>
      </c>
      <c r="C8" s="11"/>
      <c r="D8" s="11"/>
      <c r="E8" s="11"/>
      <c r="F8" s="11"/>
      <c r="G8" s="299" t="s">
        <v>347</v>
      </c>
      <c r="H8" s="299"/>
      <c r="I8" s="299"/>
      <c r="J8" s="299"/>
      <c r="K8" s="299"/>
      <c r="L8" s="299"/>
      <c r="M8" s="300"/>
      <c r="N8" s="197" t="s">
        <v>44</v>
      </c>
      <c r="O8" s="198"/>
      <c r="P8" s="198"/>
      <c r="Q8" s="198"/>
      <c r="R8" s="198"/>
      <c r="S8" s="199"/>
      <c r="T8" s="261">
        <f>((T17+T18)/(K28)*100)</f>
        <v>2.2383735799351157</v>
      </c>
      <c r="U8" s="262"/>
      <c r="V8" s="262"/>
      <c r="W8" s="263"/>
      <c r="Y8" s="5"/>
      <c r="Z8" s="5"/>
    </row>
    <row r="9" spans="1:26" s="4" customFormat="1" ht="15" customHeight="1" x14ac:dyDescent="0.2">
      <c r="B9" s="20"/>
      <c r="C9" s="11"/>
      <c r="D9" s="11"/>
      <c r="E9" s="11"/>
      <c r="F9" s="12"/>
      <c r="G9" s="91" t="s">
        <v>348</v>
      </c>
      <c r="H9" s="91"/>
      <c r="I9" s="91"/>
      <c r="J9" s="91"/>
      <c r="K9" s="91"/>
      <c r="L9" s="91"/>
      <c r="M9" s="92"/>
      <c r="N9" s="197" t="s">
        <v>45</v>
      </c>
      <c r="O9" s="198"/>
      <c r="P9" s="198"/>
      <c r="Q9" s="198"/>
      <c r="R9" s="198"/>
      <c r="S9" s="199"/>
      <c r="T9" s="261">
        <f>IF((K21-T21)/(K21)*100&gt;0,(K21-T21)/(K21)*100,0)</f>
        <v>96.632009853729215</v>
      </c>
      <c r="U9" s="262"/>
      <c r="V9" s="262"/>
      <c r="W9" s="263"/>
      <c r="Y9" s="5"/>
      <c r="Z9" s="5"/>
    </row>
    <row r="10" spans="1:26" s="4" customFormat="1" ht="15" customHeight="1" thickBot="1" x14ac:dyDescent="0.25">
      <c r="B10" s="57"/>
      <c r="C10" s="55"/>
      <c r="D10" s="55"/>
      <c r="E10" s="55"/>
      <c r="F10" s="55"/>
      <c r="G10" s="392" t="s">
        <v>349</v>
      </c>
      <c r="H10" s="392"/>
      <c r="I10" s="392"/>
      <c r="J10" s="392"/>
      <c r="K10" s="392"/>
      <c r="L10" s="392"/>
      <c r="M10" s="393"/>
      <c r="N10" s="294" t="s">
        <v>99</v>
      </c>
      <c r="O10" s="295"/>
      <c r="P10" s="295"/>
      <c r="Q10" s="295"/>
      <c r="R10" s="295"/>
      <c r="S10" s="295"/>
      <c r="T10" s="317">
        <v>72.22</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44592000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72199446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2591380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373727</v>
      </c>
      <c r="L18" s="194"/>
      <c r="M18" s="194"/>
      <c r="N18" s="195"/>
      <c r="O18" s="196" t="s">
        <v>6</v>
      </c>
      <c r="P18" s="191"/>
      <c r="Q18" s="191"/>
      <c r="R18" s="191"/>
      <c r="S18" s="192"/>
      <c r="T18" s="157">
        <v>4459263</v>
      </c>
      <c r="U18" s="158"/>
      <c r="V18" s="158"/>
      <c r="W18" s="161"/>
      <c r="X18" s="1"/>
    </row>
    <row r="19" spans="1:24" s="2" customFormat="1" ht="15" customHeight="1" x14ac:dyDescent="0.2">
      <c r="A19" s="1"/>
      <c r="B19" s="143"/>
      <c r="C19" s="144"/>
      <c r="D19" s="144"/>
      <c r="E19" s="144"/>
      <c r="F19" s="190" t="s">
        <v>23</v>
      </c>
      <c r="G19" s="191"/>
      <c r="H19" s="191"/>
      <c r="I19" s="191"/>
      <c r="J19" s="192"/>
      <c r="K19" s="193">
        <v>55359280</v>
      </c>
      <c r="L19" s="194"/>
      <c r="M19" s="194"/>
      <c r="N19" s="195"/>
      <c r="O19" s="196" t="s">
        <v>24</v>
      </c>
      <c r="P19" s="191"/>
      <c r="Q19" s="191"/>
      <c r="R19" s="191"/>
      <c r="S19" s="192"/>
      <c r="T19" s="157">
        <v>1438621</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503</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175115833</v>
      </c>
      <c r="L21" s="187"/>
      <c r="M21" s="187"/>
      <c r="N21" s="188"/>
      <c r="O21" s="178" t="s">
        <v>21</v>
      </c>
      <c r="P21" s="173"/>
      <c r="Q21" s="173"/>
      <c r="R21" s="173"/>
      <c r="S21" s="174"/>
      <c r="T21" s="186">
        <f>SUM(T14:W20)</f>
        <v>5897884</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-169217949</v>
      </c>
      <c r="U22" s="136"/>
      <c r="V22" s="136"/>
      <c r="W22" s="137"/>
      <c r="X22" s="1"/>
    </row>
    <row r="23" spans="1:24" s="2" customFormat="1" ht="15" customHeight="1" x14ac:dyDescent="0.2">
      <c r="A23" s="1"/>
      <c r="B23" s="141" t="s">
        <v>475</v>
      </c>
      <c r="C23" s="142"/>
      <c r="D23" s="142"/>
      <c r="E23" s="142"/>
      <c r="F23" s="147" t="s">
        <v>1</v>
      </c>
      <c r="G23" s="148"/>
      <c r="H23" s="148"/>
      <c r="I23" s="148"/>
      <c r="J23" s="149"/>
      <c r="K23" s="150">
        <v>17930851</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6172206</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24103057</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-24103057</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199218890</v>
      </c>
      <c r="L28" s="129"/>
      <c r="M28" s="129"/>
      <c r="N28" s="130"/>
      <c r="O28" s="131" t="s">
        <v>21</v>
      </c>
      <c r="P28" s="126"/>
      <c r="Q28" s="126"/>
      <c r="R28" s="126"/>
      <c r="S28" s="127"/>
      <c r="T28" s="128">
        <f>T21+T26</f>
        <v>5897884</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-193321006</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350</v>
      </c>
      <c r="C33" s="116"/>
      <c r="D33" s="116"/>
      <c r="E33" s="116"/>
      <c r="F33" s="116"/>
      <c r="G33" s="116"/>
      <c r="H33" s="116"/>
      <c r="I33" s="116"/>
      <c r="J33" s="116"/>
      <c r="K33" s="116"/>
      <c r="L33" s="117">
        <v>1973</v>
      </c>
      <c r="M33" s="117"/>
      <c r="N33" s="117"/>
      <c r="O33" s="117"/>
      <c r="P33" s="118">
        <v>50</v>
      </c>
      <c r="Q33" s="118"/>
      <c r="R33" s="118"/>
      <c r="S33" s="118"/>
      <c r="T33" s="119" t="s">
        <v>351</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234738347</v>
      </c>
      <c r="D35" s="110"/>
      <c r="E35" s="110"/>
      <c r="F35" s="110"/>
      <c r="G35" s="110"/>
      <c r="H35" s="110"/>
      <c r="I35" s="110"/>
      <c r="J35" s="110">
        <v>220654002</v>
      </c>
      <c r="K35" s="110"/>
      <c r="L35" s="110"/>
      <c r="M35" s="110"/>
      <c r="N35" s="110"/>
      <c r="O35" s="110"/>
      <c r="P35" s="110"/>
      <c r="Q35" s="110">
        <v>93234000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352</v>
      </c>
      <c r="C37" s="116"/>
      <c r="D37" s="116"/>
      <c r="E37" s="116"/>
      <c r="F37" s="116"/>
      <c r="G37" s="116"/>
      <c r="H37" s="116"/>
      <c r="I37" s="116"/>
      <c r="J37" s="116"/>
      <c r="K37" s="116"/>
      <c r="L37" s="117">
        <v>1984</v>
      </c>
      <c r="M37" s="117"/>
      <c r="N37" s="117"/>
      <c r="O37" s="117"/>
      <c r="P37" s="118">
        <v>50</v>
      </c>
      <c r="Q37" s="118"/>
      <c r="R37" s="118"/>
      <c r="S37" s="118"/>
      <c r="T37" s="119" t="s">
        <v>565</v>
      </c>
      <c r="U37" s="119"/>
      <c r="V37" s="119"/>
      <c r="W37" s="120"/>
      <c r="X37" s="3"/>
      <c r="Y37" s="3"/>
      <c r="AA37" s="2"/>
      <c r="AB37" s="2"/>
      <c r="AC37" s="2"/>
    </row>
    <row r="38" spans="2:29" ht="18" customHeight="1" x14ac:dyDescent="0.2">
      <c r="B38" s="106"/>
      <c r="C38" s="108" t="s">
        <v>101</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655289137</v>
      </c>
      <c r="D39" s="110"/>
      <c r="E39" s="110"/>
      <c r="F39" s="110"/>
      <c r="G39" s="110"/>
      <c r="H39" s="110"/>
      <c r="I39" s="110"/>
      <c r="J39" s="110">
        <v>471808152</v>
      </c>
      <c r="K39" s="110"/>
      <c r="L39" s="110"/>
      <c r="M39" s="110"/>
      <c r="N39" s="110"/>
      <c r="O39" s="110"/>
      <c r="P39" s="110"/>
      <c r="Q39" s="110">
        <v>322611000</v>
      </c>
      <c r="R39" s="110"/>
      <c r="S39" s="110"/>
      <c r="T39" s="110"/>
      <c r="U39" s="110"/>
      <c r="V39" s="110"/>
      <c r="W39" s="112"/>
      <c r="X39" s="3"/>
      <c r="Y39" s="3"/>
      <c r="Z39" s="1"/>
    </row>
    <row r="41" spans="2:29" ht="15" customHeight="1" x14ac:dyDescent="0.2">
      <c r="U41" s="208" t="s">
        <v>470</v>
      </c>
      <c r="V41" s="208"/>
      <c r="W41" s="208"/>
    </row>
  </sheetData>
  <mergeCells count="125">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O13:S13"/>
    <mergeCell ref="G9:M9"/>
    <mergeCell ref="N9:S9"/>
    <mergeCell ref="T9:W9"/>
    <mergeCell ref="G10:M10"/>
    <mergeCell ref="N10:S10"/>
    <mergeCell ref="T10:W10"/>
    <mergeCell ref="K13:N13"/>
    <mergeCell ref="T13:W13"/>
    <mergeCell ref="U41:W41"/>
    <mergeCell ref="B1:E3"/>
    <mergeCell ref="F1:J1"/>
    <mergeCell ref="K1:R1"/>
    <mergeCell ref="S1:W1"/>
    <mergeCell ref="F2:J3"/>
    <mergeCell ref="K2:R3"/>
    <mergeCell ref="S2:W3"/>
    <mergeCell ref="G7:M7"/>
    <mergeCell ref="N7:S7"/>
    <mergeCell ref="T7:W7"/>
    <mergeCell ref="G8:M8"/>
    <mergeCell ref="N8:S8"/>
    <mergeCell ref="T8:W8"/>
    <mergeCell ref="B4:W4"/>
    <mergeCell ref="G5:M5"/>
    <mergeCell ref="N5:S5"/>
    <mergeCell ref="T5:W5"/>
    <mergeCell ref="G6:M6"/>
    <mergeCell ref="N6:S6"/>
    <mergeCell ref="T6:W6"/>
    <mergeCell ref="B12:W12"/>
    <mergeCell ref="B13:E13"/>
    <mergeCell ref="F13:J13"/>
  </mergeCells>
  <phoneticPr fontId="1"/>
  <hyperlinks>
    <hyperlink ref="U41" location="目次!D6" display="目次へ戻る"/>
    <hyperlink ref="U41:W41" location="目次!D46" display="目次へ戻る"/>
  </hyperlinks>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517</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354</v>
      </c>
      <c r="L2" s="278"/>
      <c r="M2" s="278"/>
      <c r="N2" s="278"/>
      <c r="O2" s="278"/>
      <c r="P2" s="278"/>
      <c r="Q2" s="278"/>
      <c r="R2" s="278"/>
      <c r="S2" s="278" t="s">
        <v>334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355</v>
      </c>
      <c r="F5" s="326"/>
      <c r="G5" s="326"/>
      <c r="H5" s="326"/>
      <c r="I5" s="326"/>
      <c r="J5" s="326"/>
      <c r="K5" s="326"/>
      <c r="L5" s="326"/>
      <c r="M5" s="327"/>
      <c r="N5" s="287" t="s">
        <v>63</v>
      </c>
      <c r="O5" s="288"/>
      <c r="P5" s="288"/>
      <c r="Q5" s="288"/>
      <c r="R5" s="288"/>
      <c r="S5" s="288"/>
      <c r="T5" s="361">
        <v>21220</v>
      </c>
      <c r="U5" s="361"/>
      <c r="V5" s="361"/>
      <c r="W5" s="362"/>
      <c r="Y5" s="5"/>
      <c r="Z5" s="5"/>
    </row>
    <row r="6" spans="1:26" s="4" customFormat="1" ht="15" customHeight="1" x14ac:dyDescent="0.2">
      <c r="B6" s="20" t="s">
        <v>160</v>
      </c>
      <c r="C6" s="11"/>
      <c r="D6" s="11"/>
      <c r="E6" s="91" t="s">
        <v>356</v>
      </c>
      <c r="F6" s="91"/>
      <c r="G6" s="91"/>
      <c r="H6" s="91"/>
      <c r="I6" s="91"/>
      <c r="J6" s="91"/>
      <c r="K6" s="91"/>
      <c r="L6" s="91"/>
      <c r="M6" s="92"/>
      <c r="N6" s="197" t="s">
        <v>48</v>
      </c>
      <c r="O6" s="198"/>
      <c r="P6" s="198"/>
      <c r="Q6" s="198"/>
      <c r="R6" s="198"/>
      <c r="S6" s="199"/>
      <c r="T6" s="241">
        <f>(K28/T5)</f>
        <v>5432.4498114985863</v>
      </c>
      <c r="U6" s="242"/>
      <c r="V6" s="242"/>
      <c r="W6" s="243"/>
      <c r="Y6" s="5"/>
      <c r="Z6" s="5"/>
    </row>
    <row r="7" spans="1:26" s="4" customFormat="1" ht="15" customHeight="1" x14ac:dyDescent="0.2">
      <c r="B7" s="20" t="s">
        <v>337</v>
      </c>
      <c r="C7" s="11"/>
      <c r="D7" s="11"/>
      <c r="E7" s="11"/>
      <c r="F7" s="12"/>
      <c r="G7" s="12"/>
      <c r="H7" s="12"/>
      <c r="I7" s="12"/>
      <c r="J7" s="12"/>
      <c r="K7" s="12"/>
      <c r="L7" s="12"/>
      <c r="M7" s="38"/>
      <c r="N7" s="197" t="s">
        <v>49</v>
      </c>
      <c r="O7" s="198"/>
      <c r="P7" s="198"/>
      <c r="Q7" s="198"/>
      <c r="R7" s="198"/>
      <c r="S7" s="199"/>
      <c r="T7" s="244">
        <f>(SUM(K14:N20,K23:N25)-(SUM(T17:W18)))/(T5)</f>
        <v>5424.879406220547</v>
      </c>
      <c r="U7" s="245"/>
      <c r="V7" s="245"/>
      <c r="W7" s="246"/>
      <c r="Y7" s="5"/>
      <c r="Z7" s="5"/>
    </row>
    <row r="8" spans="1:26" s="4" customFormat="1" ht="15" customHeight="1" x14ac:dyDescent="0.2">
      <c r="B8" s="328" t="s">
        <v>357</v>
      </c>
      <c r="C8" s="329"/>
      <c r="D8" s="329"/>
      <c r="E8" s="329"/>
      <c r="F8" s="329"/>
      <c r="G8" s="329"/>
      <c r="H8" s="329"/>
      <c r="I8" s="329"/>
      <c r="J8" s="329"/>
      <c r="K8" s="329"/>
      <c r="L8" s="329"/>
      <c r="M8" s="330"/>
      <c r="N8" s="197" t="s">
        <v>44</v>
      </c>
      <c r="O8" s="198"/>
      <c r="P8" s="198"/>
      <c r="Q8" s="198"/>
      <c r="R8" s="198"/>
      <c r="S8" s="199"/>
      <c r="T8" s="261">
        <f>((T17+T18)/(K28)*100)</f>
        <v>0.13935527323263436</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98.753381768138183</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358</v>
      </c>
      <c r="O10" s="295"/>
      <c r="P10" s="295"/>
      <c r="Q10" s="295"/>
      <c r="R10" s="295"/>
      <c r="S10" s="295"/>
      <c r="T10" s="317">
        <v>62.71</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52024000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44831150</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1161600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311990</v>
      </c>
      <c r="L18" s="194"/>
      <c r="M18" s="194"/>
      <c r="N18" s="195"/>
      <c r="O18" s="196" t="s">
        <v>6</v>
      </c>
      <c r="P18" s="191"/>
      <c r="Q18" s="191"/>
      <c r="R18" s="191"/>
      <c r="S18" s="192"/>
      <c r="T18" s="157">
        <v>160644</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1065140</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98328740</v>
      </c>
      <c r="L21" s="187"/>
      <c r="M21" s="187"/>
      <c r="N21" s="188"/>
      <c r="O21" s="178" t="s">
        <v>21</v>
      </c>
      <c r="P21" s="173"/>
      <c r="Q21" s="173"/>
      <c r="R21" s="173"/>
      <c r="S21" s="174"/>
      <c r="T21" s="186">
        <f>SUM(T14:W20)</f>
        <v>1225784</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-97102956</v>
      </c>
      <c r="U22" s="136"/>
      <c r="V22" s="136"/>
      <c r="W22" s="137"/>
      <c r="X22" s="1"/>
    </row>
    <row r="23" spans="1:24" s="2" customFormat="1" ht="15" customHeight="1" x14ac:dyDescent="0.2">
      <c r="A23" s="1"/>
      <c r="B23" s="141" t="s">
        <v>475</v>
      </c>
      <c r="C23" s="142"/>
      <c r="D23" s="142"/>
      <c r="E23" s="142"/>
      <c r="F23" s="147" t="s">
        <v>1</v>
      </c>
      <c r="G23" s="148"/>
      <c r="H23" s="148"/>
      <c r="I23" s="148"/>
      <c r="J23" s="149"/>
      <c r="K23" s="150">
        <v>9746938</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7200907</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16947845</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-16947845</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115276585</v>
      </c>
      <c r="L28" s="129"/>
      <c r="M28" s="129"/>
      <c r="N28" s="130"/>
      <c r="O28" s="131" t="s">
        <v>21</v>
      </c>
      <c r="P28" s="126"/>
      <c r="Q28" s="126"/>
      <c r="R28" s="126"/>
      <c r="S28" s="127"/>
      <c r="T28" s="128">
        <f>T21+T26</f>
        <v>1225784</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-114050801</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354</v>
      </c>
      <c r="C33" s="116"/>
      <c r="D33" s="116"/>
      <c r="E33" s="116"/>
      <c r="F33" s="116"/>
      <c r="G33" s="116"/>
      <c r="H33" s="116"/>
      <c r="I33" s="116"/>
      <c r="J33" s="116"/>
      <c r="K33" s="116"/>
      <c r="L33" s="117">
        <v>1989</v>
      </c>
      <c r="M33" s="117"/>
      <c r="N33" s="117"/>
      <c r="O33" s="117"/>
      <c r="P33" s="118">
        <v>50</v>
      </c>
      <c r="Q33" s="118"/>
      <c r="R33" s="118"/>
      <c r="S33" s="118"/>
      <c r="T33" s="119" t="s">
        <v>359</v>
      </c>
      <c r="U33" s="119"/>
      <c r="V33" s="119"/>
      <c r="W33" s="120"/>
    </row>
    <row r="34" spans="2:23" ht="18" customHeight="1" x14ac:dyDescent="0.2">
      <c r="B34" s="106"/>
      <c r="C34" s="108" t="s">
        <v>360</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468596900</v>
      </c>
      <c r="D35" s="110"/>
      <c r="E35" s="110"/>
      <c r="F35" s="110"/>
      <c r="G35" s="110"/>
      <c r="H35" s="110"/>
      <c r="I35" s="110"/>
      <c r="J35" s="110">
        <v>290530078</v>
      </c>
      <c r="K35" s="110"/>
      <c r="L35" s="110"/>
      <c r="M35" s="110"/>
      <c r="N35" s="110"/>
      <c r="O35" s="110"/>
      <c r="P35" s="110"/>
      <c r="Q35" s="110">
        <v>268229000</v>
      </c>
      <c r="R35" s="110"/>
      <c r="S35" s="110"/>
      <c r="T35" s="110"/>
      <c r="U35" s="110"/>
      <c r="V35" s="110"/>
      <c r="W35" s="112"/>
    </row>
    <row r="36" spans="2:23" ht="11" x14ac:dyDescent="0.2"/>
    <row r="37" spans="2:23" ht="15" customHeight="1" x14ac:dyDescent="0.2">
      <c r="U37" s="208" t="s">
        <v>470</v>
      </c>
      <c r="V37" s="208"/>
      <c r="W37" s="208"/>
    </row>
  </sheetData>
  <mergeCells count="107">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N9:S9"/>
    <mergeCell ref="T9:W9"/>
    <mergeCell ref="N10:S10"/>
    <mergeCell ref="T10:W10"/>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s>
  <phoneticPr fontId="1"/>
  <hyperlinks>
    <hyperlink ref="U37" location="目次!D6" display="目次へ戻る"/>
    <hyperlink ref="U37:W37" location="目次!D47" display="目次へ戻る"/>
  </hyperlink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320</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362</v>
      </c>
      <c r="L2" s="278"/>
      <c r="M2" s="278"/>
      <c r="N2" s="278"/>
      <c r="O2" s="278"/>
      <c r="P2" s="278"/>
      <c r="Q2" s="278"/>
      <c r="R2" s="278"/>
      <c r="S2" s="278" t="s">
        <v>334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363</v>
      </c>
      <c r="F5" s="326"/>
      <c r="G5" s="326"/>
      <c r="H5" s="326"/>
      <c r="I5" s="326"/>
      <c r="J5" s="326"/>
      <c r="K5" s="326"/>
      <c r="L5" s="326"/>
      <c r="M5" s="327"/>
      <c r="N5" s="287" t="s">
        <v>63</v>
      </c>
      <c r="O5" s="288"/>
      <c r="P5" s="288"/>
      <c r="Q5" s="288"/>
      <c r="R5" s="288"/>
      <c r="S5" s="288"/>
      <c r="T5" s="361">
        <v>546</v>
      </c>
      <c r="U5" s="361"/>
      <c r="V5" s="361"/>
      <c r="W5" s="362"/>
      <c r="Y5" s="5"/>
      <c r="Z5" s="5"/>
    </row>
    <row r="6" spans="1:26" s="4" customFormat="1" ht="15" customHeight="1" x14ac:dyDescent="0.2">
      <c r="B6" s="20" t="s">
        <v>160</v>
      </c>
      <c r="C6" s="11"/>
      <c r="D6" s="11"/>
      <c r="E6" s="91" t="s">
        <v>364</v>
      </c>
      <c r="F6" s="91"/>
      <c r="G6" s="91"/>
      <c r="H6" s="91"/>
      <c r="I6" s="91"/>
      <c r="J6" s="91"/>
      <c r="K6" s="91"/>
      <c r="L6" s="91"/>
      <c r="M6" s="92"/>
      <c r="N6" s="197" t="s">
        <v>48</v>
      </c>
      <c r="O6" s="198"/>
      <c r="P6" s="198"/>
      <c r="Q6" s="198"/>
      <c r="R6" s="198"/>
      <c r="S6" s="199"/>
      <c r="T6" s="241">
        <f>(K28/T5)</f>
        <v>110038.78205128205</v>
      </c>
      <c r="U6" s="242"/>
      <c r="V6" s="242"/>
      <c r="W6" s="243"/>
      <c r="Y6" s="5"/>
      <c r="Z6" s="5"/>
    </row>
    <row r="7" spans="1:26" s="4" customFormat="1" ht="15" customHeight="1" x14ac:dyDescent="0.2">
      <c r="B7" s="20" t="s">
        <v>184</v>
      </c>
      <c r="C7" s="11"/>
      <c r="D7" s="11"/>
      <c r="E7" s="299" t="s">
        <v>365</v>
      </c>
      <c r="F7" s="299"/>
      <c r="G7" s="299"/>
      <c r="H7" s="299"/>
      <c r="I7" s="299"/>
      <c r="J7" s="299"/>
      <c r="K7" s="299"/>
      <c r="L7" s="299"/>
      <c r="M7" s="300"/>
      <c r="N7" s="197" t="s">
        <v>49</v>
      </c>
      <c r="O7" s="198"/>
      <c r="P7" s="198"/>
      <c r="Q7" s="198"/>
      <c r="R7" s="198"/>
      <c r="S7" s="199"/>
      <c r="T7" s="244">
        <f>(SUM(K14:N20,K23:N25)-(SUM(T17:W18)))/(T5)</f>
        <v>110036.16666666667</v>
      </c>
      <c r="U7" s="245"/>
      <c r="V7" s="245"/>
      <c r="W7" s="246"/>
      <c r="Y7" s="5"/>
      <c r="Z7" s="5"/>
    </row>
    <row r="8" spans="1:26" s="4" customFormat="1" ht="15" customHeight="1" x14ac:dyDescent="0.2">
      <c r="B8" s="20"/>
      <c r="C8" s="11"/>
      <c r="D8" s="11"/>
      <c r="E8" s="11"/>
      <c r="F8" s="11"/>
      <c r="G8" s="37"/>
      <c r="H8" s="37"/>
      <c r="I8" s="37"/>
      <c r="J8" s="37"/>
      <c r="K8" s="37"/>
      <c r="L8" s="37"/>
      <c r="M8" s="46"/>
      <c r="N8" s="197" t="s">
        <v>44</v>
      </c>
      <c r="O8" s="198"/>
      <c r="P8" s="198"/>
      <c r="Q8" s="198"/>
      <c r="R8" s="198"/>
      <c r="S8" s="199"/>
      <c r="T8" s="261">
        <f>((T17+T18)/(K28)*100)</f>
        <v>2.3767844087603145E-3</v>
      </c>
      <c r="U8" s="262"/>
      <c r="V8" s="262"/>
      <c r="W8" s="263"/>
      <c r="Y8" s="5"/>
      <c r="Z8" s="5"/>
    </row>
    <row r="9" spans="1:26" s="4" customFormat="1" ht="15" customHeight="1" x14ac:dyDescent="0.2">
      <c r="B9" s="52"/>
      <c r="C9" s="53"/>
      <c r="D9" s="53"/>
      <c r="E9" s="53"/>
      <c r="F9" s="11"/>
      <c r="G9" s="37"/>
      <c r="H9" s="37"/>
      <c r="I9" s="37"/>
      <c r="J9" s="37"/>
      <c r="K9" s="37"/>
      <c r="L9" s="37"/>
      <c r="M9" s="46"/>
      <c r="N9" s="197" t="s">
        <v>45</v>
      </c>
      <c r="O9" s="198"/>
      <c r="P9" s="198"/>
      <c r="Q9" s="198"/>
      <c r="R9" s="198"/>
      <c r="S9" s="199"/>
      <c r="T9" s="261">
        <f>IF((K21-T21)/(K21)*100&gt;0,(K21-T21)/(K21)*100,0)</f>
        <v>99.979032444960538</v>
      </c>
      <c r="U9" s="262"/>
      <c r="V9" s="262"/>
      <c r="W9" s="263"/>
      <c r="Y9" s="5"/>
      <c r="Z9" s="5"/>
    </row>
    <row r="10" spans="1:26" s="4" customFormat="1" ht="15" customHeight="1" thickBot="1" x14ac:dyDescent="0.25">
      <c r="B10" s="54"/>
      <c r="C10" s="42"/>
      <c r="D10" s="42"/>
      <c r="E10" s="42"/>
      <c r="F10" s="43"/>
      <c r="G10" s="40"/>
      <c r="H10" s="40"/>
      <c r="I10" s="40"/>
      <c r="J10" s="40"/>
      <c r="K10" s="40"/>
      <c r="L10" s="40"/>
      <c r="M10" s="41"/>
      <c r="N10" s="294" t="s">
        <v>69</v>
      </c>
      <c r="O10" s="295"/>
      <c r="P10" s="295"/>
      <c r="Q10" s="295"/>
      <c r="R10" s="295"/>
      <c r="S10" s="295"/>
      <c r="T10" s="317">
        <v>66.34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44923910</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1298000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1613901</v>
      </c>
      <c r="L18" s="194"/>
      <c r="M18" s="194"/>
      <c r="N18" s="195"/>
      <c r="O18" s="196" t="s">
        <v>6</v>
      </c>
      <c r="P18" s="191"/>
      <c r="Q18" s="191"/>
      <c r="R18" s="191"/>
      <c r="S18" s="192"/>
      <c r="T18" s="157">
        <v>1428</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8602</v>
      </c>
      <c r="U19" s="158"/>
      <c r="V19" s="158"/>
      <c r="W19" s="161"/>
      <c r="X19" s="1"/>
    </row>
    <row r="20" spans="1:24" s="2" customFormat="1" ht="15" customHeight="1" x14ac:dyDescent="0.2">
      <c r="A20" s="1"/>
      <c r="B20" s="143"/>
      <c r="C20" s="144"/>
      <c r="D20" s="144"/>
      <c r="E20" s="144"/>
      <c r="F20" s="162" t="s">
        <v>497</v>
      </c>
      <c r="G20" s="163"/>
      <c r="H20" s="163"/>
      <c r="I20" s="163"/>
      <c r="J20" s="164"/>
      <c r="K20" s="180">
        <v>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47835811</v>
      </c>
      <c r="L21" s="187"/>
      <c r="M21" s="187"/>
      <c r="N21" s="188"/>
      <c r="O21" s="178" t="s">
        <v>21</v>
      </c>
      <c r="P21" s="173"/>
      <c r="Q21" s="173"/>
      <c r="R21" s="173"/>
      <c r="S21" s="174"/>
      <c r="T21" s="186">
        <f>SUM(T14:W20)</f>
        <v>10030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321">
        <f>T21-K21</f>
        <v>-47825781</v>
      </c>
      <c r="U22" s="322"/>
      <c r="V22" s="322"/>
      <c r="W22" s="323"/>
      <c r="X22" s="1"/>
    </row>
    <row r="23" spans="1:24" s="2" customFormat="1" ht="15" customHeight="1" x14ac:dyDescent="0.2">
      <c r="A23" s="1"/>
      <c r="B23" s="141" t="s">
        <v>475</v>
      </c>
      <c r="C23" s="142"/>
      <c r="D23" s="142"/>
      <c r="E23" s="142"/>
      <c r="F23" s="147" t="s">
        <v>1</v>
      </c>
      <c r="G23" s="148"/>
      <c r="H23" s="148"/>
      <c r="I23" s="148"/>
      <c r="J23" s="149"/>
      <c r="K23" s="150">
        <v>12245364</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12245364</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321">
        <f>T26-K26</f>
        <v>-12245364</v>
      </c>
      <c r="U27" s="322"/>
      <c r="V27" s="322"/>
      <c r="W27" s="323"/>
      <c r="X27" s="1"/>
    </row>
    <row r="28" spans="1:24" s="2" customFormat="1" ht="15" customHeight="1" thickBot="1" x14ac:dyDescent="0.25">
      <c r="A28" s="1"/>
      <c r="B28" s="121" t="s">
        <v>476</v>
      </c>
      <c r="C28" s="122"/>
      <c r="D28" s="122"/>
      <c r="E28" s="122"/>
      <c r="F28" s="125" t="s">
        <v>20</v>
      </c>
      <c r="G28" s="126"/>
      <c r="H28" s="126"/>
      <c r="I28" s="126"/>
      <c r="J28" s="127"/>
      <c r="K28" s="128">
        <f>K21+K26</f>
        <v>60081175</v>
      </c>
      <c r="L28" s="129"/>
      <c r="M28" s="129"/>
      <c r="N28" s="130"/>
      <c r="O28" s="131" t="s">
        <v>21</v>
      </c>
      <c r="P28" s="126"/>
      <c r="Q28" s="126"/>
      <c r="R28" s="126"/>
      <c r="S28" s="127"/>
      <c r="T28" s="128">
        <f>T21+T26</f>
        <v>10030</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321">
        <f>T28-K28</f>
        <v>-60071145</v>
      </c>
      <c r="U29" s="322"/>
      <c r="V29" s="322"/>
      <c r="W29" s="323"/>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366</v>
      </c>
      <c r="C33" s="116"/>
      <c r="D33" s="116"/>
      <c r="E33" s="116"/>
      <c r="F33" s="116"/>
      <c r="G33" s="116"/>
      <c r="H33" s="116"/>
      <c r="I33" s="116"/>
      <c r="J33" s="116"/>
      <c r="K33" s="116"/>
      <c r="L33" s="117">
        <v>1990</v>
      </c>
      <c r="M33" s="117"/>
      <c r="N33" s="117"/>
      <c r="O33" s="117"/>
      <c r="P33" s="118">
        <v>47</v>
      </c>
      <c r="Q33" s="118"/>
      <c r="R33" s="118"/>
      <c r="S33" s="118"/>
      <c r="T33" s="119" t="s">
        <v>367</v>
      </c>
      <c r="U33" s="119"/>
      <c r="V33" s="119"/>
      <c r="W33" s="120"/>
    </row>
    <row r="34" spans="2:23" ht="18" customHeight="1" x14ac:dyDescent="0.2">
      <c r="B34" s="106"/>
      <c r="C34" s="108" t="s">
        <v>368</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541644984</v>
      </c>
      <c r="D35" s="110"/>
      <c r="E35" s="110"/>
      <c r="F35" s="110"/>
      <c r="G35" s="110"/>
      <c r="H35" s="110"/>
      <c r="I35" s="110"/>
      <c r="J35" s="110">
        <v>357485670</v>
      </c>
      <c r="K35" s="110"/>
      <c r="L35" s="110"/>
      <c r="M35" s="110"/>
      <c r="N35" s="110"/>
      <c r="O35" s="110"/>
      <c r="P35" s="110"/>
      <c r="Q35" s="110">
        <v>273984000</v>
      </c>
      <c r="R35" s="110"/>
      <c r="S35" s="110"/>
      <c r="T35" s="110"/>
      <c r="U35" s="110"/>
      <c r="V35" s="110"/>
      <c r="W35" s="112"/>
    </row>
    <row r="37" spans="2:23" ht="15" customHeight="1" x14ac:dyDescent="0.2">
      <c r="U37" s="208" t="s">
        <v>470</v>
      </c>
      <c r="V37" s="208"/>
      <c r="W37" s="208"/>
    </row>
  </sheetData>
  <mergeCells count="107">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N8:S8"/>
    <mergeCell ref="T8:W8"/>
    <mergeCell ref="N9:S9"/>
    <mergeCell ref="T9:W9"/>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E7:M7"/>
    <mergeCell ref="N7:S7"/>
    <mergeCell ref="T7:W7"/>
  </mergeCells>
  <phoneticPr fontId="1"/>
  <hyperlinks>
    <hyperlink ref="U37" location="目次!D6" display="目次へ戻る"/>
    <hyperlink ref="U37:W37" location="目次!D48" display="目次へ戻る"/>
  </hyperlinks>
  <pageMargins left="0.7" right="0.7" top="0.75" bottom="0.75" header="0.3" footer="0.3"/>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36" s="4" customFormat="1" ht="12" customHeight="1" x14ac:dyDescent="0.2">
      <c r="B1" s="212" t="s">
        <v>518</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36" s="4" customFormat="1" ht="12" customHeight="1" x14ac:dyDescent="0.2">
      <c r="B2" s="215"/>
      <c r="C2" s="216"/>
      <c r="D2" s="216"/>
      <c r="E2" s="217"/>
      <c r="F2" s="272" t="s">
        <v>332</v>
      </c>
      <c r="G2" s="273"/>
      <c r="H2" s="273"/>
      <c r="I2" s="273"/>
      <c r="J2" s="274"/>
      <c r="K2" s="278" t="s">
        <v>370</v>
      </c>
      <c r="L2" s="278"/>
      <c r="M2" s="278"/>
      <c r="N2" s="278"/>
      <c r="O2" s="278"/>
      <c r="P2" s="278"/>
      <c r="Q2" s="278"/>
      <c r="R2" s="278"/>
      <c r="S2" s="278" t="s">
        <v>334</v>
      </c>
      <c r="T2" s="280"/>
      <c r="U2" s="280"/>
      <c r="V2" s="280"/>
      <c r="W2" s="281"/>
      <c r="Y2" s="5"/>
      <c r="Z2" s="5"/>
    </row>
    <row r="3" spans="1:3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3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36" s="4" customFormat="1" ht="15" customHeight="1" x14ac:dyDescent="0.2">
      <c r="B5" s="32" t="s">
        <v>157</v>
      </c>
      <c r="C5" s="33"/>
      <c r="D5" s="33"/>
      <c r="E5" s="326" t="s">
        <v>371</v>
      </c>
      <c r="F5" s="326"/>
      <c r="G5" s="326"/>
      <c r="H5" s="326"/>
      <c r="I5" s="326"/>
      <c r="J5" s="326"/>
      <c r="K5" s="326"/>
      <c r="L5" s="326"/>
      <c r="M5" s="327"/>
      <c r="N5" s="287" t="s">
        <v>63</v>
      </c>
      <c r="O5" s="288"/>
      <c r="P5" s="288"/>
      <c r="Q5" s="288"/>
      <c r="R5" s="288"/>
      <c r="S5" s="288"/>
      <c r="T5" s="361">
        <v>2526</v>
      </c>
      <c r="U5" s="361"/>
      <c r="V5" s="361"/>
      <c r="W5" s="362"/>
      <c r="Y5" s="5"/>
      <c r="Z5" s="5"/>
    </row>
    <row r="6" spans="1:36" s="4" customFormat="1" ht="15" customHeight="1" x14ac:dyDescent="0.2">
      <c r="B6" s="20" t="s">
        <v>160</v>
      </c>
      <c r="C6" s="11"/>
      <c r="D6" s="11"/>
      <c r="E6" s="91" t="s">
        <v>202</v>
      </c>
      <c r="F6" s="91"/>
      <c r="G6" s="91"/>
      <c r="H6" s="91"/>
      <c r="I6" s="91"/>
      <c r="J6" s="91"/>
      <c r="K6" s="91"/>
      <c r="L6" s="91"/>
      <c r="M6" s="92"/>
      <c r="N6" s="197" t="s">
        <v>48</v>
      </c>
      <c r="O6" s="198"/>
      <c r="P6" s="198"/>
      <c r="Q6" s="198"/>
      <c r="R6" s="198"/>
      <c r="S6" s="199"/>
      <c r="T6" s="241">
        <f>(K28/T5)</f>
        <v>70413.76959619952</v>
      </c>
      <c r="U6" s="242"/>
      <c r="V6" s="242"/>
      <c r="W6" s="243"/>
      <c r="Y6" s="5"/>
      <c r="Z6" s="5"/>
    </row>
    <row r="7" spans="1:36" s="4" customFormat="1" ht="15" customHeight="1" x14ac:dyDescent="0.2">
      <c r="B7" s="20" t="s">
        <v>184</v>
      </c>
      <c r="C7" s="11"/>
      <c r="D7" s="11"/>
      <c r="E7" s="299" t="s">
        <v>372</v>
      </c>
      <c r="F7" s="299"/>
      <c r="G7" s="299"/>
      <c r="H7" s="299"/>
      <c r="I7" s="299"/>
      <c r="J7" s="299"/>
      <c r="K7" s="299"/>
      <c r="L7" s="299"/>
      <c r="M7" s="300"/>
      <c r="N7" s="197" t="s">
        <v>49</v>
      </c>
      <c r="O7" s="198"/>
      <c r="P7" s="198"/>
      <c r="Q7" s="198"/>
      <c r="R7" s="198"/>
      <c r="S7" s="199"/>
      <c r="T7" s="244">
        <f>(SUM(K14:N20,K23:N25)-(SUM(T17:W18)))/(T5)</f>
        <v>70375.817102137764</v>
      </c>
      <c r="U7" s="245"/>
      <c r="V7" s="245"/>
      <c r="W7" s="246"/>
      <c r="Y7" s="5"/>
      <c r="Z7" s="5"/>
    </row>
    <row r="8" spans="1:36" s="4" customFormat="1" ht="15" customHeight="1" x14ac:dyDescent="0.2">
      <c r="B8" s="20" t="s">
        <v>373</v>
      </c>
      <c r="C8" s="11"/>
      <c r="D8" s="11"/>
      <c r="E8" s="11"/>
      <c r="F8" s="11"/>
      <c r="G8" s="11"/>
      <c r="H8" s="11"/>
      <c r="I8" s="11"/>
      <c r="J8" s="11"/>
      <c r="K8" s="11"/>
      <c r="L8" s="11"/>
      <c r="M8" s="35"/>
      <c r="N8" s="197" t="s">
        <v>44</v>
      </c>
      <c r="O8" s="198"/>
      <c r="P8" s="198"/>
      <c r="Q8" s="198"/>
      <c r="R8" s="198"/>
      <c r="S8" s="199"/>
      <c r="T8" s="261">
        <f>((T17+T18)/(K28)*100)</f>
        <v>5.389925050086531E-2</v>
      </c>
      <c r="U8" s="262"/>
      <c r="V8" s="262"/>
      <c r="W8" s="263"/>
      <c r="Y8" s="5"/>
      <c r="Z8" s="5"/>
    </row>
    <row r="9" spans="1:36" s="4" customFormat="1" ht="15" customHeight="1" x14ac:dyDescent="0.2">
      <c r="B9" s="328" t="s">
        <v>481</v>
      </c>
      <c r="C9" s="409"/>
      <c r="D9" s="409"/>
      <c r="E9" s="409"/>
      <c r="F9" s="409"/>
      <c r="G9" s="409"/>
      <c r="H9" s="409"/>
      <c r="I9" s="409"/>
      <c r="J9" s="409"/>
      <c r="K9" s="409"/>
      <c r="L9" s="409"/>
      <c r="M9" s="410"/>
      <c r="N9" s="197" t="s">
        <v>45</v>
      </c>
      <c r="O9" s="198"/>
      <c r="P9" s="198"/>
      <c r="Q9" s="198"/>
      <c r="R9" s="198"/>
      <c r="S9" s="199"/>
      <c r="T9" s="261">
        <f>IF((K21-T21)/(K21)*100&gt;0,(K21-T21)/(K21)*100,0)</f>
        <v>99.853937367100315</v>
      </c>
      <c r="U9" s="262"/>
      <c r="V9" s="262"/>
      <c r="W9" s="263"/>
      <c r="Y9" s="5"/>
      <c r="Z9" s="5"/>
    </row>
    <row r="10" spans="1:36" s="4" customFormat="1" ht="15" customHeight="1" thickBot="1" x14ac:dyDescent="0.25">
      <c r="B10" s="411"/>
      <c r="C10" s="412"/>
      <c r="D10" s="412"/>
      <c r="E10" s="412"/>
      <c r="F10" s="412"/>
      <c r="G10" s="412"/>
      <c r="H10" s="412"/>
      <c r="I10" s="412"/>
      <c r="J10" s="412"/>
      <c r="K10" s="412"/>
      <c r="L10" s="412"/>
      <c r="M10" s="413"/>
      <c r="N10" s="294" t="s">
        <v>374</v>
      </c>
      <c r="O10" s="295"/>
      <c r="P10" s="295"/>
      <c r="Q10" s="295"/>
      <c r="R10" s="295"/>
      <c r="S10" s="295"/>
      <c r="T10" s="317">
        <v>47.14</v>
      </c>
      <c r="U10" s="317"/>
      <c r="V10" s="317"/>
      <c r="W10" s="318"/>
      <c r="Y10" s="5"/>
      <c r="Z10" s="5"/>
    </row>
    <row r="11" spans="1:36" ht="11.5" thickBot="1" x14ac:dyDescent="0.25"/>
    <row r="12" spans="1:3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3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c r="AJ13" s="63"/>
    </row>
    <row r="14" spans="1:36" s="2" customFormat="1" ht="15" customHeight="1" x14ac:dyDescent="0.2">
      <c r="A14" s="1"/>
      <c r="B14" s="143" t="s">
        <v>477</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36" s="2" customFormat="1" ht="15" customHeight="1" x14ac:dyDescent="0.2">
      <c r="A15" s="1"/>
      <c r="B15" s="143"/>
      <c r="C15" s="144"/>
      <c r="D15" s="144"/>
      <c r="E15" s="144"/>
      <c r="F15" s="190" t="s">
        <v>5</v>
      </c>
      <c r="G15" s="191"/>
      <c r="H15" s="191"/>
      <c r="I15" s="191"/>
      <c r="J15" s="192"/>
      <c r="K15" s="193">
        <v>86462893</v>
      </c>
      <c r="L15" s="194"/>
      <c r="M15" s="194"/>
      <c r="N15" s="195"/>
      <c r="O15" s="196" t="s">
        <v>9</v>
      </c>
      <c r="P15" s="191"/>
      <c r="Q15" s="191"/>
      <c r="R15" s="191"/>
      <c r="S15" s="192"/>
      <c r="T15" s="157">
        <v>0</v>
      </c>
      <c r="U15" s="158"/>
      <c r="V15" s="158"/>
      <c r="W15" s="161"/>
      <c r="X15" s="1"/>
    </row>
    <row r="16" spans="1:36" s="2" customFormat="1" ht="15" customHeight="1" x14ac:dyDescent="0.2">
      <c r="A16" s="1"/>
      <c r="B16" s="143"/>
      <c r="C16" s="144"/>
      <c r="D16" s="144"/>
      <c r="E16" s="144"/>
      <c r="F16" s="190" t="s">
        <v>4</v>
      </c>
      <c r="G16" s="191"/>
      <c r="H16" s="191"/>
      <c r="I16" s="191"/>
      <c r="J16" s="192"/>
      <c r="K16" s="193">
        <v>1276000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8874253</v>
      </c>
      <c r="L18" s="194"/>
      <c r="M18" s="194"/>
      <c r="N18" s="195"/>
      <c r="O18" s="196" t="s">
        <v>6</v>
      </c>
      <c r="P18" s="191"/>
      <c r="Q18" s="191"/>
      <c r="R18" s="191"/>
      <c r="S18" s="192"/>
      <c r="T18" s="157">
        <v>95868</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46869</v>
      </c>
      <c r="U19" s="158"/>
      <c r="V19" s="158"/>
      <c r="W19" s="161"/>
      <c r="X19" s="1"/>
    </row>
    <row r="20" spans="1:24" s="2" customFormat="1" ht="15" customHeight="1" x14ac:dyDescent="0.2">
      <c r="A20" s="1"/>
      <c r="B20" s="143"/>
      <c r="C20" s="144"/>
      <c r="D20" s="144"/>
      <c r="E20" s="144"/>
      <c r="F20" s="162" t="s">
        <v>497</v>
      </c>
      <c r="G20" s="163"/>
      <c r="H20" s="163"/>
      <c r="I20" s="163"/>
      <c r="J20" s="164"/>
      <c r="K20" s="180">
        <v>1110000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97723146</v>
      </c>
      <c r="L21" s="187"/>
      <c r="M21" s="187"/>
      <c r="N21" s="188"/>
      <c r="O21" s="178" t="s">
        <v>21</v>
      </c>
      <c r="P21" s="173"/>
      <c r="Q21" s="173"/>
      <c r="R21" s="173"/>
      <c r="S21" s="174"/>
      <c r="T21" s="186">
        <f>SUM(T14:W20)</f>
        <v>142737</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-97580409</v>
      </c>
      <c r="U22" s="136"/>
      <c r="V22" s="136"/>
      <c r="W22" s="137"/>
      <c r="X22" s="1"/>
    </row>
    <row r="23" spans="1:24" s="2" customFormat="1" ht="15" customHeight="1" x14ac:dyDescent="0.2">
      <c r="A23" s="1"/>
      <c r="B23" s="141" t="s">
        <v>475</v>
      </c>
      <c r="C23" s="142"/>
      <c r="D23" s="142"/>
      <c r="E23" s="142"/>
      <c r="F23" s="147" t="s">
        <v>1</v>
      </c>
      <c r="G23" s="148"/>
      <c r="H23" s="148"/>
      <c r="I23" s="148"/>
      <c r="J23" s="149"/>
      <c r="K23" s="150">
        <v>80142036</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80142036</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-80142036</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177865182</v>
      </c>
      <c r="L28" s="129"/>
      <c r="M28" s="129"/>
      <c r="N28" s="130"/>
      <c r="O28" s="131" t="s">
        <v>21</v>
      </c>
      <c r="P28" s="126"/>
      <c r="Q28" s="126"/>
      <c r="R28" s="126"/>
      <c r="S28" s="127"/>
      <c r="T28" s="128">
        <f>T21+T26</f>
        <v>142737</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-177722445</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375</v>
      </c>
      <c r="C33" s="116"/>
      <c r="D33" s="116"/>
      <c r="E33" s="116"/>
      <c r="F33" s="116"/>
      <c r="G33" s="116"/>
      <c r="H33" s="116"/>
      <c r="I33" s="116"/>
      <c r="J33" s="116"/>
      <c r="K33" s="116"/>
      <c r="L33" s="117">
        <v>1982</v>
      </c>
      <c r="M33" s="117"/>
      <c r="N33" s="117"/>
      <c r="O33" s="117"/>
      <c r="P33" s="118">
        <v>47</v>
      </c>
      <c r="Q33" s="118"/>
      <c r="R33" s="118"/>
      <c r="S33" s="118"/>
      <c r="T33" s="119" t="s">
        <v>579</v>
      </c>
      <c r="U33" s="119"/>
      <c r="V33" s="119"/>
      <c r="W33" s="120"/>
    </row>
    <row r="34" spans="2:23" ht="18" customHeight="1" x14ac:dyDescent="0.2">
      <c r="B34" s="106"/>
      <c r="C34" s="108" t="s">
        <v>376</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471320157</v>
      </c>
      <c r="D35" s="110"/>
      <c r="E35" s="110"/>
      <c r="F35" s="110"/>
      <c r="G35" s="110"/>
      <c r="H35" s="110"/>
      <c r="I35" s="110"/>
      <c r="J35" s="110">
        <v>370527943</v>
      </c>
      <c r="K35" s="110"/>
      <c r="L35" s="110"/>
      <c r="M35" s="110"/>
      <c r="N35" s="110"/>
      <c r="O35" s="110"/>
      <c r="P35" s="110"/>
      <c r="Q35" s="110">
        <v>199668882</v>
      </c>
      <c r="R35" s="110"/>
      <c r="S35" s="110"/>
      <c r="T35" s="110"/>
      <c r="U35" s="110"/>
      <c r="V35" s="110"/>
      <c r="W35" s="112"/>
    </row>
    <row r="36" spans="2:23" ht="11.5" thickBot="1" x14ac:dyDescent="0.25"/>
    <row r="37" spans="2:23" ht="15" customHeight="1" thickBot="1" x14ac:dyDescent="0.25">
      <c r="B37" s="209" t="s">
        <v>33</v>
      </c>
      <c r="C37" s="210"/>
      <c r="D37" s="210"/>
      <c r="E37" s="210"/>
      <c r="F37" s="210"/>
      <c r="G37" s="210"/>
      <c r="H37" s="210"/>
      <c r="I37" s="210"/>
      <c r="J37" s="210"/>
      <c r="K37" s="210"/>
      <c r="L37" s="210"/>
      <c r="M37" s="210"/>
      <c r="N37" s="210"/>
      <c r="O37" s="210"/>
      <c r="P37" s="210"/>
      <c r="Q37" s="210"/>
      <c r="R37" s="210"/>
      <c r="S37" s="210"/>
      <c r="T37" s="210"/>
      <c r="U37" s="210"/>
      <c r="V37" s="210"/>
      <c r="W37" s="211"/>
    </row>
    <row r="38" spans="2:23" ht="15" customHeight="1" x14ac:dyDescent="0.2">
      <c r="B38" s="97" t="s">
        <v>39</v>
      </c>
      <c r="C38" s="93"/>
      <c r="D38" s="93"/>
      <c r="E38" s="93"/>
      <c r="F38" s="93"/>
      <c r="G38" s="93"/>
      <c r="H38" s="100" t="s">
        <v>34</v>
      </c>
      <c r="I38" s="100"/>
      <c r="J38" s="100"/>
      <c r="K38" s="100"/>
      <c r="L38" s="100" t="s">
        <v>40</v>
      </c>
      <c r="M38" s="100"/>
      <c r="N38" s="100"/>
      <c r="O38" s="100"/>
      <c r="P38" s="100" t="s">
        <v>41</v>
      </c>
      <c r="Q38" s="100"/>
      <c r="R38" s="100"/>
      <c r="S38" s="100"/>
      <c r="T38" s="93" t="s">
        <v>42</v>
      </c>
      <c r="U38" s="93"/>
      <c r="V38" s="93"/>
      <c r="W38" s="94"/>
    </row>
    <row r="39" spans="2:23" ht="15" customHeight="1" thickBot="1" x14ac:dyDescent="0.25">
      <c r="B39" s="305" t="s">
        <v>377</v>
      </c>
      <c r="C39" s="306"/>
      <c r="D39" s="306"/>
      <c r="E39" s="306"/>
      <c r="F39" s="306"/>
      <c r="G39" s="306"/>
      <c r="H39" s="307">
        <v>315000000</v>
      </c>
      <c r="I39" s="307"/>
      <c r="J39" s="307"/>
      <c r="K39" s="307"/>
      <c r="L39" s="307">
        <v>315000000</v>
      </c>
      <c r="M39" s="307"/>
      <c r="N39" s="307"/>
      <c r="O39" s="307"/>
      <c r="P39" s="308">
        <v>43245</v>
      </c>
      <c r="Q39" s="308"/>
      <c r="R39" s="308"/>
      <c r="S39" s="308"/>
      <c r="T39" s="309">
        <v>46898</v>
      </c>
      <c r="U39" s="309"/>
      <c r="V39" s="309"/>
      <c r="W39" s="310"/>
    </row>
    <row r="40" spans="2:23" ht="15" customHeight="1" x14ac:dyDescent="0.2">
      <c r="B40" s="97" t="s">
        <v>39</v>
      </c>
      <c r="C40" s="93"/>
      <c r="D40" s="93"/>
      <c r="E40" s="93"/>
      <c r="F40" s="93"/>
      <c r="G40" s="93"/>
      <c r="H40" s="100" t="s">
        <v>34</v>
      </c>
      <c r="I40" s="100"/>
      <c r="J40" s="100"/>
      <c r="K40" s="100"/>
      <c r="L40" s="100" t="s">
        <v>40</v>
      </c>
      <c r="M40" s="100"/>
      <c r="N40" s="100"/>
      <c r="O40" s="100"/>
      <c r="P40" s="100" t="s">
        <v>41</v>
      </c>
      <c r="Q40" s="100"/>
      <c r="R40" s="100"/>
      <c r="S40" s="100"/>
      <c r="T40" s="93" t="s">
        <v>42</v>
      </c>
      <c r="U40" s="93"/>
      <c r="V40" s="93"/>
      <c r="W40" s="94"/>
    </row>
    <row r="41" spans="2:23" ht="15" customHeight="1" thickBot="1" x14ac:dyDescent="0.25">
      <c r="B41" s="305" t="s">
        <v>377</v>
      </c>
      <c r="C41" s="306"/>
      <c r="D41" s="306"/>
      <c r="E41" s="306"/>
      <c r="F41" s="306"/>
      <c r="G41" s="306"/>
      <c r="H41" s="307">
        <v>240000000</v>
      </c>
      <c r="I41" s="307"/>
      <c r="J41" s="307"/>
      <c r="K41" s="307"/>
      <c r="L41" s="307">
        <v>240000000</v>
      </c>
      <c r="M41" s="307"/>
      <c r="N41" s="307"/>
      <c r="O41" s="307"/>
      <c r="P41" s="308">
        <v>43609</v>
      </c>
      <c r="Q41" s="308"/>
      <c r="R41" s="308"/>
      <c r="S41" s="308"/>
      <c r="T41" s="309">
        <v>47263</v>
      </c>
      <c r="U41" s="309"/>
      <c r="V41" s="309"/>
      <c r="W41" s="310"/>
    </row>
    <row r="43" spans="2:23" ht="15" customHeight="1" x14ac:dyDescent="0.2">
      <c r="U43" s="208" t="s">
        <v>470</v>
      </c>
      <c r="V43" s="208"/>
      <c r="W43" s="208"/>
    </row>
  </sheetData>
  <mergeCells count="129">
    <mergeCell ref="B39:G39"/>
    <mergeCell ref="H39:K39"/>
    <mergeCell ref="L39:O39"/>
    <mergeCell ref="P39:S39"/>
    <mergeCell ref="T39:W39"/>
    <mergeCell ref="B37:W37"/>
    <mergeCell ref="B38:G38"/>
    <mergeCell ref="H38:K38"/>
    <mergeCell ref="L38:O38"/>
    <mergeCell ref="P38:S38"/>
    <mergeCell ref="T38:W3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B9:M10"/>
    <mergeCell ref="N9:S9"/>
    <mergeCell ref="T9:W9"/>
    <mergeCell ref="N10:S10"/>
    <mergeCell ref="T10:W10"/>
    <mergeCell ref="K16:N16"/>
    <mergeCell ref="O16:S16"/>
    <mergeCell ref="T16:W16"/>
    <mergeCell ref="K13:N13"/>
    <mergeCell ref="T13:W13"/>
    <mergeCell ref="U43:W43"/>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 ref="B40:G40"/>
    <mergeCell ref="H40:K40"/>
    <mergeCell ref="L40:O40"/>
    <mergeCell ref="P40:S40"/>
    <mergeCell ref="T40:W40"/>
    <mergeCell ref="B41:G41"/>
    <mergeCell ref="H41:K41"/>
    <mergeCell ref="L41:O41"/>
    <mergeCell ref="P41:S41"/>
    <mergeCell ref="T41:W41"/>
  </mergeCells>
  <phoneticPr fontId="1"/>
  <hyperlinks>
    <hyperlink ref="U43" location="目次!D6" display="目次へ戻る"/>
    <hyperlink ref="U43:W43" location="目次!D49" display="目次へ戻る"/>
  </hyperlink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340</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379</v>
      </c>
      <c r="L2" s="278"/>
      <c r="M2" s="278"/>
      <c r="N2" s="278"/>
      <c r="O2" s="278"/>
      <c r="P2" s="278"/>
      <c r="Q2" s="278"/>
      <c r="R2" s="278"/>
      <c r="S2" s="278" t="s">
        <v>380</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381</v>
      </c>
      <c r="F5" s="326"/>
      <c r="G5" s="326"/>
      <c r="H5" s="326"/>
      <c r="I5" s="326"/>
      <c r="J5" s="326"/>
      <c r="K5" s="326"/>
      <c r="L5" s="326"/>
      <c r="M5" s="327"/>
      <c r="N5" s="287" t="s">
        <v>63</v>
      </c>
      <c r="O5" s="288"/>
      <c r="P5" s="288"/>
      <c r="Q5" s="288"/>
      <c r="R5" s="288"/>
      <c r="S5" s="288"/>
      <c r="T5" s="361">
        <v>30159</v>
      </c>
      <c r="U5" s="361"/>
      <c r="V5" s="361"/>
      <c r="W5" s="362"/>
      <c r="Y5" s="5"/>
      <c r="Z5" s="5"/>
    </row>
    <row r="6" spans="1:26" s="4" customFormat="1" ht="15" customHeight="1" x14ac:dyDescent="0.2">
      <c r="B6" s="20" t="s">
        <v>160</v>
      </c>
      <c r="C6" s="11"/>
      <c r="D6" s="11"/>
      <c r="E6" s="91" t="s">
        <v>382</v>
      </c>
      <c r="F6" s="91"/>
      <c r="G6" s="91"/>
      <c r="H6" s="91"/>
      <c r="I6" s="91"/>
      <c r="J6" s="91"/>
      <c r="K6" s="91"/>
      <c r="L6" s="91"/>
      <c r="M6" s="92"/>
      <c r="N6" s="197" t="s">
        <v>48</v>
      </c>
      <c r="O6" s="198"/>
      <c r="P6" s="198"/>
      <c r="Q6" s="198"/>
      <c r="R6" s="198"/>
      <c r="S6" s="199"/>
      <c r="T6" s="241">
        <f>(K28/T5)</f>
        <v>7117.9550051394281</v>
      </c>
      <c r="U6" s="242"/>
      <c r="V6" s="242"/>
      <c r="W6" s="243"/>
      <c r="Y6" s="5"/>
      <c r="Z6" s="5"/>
    </row>
    <row r="7" spans="1:26" s="4" customFormat="1" ht="15" customHeight="1" x14ac:dyDescent="0.2">
      <c r="B7" s="20" t="s">
        <v>383</v>
      </c>
      <c r="C7" s="11"/>
      <c r="D7" s="11"/>
      <c r="E7" s="299" t="s">
        <v>384</v>
      </c>
      <c r="F7" s="299"/>
      <c r="G7" s="299"/>
      <c r="H7" s="299"/>
      <c r="I7" s="299"/>
      <c r="J7" s="299"/>
      <c r="K7" s="299"/>
      <c r="L7" s="299"/>
      <c r="M7" s="300"/>
      <c r="N7" s="197" t="s">
        <v>49</v>
      </c>
      <c r="O7" s="198"/>
      <c r="P7" s="198"/>
      <c r="Q7" s="198"/>
      <c r="R7" s="198"/>
      <c r="S7" s="199"/>
      <c r="T7" s="244">
        <f>(SUM(K14:N20,K23:N25)-(SUM(T17:W18)))/(T5)</f>
        <v>6736.9279153818097</v>
      </c>
      <c r="U7" s="245"/>
      <c r="V7" s="245"/>
      <c r="W7" s="246"/>
      <c r="Y7" s="5"/>
      <c r="Z7" s="5"/>
    </row>
    <row r="8" spans="1:26" s="4" customFormat="1" ht="15" customHeight="1" x14ac:dyDescent="0.2">
      <c r="B8" s="20"/>
      <c r="C8" s="11"/>
      <c r="D8" s="11"/>
      <c r="E8" s="299" t="s">
        <v>385</v>
      </c>
      <c r="F8" s="299"/>
      <c r="G8" s="299"/>
      <c r="H8" s="299"/>
      <c r="I8" s="299"/>
      <c r="J8" s="299"/>
      <c r="K8" s="299"/>
      <c r="L8" s="299"/>
      <c r="M8" s="300"/>
      <c r="N8" s="197" t="s">
        <v>44</v>
      </c>
      <c r="O8" s="198"/>
      <c r="P8" s="198"/>
      <c r="Q8" s="198"/>
      <c r="R8" s="198"/>
      <c r="S8" s="199"/>
      <c r="T8" s="261">
        <f>((T17+T18)/(K28)*100)</f>
        <v>5.3530415615510671</v>
      </c>
      <c r="U8" s="262"/>
      <c r="V8" s="262"/>
      <c r="W8" s="263"/>
      <c r="Y8" s="5"/>
      <c r="Z8" s="5"/>
    </row>
    <row r="9" spans="1:26" s="4" customFormat="1" ht="15" customHeight="1" x14ac:dyDescent="0.2">
      <c r="B9" s="52" t="s">
        <v>54</v>
      </c>
      <c r="C9" s="53"/>
      <c r="D9" s="53"/>
      <c r="E9" s="319" t="s">
        <v>480</v>
      </c>
      <c r="F9" s="319"/>
      <c r="G9" s="319"/>
      <c r="H9" s="319"/>
      <c r="I9" s="319"/>
      <c r="J9" s="319"/>
      <c r="K9" s="319"/>
      <c r="L9" s="319"/>
      <c r="M9" s="320"/>
      <c r="N9" s="197" t="s">
        <v>45</v>
      </c>
      <c r="O9" s="198"/>
      <c r="P9" s="198"/>
      <c r="Q9" s="198"/>
      <c r="R9" s="198"/>
      <c r="S9" s="199"/>
      <c r="T9" s="261">
        <f>IF((K21-T21)/(K21)*100&gt;0,(K21-T21)/(K21)*100,0)</f>
        <v>86.300402055383813</v>
      </c>
      <c r="U9" s="262"/>
      <c r="V9" s="262"/>
      <c r="W9" s="263"/>
      <c r="Y9" s="5"/>
      <c r="Z9" s="5"/>
    </row>
    <row r="10" spans="1:26" s="4" customFormat="1" ht="15" customHeight="1" thickBot="1" x14ac:dyDescent="0.25">
      <c r="B10" s="39"/>
      <c r="C10" s="40"/>
      <c r="D10" s="40"/>
      <c r="E10" s="414"/>
      <c r="F10" s="414"/>
      <c r="G10" s="414"/>
      <c r="H10" s="414"/>
      <c r="I10" s="414"/>
      <c r="J10" s="414"/>
      <c r="K10" s="414"/>
      <c r="L10" s="414"/>
      <c r="M10" s="415"/>
      <c r="N10" s="294" t="s">
        <v>69</v>
      </c>
      <c r="O10" s="295"/>
      <c r="P10" s="295"/>
      <c r="Q10" s="295"/>
      <c r="R10" s="295"/>
      <c r="S10" s="295"/>
      <c r="T10" s="317">
        <v>30.82</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47" t="s">
        <v>10</v>
      </c>
      <c r="G14" s="148"/>
      <c r="H14" s="148"/>
      <c r="I14" s="148"/>
      <c r="J14" s="149"/>
      <c r="K14" s="386">
        <v>52024000</v>
      </c>
      <c r="L14" s="387"/>
      <c r="M14" s="387"/>
      <c r="N14" s="388"/>
      <c r="O14" s="152" t="s">
        <v>19</v>
      </c>
      <c r="P14" s="148"/>
      <c r="Q14" s="148"/>
      <c r="R14" s="148"/>
      <c r="S14" s="149"/>
      <c r="T14" s="150">
        <v>0</v>
      </c>
      <c r="U14" s="151"/>
      <c r="V14" s="151"/>
      <c r="W14" s="153"/>
      <c r="X14" s="1"/>
    </row>
    <row r="15" spans="1:26" s="2" customFormat="1" ht="15" customHeight="1" x14ac:dyDescent="0.2">
      <c r="A15" s="1"/>
      <c r="B15" s="143"/>
      <c r="C15" s="144"/>
      <c r="D15" s="144"/>
      <c r="E15" s="144"/>
      <c r="F15" s="190" t="s">
        <v>5</v>
      </c>
      <c r="G15" s="191"/>
      <c r="H15" s="191"/>
      <c r="I15" s="191"/>
      <c r="J15" s="192"/>
      <c r="K15" s="193">
        <v>105985902</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6040150</v>
      </c>
      <c r="L18" s="194"/>
      <c r="M18" s="194"/>
      <c r="N18" s="195"/>
      <c r="O18" s="196" t="s">
        <v>6</v>
      </c>
      <c r="P18" s="191"/>
      <c r="Q18" s="191"/>
      <c r="R18" s="191"/>
      <c r="S18" s="192"/>
      <c r="T18" s="157">
        <v>11491396</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11035682</v>
      </c>
      <c r="U19" s="158"/>
      <c r="V19" s="158"/>
      <c r="W19" s="161"/>
      <c r="X19" s="1"/>
    </row>
    <row r="20" spans="1:24" s="2" customFormat="1" ht="15" customHeight="1" x14ac:dyDescent="0.2">
      <c r="A20" s="1"/>
      <c r="B20" s="143"/>
      <c r="C20" s="144"/>
      <c r="D20" s="144"/>
      <c r="E20" s="144"/>
      <c r="F20" s="162" t="s">
        <v>504</v>
      </c>
      <c r="G20" s="163"/>
      <c r="H20" s="163"/>
      <c r="I20" s="163"/>
      <c r="J20" s="164"/>
      <c r="K20" s="180">
        <v>386000</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164436052</v>
      </c>
      <c r="L21" s="187"/>
      <c r="M21" s="187"/>
      <c r="N21" s="188"/>
      <c r="O21" s="178" t="s">
        <v>21</v>
      </c>
      <c r="P21" s="173"/>
      <c r="Q21" s="173"/>
      <c r="R21" s="173"/>
      <c r="S21" s="174"/>
      <c r="T21" s="186">
        <f>SUM(T14:W20)</f>
        <v>22527078</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-141908974</v>
      </c>
      <c r="U22" s="136"/>
      <c r="V22" s="136"/>
      <c r="W22" s="137"/>
      <c r="X22" s="1"/>
    </row>
    <row r="23" spans="1:24" s="2" customFormat="1" ht="15" customHeight="1" x14ac:dyDescent="0.2">
      <c r="A23" s="1"/>
      <c r="B23" s="141" t="s">
        <v>475</v>
      </c>
      <c r="C23" s="142"/>
      <c r="D23" s="142"/>
      <c r="E23" s="142"/>
      <c r="F23" s="147" t="s">
        <v>1</v>
      </c>
      <c r="G23" s="148"/>
      <c r="H23" s="148"/>
      <c r="I23" s="148"/>
      <c r="J23" s="149"/>
      <c r="K23" s="150">
        <v>43033446</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7200907</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50234353</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-50234353</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214670405</v>
      </c>
      <c r="L28" s="129"/>
      <c r="M28" s="129"/>
      <c r="N28" s="130"/>
      <c r="O28" s="131" t="s">
        <v>21</v>
      </c>
      <c r="P28" s="126"/>
      <c r="Q28" s="126"/>
      <c r="R28" s="126"/>
      <c r="S28" s="127"/>
      <c r="T28" s="128">
        <f>T21+T26</f>
        <v>22527078</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-192143327</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386</v>
      </c>
      <c r="C33" s="116"/>
      <c r="D33" s="116"/>
      <c r="E33" s="116"/>
      <c r="F33" s="116"/>
      <c r="G33" s="116"/>
      <c r="H33" s="116"/>
      <c r="I33" s="116"/>
      <c r="J33" s="116"/>
      <c r="K33" s="116"/>
      <c r="L33" s="117">
        <v>1979</v>
      </c>
      <c r="M33" s="117"/>
      <c r="N33" s="117"/>
      <c r="O33" s="117"/>
      <c r="P33" s="118">
        <v>50</v>
      </c>
      <c r="Q33" s="118"/>
      <c r="R33" s="118"/>
      <c r="S33" s="118"/>
      <c r="T33" s="119" t="s">
        <v>557</v>
      </c>
      <c r="U33" s="119"/>
      <c r="V33" s="119"/>
      <c r="W33" s="120"/>
    </row>
    <row r="34" spans="2:23" ht="18" customHeight="1" x14ac:dyDescent="0.2">
      <c r="B34" s="106"/>
      <c r="C34" s="108" t="s">
        <v>387</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436883858</v>
      </c>
      <c r="D35" s="110"/>
      <c r="E35" s="110"/>
      <c r="F35" s="110"/>
      <c r="G35" s="110"/>
      <c r="H35" s="110"/>
      <c r="I35" s="110"/>
      <c r="J35" s="110">
        <v>358244757</v>
      </c>
      <c r="K35" s="110"/>
      <c r="L35" s="110"/>
      <c r="M35" s="110"/>
      <c r="N35" s="110"/>
      <c r="O35" s="110"/>
      <c r="P35" s="110"/>
      <c r="Q35" s="110">
        <v>211575000</v>
      </c>
      <c r="R35" s="110"/>
      <c r="S35" s="110"/>
      <c r="T35" s="110"/>
      <c r="U35" s="110"/>
      <c r="V35" s="110"/>
      <c r="W35" s="112"/>
    </row>
    <row r="36" spans="2:23" ht="11.5" thickBot="1" x14ac:dyDescent="0.25"/>
    <row r="37" spans="2:23" ht="15" customHeight="1" thickBot="1" x14ac:dyDescent="0.25">
      <c r="B37" s="209" t="s">
        <v>33</v>
      </c>
      <c r="C37" s="210"/>
      <c r="D37" s="210"/>
      <c r="E37" s="210"/>
      <c r="F37" s="210"/>
      <c r="G37" s="210"/>
      <c r="H37" s="210"/>
      <c r="I37" s="210"/>
      <c r="J37" s="210"/>
      <c r="K37" s="210"/>
      <c r="L37" s="210"/>
      <c r="M37" s="210"/>
      <c r="N37" s="210"/>
      <c r="O37" s="210"/>
      <c r="P37" s="210"/>
      <c r="Q37" s="210"/>
      <c r="R37" s="210"/>
      <c r="S37" s="210"/>
      <c r="T37" s="210"/>
      <c r="U37" s="210"/>
      <c r="V37" s="210"/>
      <c r="W37" s="211"/>
    </row>
    <row r="38" spans="2:23" ht="15" customHeight="1" x14ac:dyDescent="0.2">
      <c r="B38" s="97" t="s">
        <v>39</v>
      </c>
      <c r="C38" s="93"/>
      <c r="D38" s="93"/>
      <c r="E38" s="93"/>
      <c r="F38" s="93"/>
      <c r="G38" s="93"/>
      <c r="H38" s="100" t="s">
        <v>34</v>
      </c>
      <c r="I38" s="100"/>
      <c r="J38" s="100"/>
      <c r="K38" s="100"/>
      <c r="L38" s="100" t="s">
        <v>40</v>
      </c>
      <c r="M38" s="100"/>
      <c r="N38" s="100"/>
      <c r="O38" s="100"/>
      <c r="P38" s="100" t="s">
        <v>41</v>
      </c>
      <c r="Q38" s="100"/>
      <c r="R38" s="100"/>
      <c r="S38" s="100"/>
      <c r="T38" s="93" t="s">
        <v>42</v>
      </c>
      <c r="U38" s="93"/>
      <c r="V38" s="93"/>
      <c r="W38" s="94"/>
    </row>
    <row r="39" spans="2:23" ht="15" customHeight="1" thickBot="1" x14ac:dyDescent="0.25">
      <c r="B39" s="305" t="s">
        <v>386</v>
      </c>
      <c r="C39" s="306"/>
      <c r="D39" s="306"/>
      <c r="E39" s="306"/>
      <c r="F39" s="306"/>
      <c r="G39" s="306"/>
      <c r="H39" s="307">
        <v>193000000</v>
      </c>
      <c r="I39" s="307"/>
      <c r="J39" s="307"/>
      <c r="K39" s="307"/>
      <c r="L39" s="307">
        <v>193000000</v>
      </c>
      <c r="M39" s="307"/>
      <c r="N39" s="307"/>
      <c r="O39" s="307"/>
      <c r="P39" s="308">
        <v>43609</v>
      </c>
      <c r="Q39" s="308"/>
      <c r="R39" s="308"/>
      <c r="S39" s="308"/>
      <c r="T39" s="309">
        <v>47263</v>
      </c>
      <c r="U39" s="309"/>
      <c r="V39" s="309"/>
      <c r="W39" s="310"/>
    </row>
    <row r="41" spans="2:23" ht="15" customHeight="1" x14ac:dyDescent="0.2">
      <c r="U41" s="208" t="s">
        <v>470</v>
      </c>
      <c r="V41" s="208"/>
      <c r="W41" s="208"/>
    </row>
  </sheetData>
  <mergeCells count="120">
    <mergeCell ref="U41:W41"/>
    <mergeCell ref="B37:W37"/>
    <mergeCell ref="B38:G38"/>
    <mergeCell ref="H38:K38"/>
    <mergeCell ref="L38:O38"/>
    <mergeCell ref="P38:S38"/>
    <mergeCell ref="T38:W38"/>
    <mergeCell ref="B39:G39"/>
    <mergeCell ref="H39:K39"/>
    <mergeCell ref="L39:O39"/>
    <mergeCell ref="P39:S39"/>
    <mergeCell ref="T39:W39"/>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K25:N25"/>
    <mergeCell ref="O25:S25"/>
    <mergeCell ref="T25:W25"/>
    <mergeCell ref="F26:J26"/>
    <mergeCell ref="K26:N26"/>
    <mergeCell ref="O26:S26"/>
    <mergeCell ref="T26:W26"/>
    <mergeCell ref="B23:E27"/>
    <mergeCell ref="F23:J23"/>
    <mergeCell ref="K23:N23"/>
    <mergeCell ref="O23:S23"/>
    <mergeCell ref="T23:W23"/>
    <mergeCell ref="F24:J24"/>
    <mergeCell ref="K24:N24"/>
    <mergeCell ref="O24:S24"/>
    <mergeCell ref="T24:W24"/>
    <mergeCell ref="F25:J25"/>
    <mergeCell ref="F27:S27"/>
    <mergeCell ref="T27:W27"/>
    <mergeCell ref="T21:W21"/>
    <mergeCell ref="F22:S22"/>
    <mergeCell ref="T22:W22"/>
    <mergeCell ref="F19:J19"/>
    <mergeCell ref="K19:N19"/>
    <mergeCell ref="O19:S19"/>
    <mergeCell ref="T19:W19"/>
    <mergeCell ref="F20:J20"/>
    <mergeCell ref="K20:N20"/>
    <mergeCell ref="O20:S20"/>
    <mergeCell ref="T20:W20"/>
    <mergeCell ref="B1:E3"/>
    <mergeCell ref="F1:J1"/>
    <mergeCell ref="K1:R1"/>
    <mergeCell ref="S1:W1"/>
    <mergeCell ref="F2:J3"/>
    <mergeCell ref="K2:R3"/>
    <mergeCell ref="S2:W3"/>
    <mergeCell ref="E9:M10"/>
    <mergeCell ref="N9:S9"/>
    <mergeCell ref="T9:W9"/>
    <mergeCell ref="N10:S10"/>
    <mergeCell ref="T10:W10"/>
    <mergeCell ref="E7:M7"/>
    <mergeCell ref="N7:S7"/>
    <mergeCell ref="T7:W7"/>
    <mergeCell ref="E8:M8"/>
    <mergeCell ref="N8:S8"/>
    <mergeCell ref="T8:W8"/>
    <mergeCell ref="K13:N13"/>
    <mergeCell ref="T13:W13"/>
    <mergeCell ref="B4:W4"/>
    <mergeCell ref="E5:M5"/>
    <mergeCell ref="N5:S5"/>
    <mergeCell ref="T5:W5"/>
    <mergeCell ref="E6:M6"/>
    <mergeCell ref="N6:S6"/>
    <mergeCell ref="T6:W6"/>
    <mergeCell ref="B12:W12"/>
    <mergeCell ref="B13:E13"/>
    <mergeCell ref="F13:J13"/>
    <mergeCell ref="O13:S13"/>
    <mergeCell ref="B14:E22"/>
    <mergeCell ref="F14:J14"/>
    <mergeCell ref="K14:N14"/>
    <mergeCell ref="O14:S14"/>
    <mergeCell ref="T14:W14"/>
    <mergeCell ref="F17:J17"/>
    <mergeCell ref="K17:N17"/>
    <mergeCell ref="O17:S17"/>
    <mergeCell ref="T17:W17"/>
    <mergeCell ref="F18:J18"/>
    <mergeCell ref="K18:N18"/>
    <mergeCell ref="O18:S18"/>
    <mergeCell ref="T18:W18"/>
    <mergeCell ref="F15:J15"/>
    <mergeCell ref="K15:N15"/>
    <mergeCell ref="O15:S15"/>
    <mergeCell ref="T15:W15"/>
    <mergeCell ref="F16:J16"/>
    <mergeCell ref="K16:N16"/>
    <mergeCell ref="O16:S16"/>
    <mergeCell ref="T16:W16"/>
    <mergeCell ref="F21:J21"/>
    <mergeCell ref="K21:N21"/>
    <mergeCell ref="O21:S21"/>
  </mergeCells>
  <phoneticPr fontId="1"/>
  <hyperlinks>
    <hyperlink ref="U41" location="目次!D6" display="目次へ戻る"/>
    <hyperlink ref="U41:W41" location="目次!D50" display="目次へ戻る"/>
  </hyperlinks>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353</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389</v>
      </c>
      <c r="L2" s="278"/>
      <c r="M2" s="278"/>
      <c r="N2" s="278"/>
      <c r="O2" s="278"/>
      <c r="P2" s="278"/>
      <c r="Q2" s="278"/>
      <c r="R2" s="278"/>
      <c r="S2" s="278" t="s">
        <v>334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26" t="s">
        <v>390</v>
      </c>
      <c r="F5" s="326"/>
      <c r="G5" s="326"/>
      <c r="H5" s="326"/>
      <c r="I5" s="326"/>
      <c r="J5" s="326"/>
      <c r="K5" s="326"/>
      <c r="L5" s="326"/>
      <c r="M5" s="327"/>
      <c r="N5" s="287" t="s">
        <v>63</v>
      </c>
      <c r="O5" s="288"/>
      <c r="P5" s="288"/>
      <c r="Q5" s="288"/>
      <c r="R5" s="288"/>
      <c r="S5" s="288"/>
      <c r="T5" s="361">
        <v>66704</v>
      </c>
      <c r="U5" s="361"/>
      <c r="V5" s="361"/>
      <c r="W5" s="362"/>
      <c r="Y5" s="5"/>
      <c r="Z5" s="5"/>
    </row>
    <row r="6" spans="1:26" s="4" customFormat="1" ht="15" customHeight="1" x14ac:dyDescent="0.2">
      <c r="B6" s="20" t="s">
        <v>160</v>
      </c>
      <c r="C6" s="11"/>
      <c r="D6" s="11"/>
      <c r="E6" s="91">
        <v>32406</v>
      </c>
      <c r="F6" s="91"/>
      <c r="G6" s="91"/>
      <c r="H6" s="91"/>
      <c r="I6" s="91"/>
      <c r="J6" s="91"/>
      <c r="K6" s="91"/>
      <c r="L6" s="91"/>
      <c r="M6" s="92"/>
      <c r="N6" s="197" t="s">
        <v>48</v>
      </c>
      <c r="O6" s="198"/>
      <c r="P6" s="198"/>
      <c r="Q6" s="198"/>
      <c r="R6" s="198"/>
      <c r="S6" s="199"/>
      <c r="T6" s="241">
        <f>(K28/T5)</f>
        <v>2809.6507555768771</v>
      </c>
      <c r="U6" s="242"/>
      <c r="V6" s="242"/>
      <c r="W6" s="243"/>
      <c r="Y6" s="5"/>
      <c r="Z6" s="5"/>
    </row>
    <row r="7" spans="1:26" s="4" customFormat="1" ht="15" customHeight="1" x14ac:dyDescent="0.2">
      <c r="B7" s="20" t="s">
        <v>184</v>
      </c>
      <c r="C7" s="11"/>
      <c r="D7" s="11"/>
      <c r="E7" s="299" t="s">
        <v>250</v>
      </c>
      <c r="F7" s="299"/>
      <c r="G7" s="299"/>
      <c r="H7" s="299"/>
      <c r="I7" s="299"/>
      <c r="J7" s="299"/>
      <c r="K7" s="299"/>
      <c r="L7" s="299"/>
      <c r="M7" s="300"/>
      <c r="N7" s="197" t="s">
        <v>49</v>
      </c>
      <c r="O7" s="198"/>
      <c r="P7" s="198"/>
      <c r="Q7" s="198"/>
      <c r="R7" s="198"/>
      <c r="S7" s="199"/>
      <c r="T7" s="244">
        <f>(SUM(K14:N20,K23:N25)-(SUM(T17:W18)))/(T5)</f>
        <v>2809.3028304149675</v>
      </c>
      <c r="U7" s="245"/>
      <c r="V7" s="245"/>
      <c r="W7" s="246"/>
      <c r="Y7" s="5"/>
      <c r="Z7" s="5"/>
    </row>
    <row r="8" spans="1:26" s="4" customFormat="1" ht="15" customHeight="1" x14ac:dyDescent="0.2">
      <c r="B8" s="20" t="s">
        <v>118</v>
      </c>
      <c r="C8" s="11"/>
      <c r="D8" s="11"/>
      <c r="E8" s="299" t="s">
        <v>391</v>
      </c>
      <c r="F8" s="299"/>
      <c r="G8" s="299"/>
      <c r="H8" s="299"/>
      <c r="I8" s="299"/>
      <c r="J8" s="299"/>
      <c r="K8" s="299"/>
      <c r="L8" s="299"/>
      <c r="M8" s="300"/>
      <c r="N8" s="197" t="s">
        <v>44</v>
      </c>
      <c r="O8" s="198"/>
      <c r="P8" s="198"/>
      <c r="Q8" s="198"/>
      <c r="R8" s="198"/>
      <c r="S8" s="199"/>
      <c r="T8" s="261">
        <f>((T17+T18)/(K28)*100)</f>
        <v>1.2383217423686343E-2</v>
      </c>
      <c r="U8" s="262"/>
      <c r="V8" s="262"/>
      <c r="W8" s="263"/>
      <c r="Y8" s="5"/>
      <c r="Z8" s="5"/>
    </row>
    <row r="9" spans="1:26" s="4" customFormat="1" ht="15" customHeight="1" x14ac:dyDescent="0.2">
      <c r="B9" s="52"/>
      <c r="C9" s="53"/>
      <c r="D9" s="53"/>
      <c r="E9" s="53"/>
      <c r="F9" s="37"/>
      <c r="G9" s="37"/>
      <c r="H9" s="37"/>
      <c r="I9" s="37"/>
      <c r="J9" s="37"/>
      <c r="K9" s="37"/>
      <c r="L9" s="37"/>
      <c r="M9" s="46"/>
      <c r="N9" s="197" t="s">
        <v>45</v>
      </c>
      <c r="O9" s="198"/>
      <c r="P9" s="198"/>
      <c r="Q9" s="198"/>
      <c r="R9" s="198"/>
      <c r="S9" s="199"/>
      <c r="T9" s="261">
        <f>IF((K21-T21)/(K21)*100&gt;0,(K21-T21)/(K21)*100,0)</f>
        <v>99.833270002483872</v>
      </c>
      <c r="U9" s="262"/>
      <c r="V9" s="262"/>
      <c r="W9" s="263"/>
      <c r="Y9" s="5"/>
      <c r="Z9" s="5"/>
    </row>
    <row r="10" spans="1:26" s="4" customFormat="1" ht="15" customHeight="1" thickBot="1" x14ac:dyDescent="0.25">
      <c r="B10" s="54"/>
      <c r="C10" s="42"/>
      <c r="D10" s="42"/>
      <c r="E10" s="42"/>
      <c r="F10" s="40"/>
      <c r="G10" s="40"/>
      <c r="H10" s="40"/>
      <c r="I10" s="40"/>
      <c r="J10" s="40"/>
      <c r="K10" s="40"/>
      <c r="L10" s="40"/>
      <c r="M10" s="41"/>
      <c r="N10" s="294" t="s">
        <v>69</v>
      </c>
      <c r="O10" s="295"/>
      <c r="P10" s="295"/>
      <c r="Q10" s="295"/>
      <c r="R10" s="295"/>
      <c r="S10" s="295"/>
      <c r="T10" s="317">
        <v>64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160579982</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23208</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244527</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160579982</v>
      </c>
      <c r="L21" s="187"/>
      <c r="M21" s="187"/>
      <c r="N21" s="188"/>
      <c r="O21" s="178" t="s">
        <v>21</v>
      </c>
      <c r="P21" s="173"/>
      <c r="Q21" s="173"/>
      <c r="R21" s="173"/>
      <c r="S21" s="174"/>
      <c r="T21" s="186">
        <f>SUM(T14:W20)</f>
        <v>267735</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-160312247</v>
      </c>
      <c r="U22" s="136"/>
      <c r="V22" s="136"/>
      <c r="W22" s="137"/>
      <c r="X22" s="1"/>
    </row>
    <row r="23" spans="1:24" s="2" customFormat="1" ht="15" customHeight="1" x14ac:dyDescent="0.2">
      <c r="A23" s="1"/>
      <c r="B23" s="141" t="s">
        <v>475</v>
      </c>
      <c r="C23" s="142"/>
      <c r="D23" s="142"/>
      <c r="E23" s="142"/>
      <c r="F23" s="147" t="s">
        <v>1</v>
      </c>
      <c r="G23" s="148"/>
      <c r="H23" s="148"/>
      <c r="I23" s="148"/>
      <c r="J23" s="149"/>
      <c r="K23" s="150">
        <v>26834962</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26834962</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-26834962</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187414944</v>
      </c>
      <c r="L28" s="129"/>
      <c r="M28" s="129"/>
      <c r="N28" s="130"/>
      <c r="O28" s="131" t="s">
        <v>21</v>
      </c>
      <c r="P28" s="126"/>
      <c r="Q28" s="126"/>
      <c r="R28" s="126"/>
      <c r="S28" s="127"/>
      <c r="T28" s="128">
        <f>T21+T26</f>
        <v>267735</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-187147209</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392</v>
      </c>
      <c r="C33" s="116"/>
      <c r="D33" s="116"/>
      <c r="E33" s="116"/>
      <c r="F33" s="116"/>
      <c r="G33" s="116"/>
      <c r="H33" s="116"/>
      <c r="I33" s="116"/>
      <c r="J33" s="116"/>
      <c r="K33" s="116"/>
      <c r="L33" s="117">
        <v>1988</v>
      </c>
      <c r="M33" s="117"/>
      <c r="N33" s="117"/>
      <c r="O33" s="117"/>
      <c r="P33" s="118">
        <v>50</v>
      </c>
      <c r="Q33" s="118"/>
      <c r="R33" s="118"/>
      <c r="S33" s="118"/>
      <c r="T33" s="119" t="s">
        <v>393</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1331948118</v>
      </c>
      <c r="D35" s="110"/>
      <c r="E35" s="110"/>
      <c r="F35" s="110"/>
      <c r="G35" s="110"/>
      <c r="H35" s="110"/>
      <c r="I35" s="110"/>
      <c r="J35" s="110">
        <v>852446784</v>
      </c>
      <c r="K35" s="110"/>
      <c r="L35" s="110"/>
      <c r="M35" s="110"/>
      <c r="N35" s="110"/>
      <c r="O35" s="110"/>
      <c r="P35" s="110"/>
      <c r="Q35" s="110">
        <v>819497000</v>
      </c>
      <c r="R35" s="110"/>
      <c r="S35" s="110"/>
      <c r="T35" s="110"/>
      <c r="U35" s="110"/>
      <c r="V35" s="110"/>
      <c r="W35" s="112"/>
    </row>
    <row r="37" spans="2:23" ht="15" customHeight="1" x14ac:dyDescent="0.2">
      <c r="U37" s="208" t="s">
        <v>470</v>
      </c>
      <c r="V37" s="208"/>
      <c r="W37" s="208"/>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T10:W10"/>
    <mergeCell ref="B12:W12"/>
    <mergeCell ref="B13:E13"/>
    <mergeCell ref="F13:J13"/>
    <mergeCell ref="O13:S13"/>
    <mergeCell ref="K16:N16"/>
    <mergeCell ref="O16:S16"/>
    <mergeCell ref="T16:W16"/>
    <mergeCell ref="K13:N13"/>
    <mergeCell ref="T13:W13"/>
    <mergeCell ref="U37:W37"/>
    <mergeCell ref="B1:E3"/>
    <mergeCell ref="F1:J1"/>
    <mergeCell ref="K1:R1"/>
    <mergeCell ref="S1:W1"/>
    <mergeCell ref="F2:J3"/>
    <mergeCell ref="K2:R3"/>
    <mergeCell ref="S2:W3"/>
    <mergeCell ref="E7:M7"/>
    <mergeCell ref="N7:S7"/>
    <mergeCell ref="T7:W7"/>
    <mergeCell ref="E8:M8"/>
    <mergeCell ref="N8:S8"/>
    <mergeCell ref="T8:W8"/>
    <mergeCell ref="B4:W4"/>
    <mergeCell ref="E5:M5"/>
    <mergeCell ref="N5:S5"/>
    <mergeCell ref="T5:W5"/>
    <mergeCell ref="E6:M6"/>
    <mergeCell ref="N6:S6"/>
    <mergeCell ref="T6:W6"/>
    <mergeCell ref="N9:S9"/>
    <mergeCell ref="T9:W9"/>
    <mergeCell ref="N10:S10"/>
  </mergeCells>
  <phoneticPr fontId="1"/>
  <hyperlinks>
    <hyperlink ref="U37" location="目次!D6" display="目次へ戻る"/>
    <hyperlink ref="U37:W37" location="目次!D51" display="目次へ戻る"/>
  </hyperlink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361</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505</v>
      </c>
      <c r="L2" s="278"/>
      <c r="M2" s="278"/>
      <c r="N2" s="278"/>
      <c r="O2" s="278"/>
      <c r="P2" s="278"/>
      <c r="Q2" s="278"/>
      <c r="R2" s="278"/>
      <c r="S2" s="278" t="s">
        <v>395</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127</v>
      </c>
      <c r="C5" s="33"/>
      <c r="D5" s="33"/>
      <c r="E5" s="326" t="s">
        <v>200</v>
      </c>
      <c r="F5" s="326"/>
      <c r="G5" s="326"/>
      <c r="H5" s="326"/>
      <c r="I5" s="326"/>
      <c r="J5" s="326"/>
      <c r="K5" s="326"/>
      <c r="L5" s="326"/>
      <c r="M5" s="327"/>
      <c r="N5" s="287" t="s">
        <v>63</v>
      </c>
      <c r="O5" s="288"/>
      <c r="P5" s="288"/>
      <c r="Q5" s="288"/>
      <c r="R5" s="288"/>
      <c r="S5" s="288"/>
      <c r="T5" s="289">
        <v>998830</v>
      </c>
      <c r="U5" s="289"/>
      <c r="V5" s="289"/>
      <c r="W5" s="290"/>
      <c r="Y5" s="5"/>
      <c r="Z5" s="5"/>
    </row>
    <row r="6" spans="1:26" s="4" customFormat="1" ht="15" customHeight="1" x14ac:dyDescent="0.2">
      <c r="B6" s="20" t="s">
        <v>238</v>
      </c>
      <c r="C6" s="11"/>
      <c r="D6" s="11"/>
      <c r="E6" s="11"/>
      <c r="F6" s="18"/>
      <c r="G6" s="18"/>
      <c r="H6" s="18"/>
      <c r="I6" s="18"/>
      <c r="J6" s="18"/>
      <c r="K6" s="18"/>
      <c r="L6" s="18"/>
      <c r="M6" s="19"/>
      <c r="N6" s="197" t="s">
        <v>48</v>
      </c>
      <c r="O6" s="198"/>
      <c r="P6" s="198"/>
      <c r="Q6" s="198"/>
      <c r="R6" s="198"/>
      <c r="S6" s="199"/>
      <c r="T6" s="241">
        <f>(K28/T5)</f>
        <v>1202.8030786019642</v>
      </c>
      <c r="U6" s="242"/>
      <c r="V6" s="242"/>
      <c r="W6" s="243"/>
      <c r="Y6" s="5"/>
      <c r="Z6" s="5"/>
    </row>
    <row r="7" spans="1:26" s="4" customFormat="1" ht="15" customHeight="1" x14ac:dyDescent="0.2">
      <c r="B7" s="328" t="s">
        <v>479</v>
      </c>
      <c r="C7" s="329"/>
      <c r="D7" s="329"/>
      <c r="E7" s="329"/>
      <c r="F7" s="329"/>
      <c r="G7" s="329"/>
      <c r="H7" s="329"/>
      <c r="I7" s="329"/>
      <c r="J7" s="329"/>
      <c r="K7" s="329"/>
      <c r="L7" s="329"/>
      <c r="M7" s="330"/>
      <c r="N7" s="197" t="s">
        <v>49</v>
      </c>
      <c r="O7" s="198"/>
      <c r="P7" s="198"/>
      <c r="Q7" s="198"/>
      <c r="R7" s="198"/>
      <c r="S7" s="199"/>
      <c r="T7" s="244">
        <f>(SUM(K14:N20,K23:N25)-(SUM(T17:W18)))/(T5)</f>
        <v>1202.7249031366698</v>
      </c>
      <c r="U7" s="245"/>
      <c r="V7" s="245"/>
      <c r="W7" s="246"/>
      <c r="Y7" s="5"/>
      <c r="Z7" s="5"/>
    </row>
    <row r="8" spans="1:26" s="4" customFormat="1" ht="15" customHeight="1" x14ac:dyDescent="0.2">
      <c r="B8" s="328"/>
      <c r="C8" s="329"/>
      <c r="D8" s="329"/>
      <c r="E8" s="329"/>
      <c r="F8" s="329"/>
      <c r="G8" s="329"/>
      <c r="H8" s="329"/>
      <c r="I8" s="329"/>
      <c r="J8" s="329"/>
      <c r="K8" s="329"/>
      <c r="L8" s="329"/>
      <c r="M8" s="330"/>
      <c r="N8" s="197" t="s">
        <v>44</v>
      </c>
      <c r="O8" s="198"/>
      <c r="P8" s="198"/>
      <c r="Q8" s="198"/>
      <c r="R8" s="198"/>
      <c r="S8" s="199"/>
      <c r="T8" s="261">
        <f>((T17+T18)/(K28)*100)</f>
        <v>6.4994400733708584E-3</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97.497589919634919</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121</v>
      </c>
      <c r="O10" s="295"/>
      <c r="P10" s="295"/>
      <c r="Q10" s="295"/>
      <c r="R10" s="295"/>
      <c r="S10" s="295"/>
      <c r="T10" s="317">
        <v>44.46</v>
      </c>
      <c r="U10" s="317"/>
      <c r="V10" s="317"/>
      <c r="W10" s="318"/>
      <c r="Y10" s="5"/>
      <c r="Z10" s="5"/>
    </row>
    <row r="11" spans="1:26" ht="11.5" thickBot="1" x14ac:dyDescent="0.25"/>
    <row r="12" spans="1:26" s="2" customFormat="1" ht="13.5" thickBot="1" x14ac:dyDescent="0.25">
      <c r="A12" s="1"/>
      <c r="B12" s="138" t="s">
        <v>11</v>
      </c>
      <c r="C12" s="139"/>
      <c r="D12" s="139"/>
      <c r="E12" s="139"/>
      <c r="F12" s="139"/>
      <c r="G12" s="139"/>
      <c r="H12" s="139"/>
      <c r="I12" s="139"/>
      <c r="J12" s="139"/>
      <c r="K12" s="139"/>
      <c r="L12" s="139"/>
      <c r="M12" s="139"/>
      <c r="N12" s="139"/>
      <c r="O12" s="139"/>
      <c r="P12" s="139"/>
      <c r="Q12" s="139"/>
      <c r="R12" s="139"/>
      <c r="S12" s="139"/>
      <c r="T12" s="139"/>
      <c r="U12" s="139"/>
      <c r="V12" s="139"/>
      <c r="W12" s="140"/>
      <c r="X12" s="1"/>
    </row>
    <row r="13" spans="1:26" s="2" customFormat="1" ht="15" customHeight="1" thickBot="1" x14ac:dyDescent="0.25">
      <c r="A13" s="1"/>
      <c r="B13" s="254"/>
      <c r="C13" s="255"/>
      <c r="D13" s="255"/>
      <c r="E13" s="256"/>
      <c r="F13" s="257" t="s">
        <v>18</v>
      </c>
      <c r="G13" s="258"/>
      <c r="H13" s="258"/>
      <c r="I13" s="258"/>
      <c r="J13" s="259"/>
      <c r="K13" s="417" t="s">
        <v>166</v>
      </c>
      <c r="L13" s="418"/>
      <c r="M13" s="418"/>
      <c r="N13" s="419"/>
      <c r="O13" s="416" t="s">
        <v>17</v>
      </c>
      <c r="P13" s="258"/>
      <c r="Q13" s="258"/>
      <c r="R13" s="258"/>
      <c r="S13" s="259"/>
      <c r="T13" s="417" t="s">
        <v>166</v>
      </c>
      <c r="U13" s="418"/>
      <c r="V13" s="418"/>
      <c r="W13" s="420"/>
      <c r="X13" s="1"/>
    </row>
    <row r="14" spans="1:26" s="2" customFormat="1" ht="15" customHeight="1" x14ac:dyDescent="0.2">
      <c r="A14" s="1"/>
      <c r="B14" s="141" t="s">
        <v>474</v>
      </c>
      <c r="C14" s="142"/>
      <c r="D14" s="142"/>
      <c r="E14" s="142"/>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706955734</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3887290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26712742</v>
      </c>
      <c r="L18" s="194"/>
      <c r="M18" s="194"/>
      <c r="N18" s="195"/>
      <c r="O18" s="196" t="s">
        <v>6</v>
      </c>
      <c r="P18" s="191"/>
      <c r="Q18" s="191"/>
      <c r="R18" s="191"/>
      <c r="S18" s="192"/>
      <c r="T18" s="157">
        <v>78084</v>
      </c>
      <c r="U18" s="158"/>
      <c r="V18" s="158"/>
      <c r="W18" s="161"/>
      <c r="X18" s="1"/>
    </row>
    <row r="19" spans="1:24" s="2" customFormat="1" ht="15" customHeight="1" x14ac:dyDescent="0.2">
      <c r="A19" s="1"/>
      <c r="B19" s="143"/>
      <c r="C19" s="144"/>
      <c r="D19" s="144"/>
      <c r="E19" s="144"/>
      <c r="F19" s="190" t="s">
        <v>23</v>
      </c>
      <c r="G19" s="191"/>
      <c r="H19" s="191"/>
      <c r="I19" s="191"/>
      <c r="J19" s="192"/>
      <c r="K19" s="193">
        <v>5873122</v>
      </c>
      <c r="L19" s="194"/>
      <c r="M19" s="194"/>
      <c r="N19" s="195"/>
      <c r="O19" s="196" t="s">
        <v>24</v>
      </c>
      <c r="P19" s="191"/>
      <c r="Q19" s="191"/>
      <c r="R19" s="191"/>
      <c r="S19" s="192"/>
      <c r="T19" s="157">
        <v>18673869</v>
      </c>
      <c r="U19" s="158"/>
      <c r="V19" s="158"/>
      <c r="W19" s="161"/>
      <c r="X19" s="1"/>
    </row>
    <row r="20" spans="1:24" s="2" customFormat="1" ht="15" customHeight="1" x14ac:dyDescent="0.2">
      <c r="A20" s="1"/>
      <c r="B20" s="143"/>
      <c r="C20" s="144"/>
      <c r="D20" s="144"/>
      <c r="E20" s="144"/>
      <c r="F20" s="162" t="s">
        <v>497</v>
      </c>
      <c r="G20" s="163"/>
      <c r="H20" s="163"/>
      <c r="I20" s="163"/>
      <c r="J20" s="164"/>
      <c r="K20" s="180">
        <v>5926829</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749355717</v>
      </c>
      <c r="L21" s="187"/>
      <c r="M21" s="187"/>
      <c r="N21" s="188"/>
      <c r="O21" s="178" t="s">
        <v>21</v>
      </c>
      <c r="P21" s="173"/>
      <c r="Q21" s="173"/>
      <c r="R21" s="173"/>
      <c r="S21" s="174"/>
      <c r="T21" s="186">
        <f>SUM(T14:W20)</f>
        <v>18751953</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-730603764</v>
      </c>
      <c r="U22" s="136"/>
      <c r="V22" s="136"/>
      <c r="W22" s="137"/>
      <c r="X22" s="1"/>
    </row>
    <row r="23" spans="1:24" s="2" customFormat="1" ht="15" customHeight="1" x14ac:dyDescent="0.2">
      <c r="A23" s="1"/>
      <c r="B23" s="141" t="s">
        <v>475</v>
      </c>
      <c r="C23" s="142"/>
      <c r="D23" s="142"/>
      <c r="E23" s="142"/>
      <c r="F23" s="147" t="s">
        <v>1</v>
      </c>
      <c r="G23" s="148"/>
      <c r="H23" s="148"/>
      <c r="I23" s="148"/>
      <c r="J23" s="149"/>
      <c r="K23" s="150">
        <v>450602714</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1437368</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452040082</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-452040082</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1201395799</v>
      </c>
      <c r="L28" s="129"/>
      <c r="M28" s="129"/>
      <c r="N28" s="130"/>
      <c r="O28" s="131" t="s">
        <v>21</v>
      </c>
      <c r="P28" s="126"/>
      <c r="Q28" s="126"/>
      <c r="R28" s="126"/>
      <c r="S28" s="127"/>
      <c r="T28" s="128">
        <f>T21+T26</f>
        <v>18751953</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-1182643846</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396</v>
      </c>
      <c r="C33" s="116"/>
      <c r="D33" s="116"/>
      <c r="E33" s="116"/>
      <c r="F33" s="116"/>
      <c r="G33" s="116"/>
      <c r="H33" s="116"/>
      <c r="I33" s="116"/>
      <c r="J33" s="116"/>
      <c r="K33" s="116"/>
      <c r="L33" s="117">
        <v>1992</v>
      </c>
      <c r="M33" s="117"/>
      <c r="N33" s="117"/>
      <c r="O33" s="117"/>
      <c r="P33" s="118">
        <v>47</v>
      </c>
      <c r="Q33" s="118"/>
      <c r="R33" s="118"/>
      <c r="S33" s="118"/>
      <c r="T33" s="119" t="s">
        <v>397</v>
      </c>
      <c r="U33" s="119"/>
      <c r="V33" s="119"/>
      <c r="W33" s="120"/>
    </row>
    <row r="34" spans="2:29" ht="18" customHeight="1" x14ac:dyDescent="0.2">
      <c r="B34" s="106"/>
      <c r="C34" s="108" t="s">
        <v>260</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4984249310</v>
      </c>
      <c r="D35" s="110"/>
      <c r="E35" s="110"/>
      <c r="F35" s="110"/>
      <c r="G35" s="110"/>
      <c r="H35" s="110"/>
      <c r="I35" s="110"/>
      <c r="J35" s="110">
        <v>3070297552</v>
      </c>
      <c r="K35" s="110"/>
      <c r="L35" s="110"/>
      <c r="M35" s="110"/>
      <c r="N35" s="110"/>
      <c r="O35" s="110"/>
      <c r="P35" s="110"/>
      <c r="Q35" s="110">
        <v>2823936000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398</v>
      </c>
      <c r="C37" s="116"/>
      <c r="D37" s="116"/>
      <c r="E37" s="116"/>
      <c r="F37" s="116"/>
      <c r="G37" s="116"/>
      <c r="H37" s="116"/>
      <c r="I37" s="116"/>
      <c r="J37" s="116"/>
      <c r="K37" s="116"/>
      <c r="L37" s="117">
        <v>2008</v>
      </c>
      <c r="M37" s="117"/>
      <c r="N37" s="117"/>
      <c r="O37" s="117"/>
      <c r="P37" s="118">
        <v>47</v>
      </c>
      <c r="Q37" s="118"/>
      <c r="R37" s="118"/>
      <c r="S37" s="118"/>
      <c r="T37" s="119" t="s">
        <v>399</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3589197000</v>
      </c>
      <c r="D39" s="110"/>
      <c r="E39" s="110"/>
      <c r="F39" s="110"/>
      <c r="G39" s="110"/>
      <c r="H39" s="110"/>
      <c r="I39" s="110"/>
      <c r="J39" s="110">
        <v>947548008</v>
      </c>
      <c r="K39" s="110"/>
      <c r="L39" s="110"/>
      <c r="M39" s="110"/>
      <c r="N39" s="110"/>
      <c r="O39" s="110"/>
      <c r="P39" s="110"/>
      <c r="Q39" s="110">
        <v>3294742000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400</v>
      </c>
      <c r="C41" s="116"/>
      <c r="D41" s="116"/>
      <c r="E41" s="116"/>
      <c r="F41" s="116"/>
      <c r="G41" s="116"/>
      <c r="H41" s="116"/>
      <c r="I41" s="116"/>
      <c r="J41" s="116"/>
      <c r="K41" s="116"/>
      <c r="L41" s="117">
        <v>2018</v>
      </c>
      <c r="M41" s="117"/>
      <c r="N41" s="117"/>
      <c r="O41" s="117"/>
      <c r="P41" s="118">
        <v>47</v>
      </c>
      <c r="Q41" s="118"/>
      <c r="R41" s="118"/>
      <c r="S41" s="118"/>
      <c r="T41" s="119" t="s">
        <v>401</v>
      </c>
      <c r="U41" s="119"/>
      <c r="V41" s="119"/>
      <c r="W41" s="120"/>
    </row>
    <row r="42" spans="2:29" ht="18" customHeight="1" x14ac:dyDescent="0.2">
      <c r="B42" s="106"/>
      <c r="C42" s="108" t="s">
        <v>85</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2539943507</v>
      </c>
      <c r="D43" s="110"/>
      <c r="E43" s="110"/>
      <c r="F43" s="110"/>
      <c r="G43" s="110"/>
      <c r="H43" s="110"/>
      <c r="I43" s="110"/>
      <c r="J43" s="110">
        <v>111757514</v>
      </c>
      <c r="K43" s="110"/>
      <c r="L43" s="110"/>
      <c r="M43" s="110"/>
      <c r="N43" s="110"/>
      <c r="O43" s="110"/>
      <c r="P43" s="110"/>
      <c r="Q43" s="110">
        <v>2539943507</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398</v>
      </c>
      <c r="C47" s="306"/>
      <c r="D47" s="306"/>
      <c r="E47" s="306"/>
      <c r="F47" s="306"/>
      <c r="G47" s="421"/>
      <c r="H47" s="307">
        <v>1000000000</v>
      </c>
      <c r="I47" s="307"/>
      <c r="J47" s="307"/>
      <c r="K47" s="307"/>
      <c r="L47" s="307">
        <v>1000000000</v>
      </c>
      <c r="M47" s="307"/>
      <c r="N47" s="307"/>
      <c r="O47" s="307"/>
      <c r="P47" s="308">
        <v>43553</v>
      </c>
      <c r="Q47" s="308"/>
      <c r="R47" s="308"/>
      <c r="S47" s="308"/>
      <c r="T47" s="309">
        <v>47150</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398</v>
      </c>
      <c r="C49" s="306"/>
      <c r="D49" s="306"/>
      <c r="E49" s="306"/>
      <c r="F49" s="306"/>
      <c r="G49" s="306"/>
      <c r="H49" s="307">
        <v>232600000</v>
      </c>
      <c r="I49" s="307"/>
      <c r="J49" s="307"/>
      <c r="K49" s="307"/>
      <c r="L49" s="307">
        <v>219243314</v>
      </c>
      <c r="M49" s="307"/>
      <c r="N49" s="307"/>
      <c r="O49" s="307"/>
      <c r="P49" s="308">
        <v>42881</v>
      </c>
      <c r="Q49" s="308"/>
      <c r="R49" s="308"/>
      <c r="S49" s="308"/>
      <c r="T49" s="309">
        <v>50124</v>
      </c>
      <c r="U49" s="309"/>
      <c r="V49" s="309"/>
      <c r="W49" s="310"/>
    </row>
    <row r="51" spans="2:23" ht="15" customHeight="1" x14ac:dyDescent="0.2">
      <c r="U51" s="208" t="s">
        <v>470</v>
      </c>
      <c r="V51" s="208"/>
      <c r="W51" s="208"/>
    </row>
  </sheetData>
  <mergeCells count="157">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4:W4"/>
    <mergeCell ref="E5:M5"/>
    <mergeCell ref="N5:S5"/>
    <mergeCell ref="T5:W5"/>
    <mergeCell ref="N6:S6"/>
    <mergeCell ref="T6:W6"/>
    <mergeCell ref="B1:E3"/>
    <mergeCell ref="F1:J1"/>
    <mergeCell ref="K1:R1"/>
    <mergeCell ref="S1:W1"/>
    <mergeCell ref="F2:J3"/>
    <mergeCell ref="K2:R3"/>
    <mergeCell ref="S2:W3"/>
    <mergeCell ref="B12:W12"/>
    <mergeCell ref="B13:E13"/>
    <mergeCell ref="F13:J13"/>
    <mergeCell ref="O13:S13"/>
    <mergeCell ref="B7:M10"/>
    <mergeCell ref="N7:S7"/>
    <mergeCell ref="T7:W7"/>
    <mergeCell ref="N8:S8"/>
    <mergeCell ref="T8:W8"/>
    <mergeCell ref="N9:S9"/>
  </mergeCells>
  <phoneticPr fontId="1"/>
  <hyperlinks>
    <hyperlink ref="U51" location="目次!D6" display="目次へ戻る"/>
    <hyperlink ref="U51:W51" location="目次!D52" display="目次へ戻る"/>
  </hyperlinks>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369</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486</v>
      </c>
      <c r="L2" s="278"/>
      <c r="M2" s="278"/>
      <c r="N2" s="278"/>
      <c r="O2" s="278"/>
      <c r="P2" s="278"/>
      <c r="Q2" s="278"/>
      <c r="R2" s="278"/>
      <c r="S2" s="278" t="s">
        <v>403</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404</v>
      </c>
      <c r="C5" s="33"/>
      <c r="D5" s="33"/>
      <c r="E5" s="326" t="s">
        <v>405</v>
      </c>
      <c r="F5" s="326"/>
      <c r="G5" s="326"/>
      <c r="H5" s="326"/>
      <c r="I5" s="326"/>
      <c r="J5" s="326"/>
      <c r="K5" s="326"/>
      <c r="L5" s="326"/>
      <c r="M5" s="327"/>
      <c r="N5" s="287" t="s">
        <v>63</v>
      </c>
      <c r="O5" s="288"/>
      <c r="P5" s="288"/>
      <c r="Q5" s="288"/>
      <c r="R5" s="288"/>
      <c r="S5" s="288"/>
      <c r="T5" s="289">
        <v>1754609</v>
      </c>
      <c r="U5" s="289"/>
      <c r="V5" s="289"/>
      <c r="W5" s="290"/>
      <c r="Y5" s="5"/>
      <c r="Z5" s="5"/>
    </row>
    <row r="6" spans="1:26" s="4" customFormat="1" ht="15" customHeight="1" x14ac:dyDescent="0.2">
      <c r="B6" s="20"/>
      <c r="C6" s="11"/>
      <c r="D6" s="11"/>
      <c r="E6" s="399" t="s">
        <v>406</v>
      </c>
      <c r="F6" s="399"/>
      <c r="G6" s="399"/>
      <c r="H6" s="399"/>
      <c r="I6" s="399"/>
      <c r="J6" s="399"/>
      <c r="K6" s="399"/>
      <c r="L6" s="399"/>
      <c r="M6" s="400"/>
      <c r="N6" s="197" t="s">
        <v>48</v>
      </c>
      <c r="O6" s="198"/>
      <c r="P6" s="198"/>
      <c r="Q6" s="198"/>
      <c r="R6" s="198"/>
      <c r="S6" s="199"/>
      <c r="T6" s="241">
        <f>(K28/T5)</f>
        <v>1421.0406027781687</v>
      </c>
      <c r="U6" s="242"/>
      <c r="V6" s="242"/>
      <c r="W6" s="243"/>
      <c r="Y6" s="5"/>
      <c r="Z6" s="5"/>
    </row>
    <row r="7" spans="1:26" s="4" customFormat="1" ht="15" customHeight="1" x14ac:dyDescent="0.2">
      <c r="B7" s="20" t="s">
        <v>238</v>
      </c>
      <c r="C7" s="11"/>
      <c r="D7" s="11"/>
      <c r="E7" s="11"/>
      <c r="F7" s="37"/>
      <c r="G7" s="37"/>
      <c r="H7" s="37"/>
      <c r="I7" s="37"/>
      <c r="J7" s="37"/>
      <c r="K7" s="37"/>
      <c r="L7" s="37"/>
      <c r="M7" s="46"/>
      <c r="N7" s="197" t="s">
        <v>49</v>
      </c>
      <c r="O7" s="198"/>
      <c r="P7" s="198"/>
      <c r="Q7" s="198"/>
      <c r="R7" s="198"/>
      <c r="S7" s="199"/>
      <c r="T7" s="244">
        <f>(SUM(K14:N20,K23:N25)-(SUM(T17:W18)))/(T5)</f>
        <v>1420.8898119182109</v>
      </c>
      <c r="U7" s="245"/>
      <c r="V7" s="245"/>
      <c r="W7" s="246"/>
      <c r="Y7" s="5"/>
      <c r="Z7" s="5"/>
    </row>
    <row r="8" spans="1:26" s="4" customFormat="1" ht="15" customHeight="1" x14ac:dyDescent="0.2">
      <c r="B8" s="328" t="s">
        <v>558</v>
      </c>
      <c r="C8" s="329"/>
      <c r="D8" s="329"/>
      <c r="E8" s="329"/>
      <c r="F8" s="329"/>
      <c r="G8" s="329"/>
      <c r="H8" s="329"/>
      <c r="I8" s="329"/>
      <c r="J8" s="329"/>
      <c r="K8" s="329"/>
      <c r="L8" s="329"/>
      <c r="M8" s="330"/>
      <c r="N8" s="197" t="s">
        <v>44</v>
      </c>
      <c r="O8" s="198"/>
      <c r="P8" s="198"/>
      <c r="Q8" s="198"/>
      <c r="R8" s="198"/>
      <c r="S8" s="199"/>
      <c r="T8" s="261">
        <f>((T17+T18)/(K28)*100)</f>
        <v>1.0611298485291255E-2</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99.691524482682595</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407</v>
      </c>
      <c r="O10" s="295"/>
      <c r="P10" s="295"/>
      <c r="Q10" s="295"/>
      <c r="R10" s="295"/>
      <c r="S10" s="295"/>
      <c r="T10" s="317">
        <v>32.96</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237824000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1580708726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55431617</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35288195</v>
      </c>
      <c r="L18" s="194"/>
      <c r="M18" s="194"/>
      <c r="N18" s="195"/>
      <c r="O18" s="196" t="s">
        <v>6</v>
      </c>
      <c r="P18" s="191"/>
      <c r="Q18" s="191"/>
      <c r="R18" s="191"/>
      <c r="S18" s="192"/>
      <c r="T18" s="157">
        <v>264579</v>
      </c>
      <c r="U18" s="158"/>
      <c r="V18" s="158"/>
      <c r="W18" s="161"/>
      <c r="X18" s="1"/>
    </row>
    <row r="19" spans="1:25" s="2" customFormat="1" ht="15" customHeight="1" x14ac:dyDescent="0.2">
      <c r="A19" s="1"/>
      <c r="B19" s="143"/>
      <c r="C19" s="144"/>
      <c r="D19" s="144"/>
      <c r="E19" s="144"/>
      <c r="F19" s="190" t="s">
        <v>23</v>
      </c>
      <c r="G19" s="191"/>
      <c r="H19" s="191"/>
      <c r="I19" s="191"/>
      <c r="J19" s="192"/>
      <c r="K19" s="193">
        <v>443129183</v>
      </c>
      <c r="L19" s="194"/>
      <c r="M19" s="194"/>
      <c r="N19" s="195"/>
      <c r="O19" s="196" t="s">
        <v>24</v>
      </c>
      <c r="P19" s="191"/>
      <c r="Q19" s="191"/>
      <c r="R19" s="191"/>
      <c r="S19" s="192"/>
      <c r="T19" s="157">
        <v>6999649</v>
      </c>
      <c r="U19" s="158"/>
      <c r="V19" s="158"/>
      <c r="W19" s="161"/>
      <c r="X19" s="1"/>
    </row>
    <row r="20" spans="1:25" s="2" customFormat="1" ht="15" customHeight="1" x14ac:dyDescent="0.2">
      <c r="A20" s="1"/>
      <c r="B20" s="143"/>
      <c r="C20" s="144"/>
      <c r="D20" s="144"/>
      <c r="E20" s="144"/>
      <c r="F20" s="162" t="s">
        <v>497</v>
      </c>
      <c r="G20" s="163"/>
      <c r="H20" s="163"/>
      <c r="I20" s="163"/>
      <c r="J20" s="164"/>
      <c r="K20" s="180">
        <v>2498194</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2354879915</v>
      </c>
      <c r="L21" s="187"/>
      <c r="M21" s="187"/>
      <c r="N21" s="188"/>
      <c r="O21" s="178" t="s">
        <v>21</v>
      </c>
      <c r="P21" s="173"/>
      <c r="Q21" s="173"/>
      <c r="R21" s="173"/>
      <c r="S21" s="174"/>
      <c r="T21" s="186">
        <f>SUM(T14:W20)</f>
        <v>7264228</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-2347615687</v>
      </c>
      <c r="U22" s="136"/>
      <c r="V22" s="136"/>
      <c r="W22" s="137"/>
      <c r="X22" s="1"/>
    </row>
    <row r="23" spans="1:25" s="2" customFormat="1" ht="15" customHeight="1" x14ac:dyDescent="0.2">
      <c r="A23" s="1"/>
      <c r="B23" s="141" t="s">
        <v>475</v>
      </c>
      <c r="C23" s="142"/>
      <c r="D23" s="142"/>
      <c r="E23" s="142"/>
      <c r="F23" s="147" t="s">
        <v>1</v>
      </c>
      <c r="G23" s="148"/>
      <c r="H23" s="148"/>
      <c r="I23" s="148"/>
      <c r="J23" s="149"/>
      <c r="K23" s="150">
        <v>105572276</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32918432</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548</v>
      </c>
      <c r="G25" s="163"/>
      <c r="H25" s="163"/>
      <c r="I25" s="163"/>
      <c r="J25" s="164"/>
      <c r="K25" s="165">
        <v>8</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138490716</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-138490716</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2493370631</v>
      </c>
      <c r="L28" s="129"/>
      <c r="M28" s="129"/>
      <c r="N28" s="130"/>
      <c r="O28" s="131" t="s">
        <v>21</v>
      </c>
      <c r="P28" s="126"/>
      <c r="Q28" s="126"/>
      <c r="R28" s="126"/>
      <c r="S28" s="127"/>
      <c r="T28" s="128">
        <f>T21+T26</f>
        <v>7264228</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-2486106403</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403</v>
      </c>
      <c r="C33" s="116"/>
      <c r="D33" s="116"/>
      <c r="E33" s="116"/>
      <c r="F33" s="116"/>
      <c r="G33" s="116"/>
      <c r="H33" s="116"/>
      <c r="I33" s="116"/>
      <c r="J33" s="116"/>
      <c r="K33" s="116"/>
      <c r="L33" s="117">
        <v>2020</v>
      </c>
      <c r="M33" s="117"/>
      <c r="N33" s="117"/>
      <c r="O33" s="117"/>
      <c r="P33" s="118">
        <v>50</v>
      </c>
      <c r="Q33" s="118"/>
      <c r="R33" s="118"/>
      <c r="S33" s="118"/>
      <c r="T33" s="119" t="s">
        <v>559</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2067096382</v>
      </c>
      <c r="D35" s="110"/>
      <c r="E35" s="110"/>
      <c r="F35" s="110"/>
      <c r="G35" s="110"/>
      <c r="H35" s="110"/>
      <c r="I35" s="110"/>
      <c r="J35" s="110">
        <v>0</v>
      </c>
      <c r="K35" s="110"/>
      <c r="L35" s="110"/>
      <c r="M35" s="110"/>
      <c r="N35" s="110"/>
      <c r="O35" s="110"/>
      <c r="P35" s="110"/>
      <c r="Q35" s="110">
        <v>2067096382</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408</v>
      </c>
      <c r="C37" s="116"/>
      <c r="D37" s="116"/>
      <c r="E37" s="116"/>
      <c r="F37" s="116"/>
      <c r="G37" s="116"/>
      <c r="H37" s="116"/>
      <c r="I37" s="116"/>
      <c r="J37" s="116"/>
      <c r="K37" s="116"/>
      <c r="L37" s="117">
        <v>1984</v>
      </c>
      <c r="M37" s="117"/>
      <c r="N37" s="117"/>
      <c r="O37" s="117"/>
      <c r="P37" s="118">
        <v>50</v>
      </c>
      <c r="Q37" s="118"/>
      <c r="R37" s="118"/>
      <c r="S37" s="118"/>
      <c r="T37" s="119" t="s">
        <v>409</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679081000</v>
      </c>
      <c r="D39" s="110"/>
      <c r="E39" s="110"/>
      <c r="F39" s="110"/>
      <c r="G39" s="110"/>
      <c r="H39" s="110"/>
      <c r="I39" s="110"/>
      <c r="J39" s="110">
        <v>488938320</v>
      </c>
      <c r="K39" s="110"/>
      <c r="L39" s="110"/>
      <c r="M39" s="110"/>
      <c r="N39" s="110"/>
      <c r="O39" s="110"/>
      <c r="P39" s="110"/>
      <c r="Q39" s="110">
        <v>365298000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410</v>
      </c>
      <c r="C41" s="116"/>
      <c r="D41" s="116"/>
      <c r="E41" s="116"/>
      <c r="F41" s="116"/>
      <c r="G41" s="116"/>
      <c r="H41" s="116"/>
      <c r="I41" s="116"/>
      <c r="J41" s="116"/>
      <c r="K41" s="116"/>
      <c r="L41" s="117">
        <v>1995</v>
      </c>
      <c r="M41" s="117"/>
      <c r="N41" s="117"/>
      <c r="O41" s="117"/>
      <c r="P41" s="118">
        <v>50</v>
      </c>
      <c r="Q41" s="118"/>
      <c r="R41" s="118"/>
      <c r="S41" s="118"/>
      <c r="T41" s="119" t="s">
        <v>411</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1072001820</v>
      </c>
      <c r="D43" s="110"/>
      <c r="E43" s="110"/>
      <c r="F43" s="110"/>
      <c r="G43" s="110"/>
      <c r="H43" s="110"/>
      <c r="I43" s="110"/>
      <c r="J43" s="110">
        <v>536000900</v>
      </c>
      <c r="K43" s="110"/>
      <c r="L43" s="110"/>
      <c r="M43" s="110"/>
      <c r="N43" s="110"/>
      <c r="O43" s="110"/>
      <c r="P43" s="110"/>
      <c r="Q43" s="110">
        <v>1288914000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403</v>
      </c>
      <c r="C47" s="306"/>
      <c r="D47" s="306"/>
      <c r="E47" s="306"/>
      <c r="F47" s="306"/>
      <c r="G47" s="306"/>
      <c r="H47" s="307">
        <v>308000000</v>
      </c>
      <c r="I47" s="307"/>
      <c r="J47" s="307"/>
      <c r="K47" s="307"/>
      <c r="L47" s="307">
        <v>308000000</v>
      </c>
      <c r="M47" s="307"/>
      <c r="N47" s="307"/>
      <c r="O47" s="307"/>
      <c r="P47" s="308">
        <v>43609</v>
      </c>
      <c r="Q47" s="308"/>
      <c r="R47" s="308"/>
      <c r="S47" s="308"/>
      <c r="T47" s="309">
        <v>47263</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403</v>
      </c>
      <c r="C49" s="306"/>
      <c r="D49" s="306"/>
      <c r="E49" s="306"/>
      <c r="F49" s="306"/>
      <c r="G49" s="306"/>
      <c r="H49" s="307">
        <v>1245000000</v>
      </c>
      <c r="I49" s="307"/>
      <c r="J49" s="307"/>
      <c r="K49" s="307"/>
      <c r="L49" s="307">
        <v>1245000000</v>
      </c>
      <c r="M49" s="307"/>
      <c r="N49" s="307"/>
      <c r="O49" s="307"/>
      <c r="P49" s="308">
        <v>44341</v>
      </c>
      <c r="Q49" s="308"/>
      <c r="R49" s="308"/>
      <c r="S49" s="308"/>
      <c r="T49" s="309">
        <v>47991</v>
      </c>
      <c r="U49" s="309"/>
      <c r="V49" s="309"/>
      <c r="W49" s="310"/>
    </row>
    <row r="51" spans="2:23" ht="15" customHeight="1" x14ac:dyDescent="0.2">
      <c r="U51" s="208" t="s">
        <v>470</v>
      </c>
      <c r="V51" s="208"/>
      <c r="W51" s="208"/>
    </row>
  </sheetData>
  <mergeCells count="158">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 ref="T9:W9"/>
    <mergeCell ref="N10:S10"/>
    <mergeCell ref="T10:W10"/>
    <mergeCell ref="K13:N13"/>
    <mergeCell ref="T13:W13"/>
    <mergeCell ref="U51:W51"/>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51" location="目次!D6" display="目次へ戻る"/>
    <hyperlink ref="U51:W51" location="目次!D53" display="目次へ戻る"/>
  </hyperlinks>
  <pageMargins left="0.7" right="0.7" top="0.75" bottom="0.75" header="0.3" footer="0.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378</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485</v>
      </c>
      <c r="L2" s="278"/>
      <c r="M2" s="278"/>
      <c r="N2" s="278"/>
      <c r="O2" s="278"/>
      <c r="P2" s="278"/>
      <c r="Q2" s="278"/>
      <c r="R2" s="278"/>
      <c r="S2" s="278" t="s">
        <v>412</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413</v>
      </c>
      <c r="C5" s="33"/>
      <c r="D5" s="33"/>
      <c r="E5" s="33"/>
      <c r="F5" s="326" t="s">
        <v>414</v>
      </c>
      <c r="G5" s="326"/>
      <c r="H5" s="326"/>
      <c r="I5" s="326"/>
      <c r="J5" s="326"/>
      <c r="K5" s="326"/>
      <c r="L5" s="326"/>
      <c r="M5" s="327"/>
      <c r="N5" s="287" t="s">
        <v>415</v>
      </c>
      <c r="O5" s="288"/>
      <c r="P5" s="288"/>
      <c r="Q5" s="288"/>
      <c r="R5" s="288"/>
      <c r="S5" s="288"/>
      <c r="T5" s="422">
        <v>64</v>
      </c>
      <c r="U5" s="422"/>
      <c r="V5" s="422"/>
      <c r="W5" s="423"/>
      <c r="Y5" s="5"/>
      <c r="Z5" s="5"/>
    </row>
    <row r="6" spans="1:26" s="4" customFormat="1" ht="15" customHeight="1" x14ac:dyDescent="0.2">
      <c r="B6" s="20"/>
      <c r="C6" s="11"/>
      <c r="D6" s="11"/>
      <c r="E6" s="11"/>
      <c r="F6" s="91" t="s">
        <v>416</v>
      </c>
      <c r="G6" s="91"/>
      <c r="H6" s="91"/>
      <c r="I6" s="91"/>
      <c r="J6" s="91"/>
      <c r="K6" s="91"/>
      <c r="L6" s="91"/>
      <c r="M6" s="92"/>
      <c r="N6" s="197" t="s">
        <v>48</v>
      </c>
      <c r="O6" s="198"/>
      <c r="P6" s="198"/>
      <c r="Q6" s="198"/>
      <c r="R6" s="198"/>
      <c r="S6" s="199"/>
      <c r="T6" s="241">
        <f>(K28/T5)</f>
        <v>1521166.140625</v>
      </c>
      <c r="U6" s="242"/>
      <c r="V6" s="242"/>
      <c r="W6" s="243"/>
      <c r="Y6" s="5"/>
      <c r="Z6" s="5"/>
    </row>
    <row r="7" spans="1:26" s="4" customFormat="1" ht="15" customHeight="1" x14ac:dyDescent="0.2">
      <c r="B7" s="20"/>
      <c r="C7" s="11"/>
      <c r="D7" s="11"/>
      <c r="E7" s="11"/>
      <c r="F7" s="299" t="s">
        <v>417</v>
      </c>
      <c r="G7" s="299"/>
      <c r="H7" s="299"/>
      <c r="I7" s="299"/>
      <c r="J7" s="299"/>
      <c r="K7" s="299"/>
      <c r="L7" s="299"/>
      <c r="M7" s="300"/>
      <c r="N7" s="197" t="s">
        <v>49</v>
      </c>
      <c r="O7" s="198"/>
      <c r="P7" s="198"/>
      <c r="Q7" s="198"/>
      <c r="R7" s="198"/>
      <c r="S7" s="199"/>
      <c r="T7" s="244">
        <f>(SUM(K14:N20,K23:N25)-(SUM(T17:W18)))/(T5)</f>
        <v>1521166.140625</v>
      </c>
      <c r="U7" s="245"/>
      <c r="V7" s="245"/>
      <c r="W7" s="246"/>
      <c r="Y7" s="5"/>
      <c r="Z7" s="5"/>
    </row>
    <row r="8" spans="1:26" s="4" customFormat="1" ht="15" customHeight="1" x14ac:dyDescent="0.2">
      <c r="B8" s="20" t="s">
        <v>418</v>
      </c>
      <c r="C8" s="11"/>
      <c r="D8" s="11"/>
      <c r="E8" s="11"/>
      <c r="F8" s="299" t="s">
        <v>419</v>
      </c>
      <c r="G8" s="299"/>
      <c r="H8" s="299"/>
      <c r="I8" s="299"/>
      <c r="J8" s="299"/>
      <c r="K8" s="299"/>
      <c r="L8" s="299"/>
      <c r="M8" s="300"/>
      <c r="N8" s="197" t="s">
        <v>44</v>
      </c>
      <c r="O8" s="198"/>
      <c r="P8" s="198"/>
      <c r="Q8" s="198"/>
      <c r="R8" s="198"/>
      <c r="S8" s="199"/>
      <c r="T8" s="261">
        <f>((T17+T18)/(K28)*100)</f>
        <v>0</v>
      </c>
      <c r="U8" s="262"/>
      <c r="V8" s="262"/>
      <c r="W8" s="263"/>
      <c r="Y8" s="5"/>
      <c r="Z8" s="5"/>
    </row>
    <row r="9" spans="1:26" s="4" customFormat="1" ht="15" customHeight="1" x14ac:dyDescent="0.2">
      <c r="B9" s="20" t="s">
        <v>560</v>
      </c>
      <c r="C9" s="53"/>
      <c r="D9" s="53"/>
      <c r="E9" s="53"/>
      <c r="F9" s="91" t="s">
        <v>420</v>
      </c>
      <c r="G9" s="91"/>
      <c r="H9" s="91"/>
      <c r="I9" s="91"/>
      <c r="J9" s="91"/>
      <c r="K9" s="91"/>
      <c r="L9" s="91"/>
      <c r="M9" s="92"/>
      <c r="N9" s="197" t="s">
        <v>45</v>
      </c>
      <c r="O9" s="198"/>
      <c r="P9" s="198"/>
      <c r="Q9" s="198"/>
      <c r="R9" s="198"/>
      <c r="S9" s="199"/>
      <c r="T9" s="261">
        <f>IF((K21-T21)/(K21)*100&gt;0,(K21-T21)/(K21)*100,0)</f>
        <v>100</v>
      </c>
      <c r="U9" s="262"/>
      <c r="V9" s="262"/>
      <c r="W9" s="263"/>
      <c r="Y9" s="5"/>
      <c r="Z9" s="5"/>
    </row>
    <row r="10" spans="1:26" s="4" customFormat="1" ht="15" customHeight="1" thickBot="1" x14ac:dyDescent="0.25">
      <c r="B10" s="39"/>
      <c r="C10" s="40"/>
      <c r="D10" s="40"/>
      <c r="E10" s="40"/>
      <c r="F10" s="412" t="s">
        <v>421</v>
      </c>
      <c r="G10" s="412"/>
      <c r="H10" s="412"/>
      <c r="I10" s="412"/>
      <c r="J10" s="412"/>
      <c r="K10" s="412"/>
      <c r="L10" s="412"/>
      <c r="M10" s="413"/>
      <c r="N10" s="294" t="s">
        <v>69</v>
      </c>
      <c r="O10" s="295"/>
      <c r="P10" s="295"/>
      <c r="Q10" s="295"/>
      <c r="R10" s="295"/>
      <c r="S10" s="295"/>
      <c r="T10" s="317">
        <v>99.64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71192000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11948945</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2742520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104540</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85988005</v>
      </c>
      <c r="L21" s="187"/>
      <c r="M21" s="187"/>
      <c r="N21" s="188"/>
      <c r="O21" s="178" t="s">
        <v>21</v>
      </c>
      <c r="P21" s="173"/>
      <c r="Q21" s="173"/>
      <c r="R21" s="173"/>
      <c r="S21" s="174"/>
      <c r="T21" s="186">
        <f>SUM(T14:W20)</f>
        <v>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-85988005</v>
      </c>
      <c r="U22" s="136"/>
      <c r="V22" s="136"/>
      <c r="W22" s="137"/>
      <c r="X22" s="1"/>
    </row>
    <row r="23" spans="1:24" s="2" customFormat="1" ht="15" customHeight="1" x14ac:dyDescent="0.2">
      <c r="A23" s="1"/>
      <c r="B23" s="141" t="s">
        <v>475</v>
      </c>
      <c r="C23" s="142"/>
      <c r="D23" s="142"/>
      <c r="E23" s="142"/>
      <c r="F23" s="147" t="s">
        <v>1</v>
      </c>
      <c r="G23" s="148"/>
      <c r="H23" s="148"/>
      <c r="I23" s="148"/>
      <c r="J23" s="149"/>
      <c r="K23" s="150">
        <v>1965554</v>
      </c>
      <c r="L23" s="151"/>
      <c r="M23" s="151"/>
      <c r="N23" s="151"/>
      <c r="O23" s="152" t="s">
        <v>43</v>
      </c>
      <c r="P23" s="148"/>
      <c r="Q23" s="148"/>
      <c r="R23" s="148"/>
      <c r="S23" s="149"/>
      <c r="T23" s="150">
        <v>6695</v>
      </c>
      <c r="U23" s="151"/>
      <c r="V23" s="151"/>
      <c r="W23" s="153"/>
      <c r="X23" s="1"/>
    </row>
    <row r="24" spans="1:24" s="2" customFormat="1" ht="15" customHeight="1" x14ac:dyDescent="0.2">
      <c r="A24" s="1"/>
      <c r="B24" s="143"/>
      <c r="C24" s="144"/>
      <c r="D24" s="144"/>
      <c r="E24" s="144"/>
      <c r="F24" s="154" t="s">
        <v>576</v>
      </c>
      <c r="G24" s="155"/>
      <c r="H24" s="155"/>
      <c r="I24" s="155"/>
      <c r="J24" s="156"/>
      <c r="K24" s="157">
        <v>9401072</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2</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11366628</v>
      </c>
      <c r="L26" s="176"/>
      <c r="M26" s="176"/>
      <c r="N26" s="177"/>
      <c r="O26" s="178" t="s">
        <v>21</v>
      </c>
      <c r="P26" s="173"/>
      <c r="Q26" s="173"/>
      <c r="R26" s="173"/>
      <c r="S26" s="174"/>
      <c r="T26" s="175">
        <f>SUM(T23:W25)</f>
        <v>6695</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-11359933</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97354633</v>
      </c>
      <c r="L28" s="129"/>
      <c r="M28" s="129"/>
      <c r="N28" s="130"/>
      <c r="O28" s="131" t="s">
        <v>21</v>
      </c>
      <c r="P28" s="126"/>
      <c r="Q28" s="126"/>
      <c r="R28" s="126"/>
      <c r="S28" s="127"/>
      <c r="T28" s="128">
        <f>T21+T26</f>
        <v>6695</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-97347938</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422</v>
      </c>
      <c r="C33" s="116"/>
      <c r="D33" s="116"/>
      <c r="E33" s="116"/>
      <c r="F33" s="116"/>
      <c r="G33" s="116"/>
      <c r="H33" s="116"/>
      <c r="I33" s="116"/>
      <c r="J33" s="116"/>
      <c r="K33" s="116"/>
      <c r="L33" s="117">
        <v>1971</v>
      </c>
      <c r="M33" s="117"/>
      <c r="N33" s="117"/>
      <c r="O33" s="117"/>
      <c r="P33" s="118">
        <v>47</v>
      </c>
      <c r="Q33" s="118"/>
      <c r="R33" s="118"/>
      <c r="S33" s="118"/>
      <c r="T33" s="119" t="s">
        <v>423</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59278000</v>
      </c>
      <c r="D35" s="110"/>
      <c r="E35" s="110"/>
      <c r="F35" s="110"/>
      <c r="G35" s="110"/>
      <c r="H35" s="110"/>
      <c r="I35" s="110"/>
      <c r="J35" s="110">
        <v>59277999</v>
      </c>
      <c r="K35" s="110"/>
      <c r="L35" s="110"/>
      <c r="M35" s="110"/>
      <c r="N35" s="110"/>
      <c r="O35" s="110"/>
      <c r="P35" s="110"/>
      <c r="Q35" s="110">
        <v>17764000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424</v>
      </c>
      <c r="C37" s="116"/>
      <c r="D37" s="116"/>
      <c r="E37" s="116"/>
      <c r="F37" s="116"/>
      <c r="G37" s="116"/>
      <c r="H37" s="116"/>
      <c r="I37" s="116"/>
      <c r="J37" s="116"/>
      <c r="K37" s="116"/>
      <c r="L37" s="117">
        <v>1971</v>
      </c>
      <c r="M37" s="117"/>
      <c r="N37" s="117"/>
      <c r="O37" s="117"/>
      <c r="P37" s="118">
        <v>47</v>
      </c>
      <c r="Q37" s="118"/>
      <c r="R37" s="118"/>
      <c r="S37" s="118"/>
      <c r="T37" s="119" t="s">
        <v>425</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629000</v>
      </c>
      <c r="D39" s="110"/>
      <c r="E39" s="110"/>
      <c r="F39" s="110"/>
      <c r="G39" s="110"/>
      <c r="H39" s="110"/>
      <c r="I39" s="110"/>
      <c r="J39" s="110">
        <v>628999</v>
      </c>
      <c r="K39" s="110"/>
      <c r="L39" s="110"/>
      <c r="M39" s="110"/>
      <c r="N39" s="110"/>
      <c r="O39" s="110"/>
      <c r="P39" s="110"/>
      <c r="Q39" s="110">
        <v>189000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426</v>
      </c>
      <c r="C41" s="116"/>
      <c r="D41" s="116"/>
      <c r="E41" s="116"/>
      <c r="F41" s="116"/>
      <c r="G41" s="116"/>
      <c r="H41" s="116"/>
      <c r="I41" s="116"/>
      <c r="J41" s="116"/>
      <c r="K41" s="116"/>
      <c r="L41" s="117">
        <v>1975</v>
      </c>
      <c r="M41" s="117"/>
      <c r="N41" s="117"/>
      <c r="O41" s="117"/>
      <c r="P41" s="118">
        <v>47</v>
      </c>
      <c r="Q41" s="118"/>
      <c r="R41" s="118"/>
      <c r="S41" s="118"/>
      <c r="T41" s="119" t="s">
        <v>427</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33573400</v>
      </c>
      <c r="D43" s="110"/>
      <c r="E43" s="110"/>
      <c r="F43" s="110"/>
      <c r="G43" s="110"/>
      <c r="H43" s="110"/>
      <c r="I43" s="110"/>
      <c r="J43" s="110">
        <v>33237630</v>
      </c>
      <c r="K43" s="110"/>
      <c r="L43" s="110"/>
      <c r="M43" s="110"/>
      <c r="N43" s="110"/>
      <c r="O43" s="110"/>
      <c r="P43" s="110"/>
      <c r="Q43" s="110">
        <v>10655000</v>
      </c>
      <c r="R43" s="110"/>
      <c r="S43" s="110"/>
      <c r="T43" s="110"/>
      <c r="U43" s="110"/>
      <c r="V43" s="110"/>
      <c r="W43" s="112"/>
    </row>
    <row r="44" spans="2:29" ht="11" x14ac:dyDescent="0.2"/>
    <row r="45" spans="2:29" ht="15" customHeight="1" x14ac:dyDescent="0.2">
      <c r="U45" s="208" t="s">
        <v>470</v>
      </c>
      <c r="V45" s="208"/>
      <c r="W45" s="208"/>
    </row>
  </sheetData>
  <mergeCells count="140">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O13:S13"/>
    <mergeCell ref="F9:M9"/>
    <mergeCell ref="N9:S9"/>
    <mergeCell ref="T9:W9"/>
    <mergeCell ref="F10:M10"/>
    <mergeCell ref="N10:S10"/>
    <mergeCell ref="T10:W10"/>
    <mergeCell ref="K13:N13"/>
    <mergeCell ref="T13:W13"/>
    <mergeCell ref="U45:W45"/>
    <mergeCell ref="B1:E3"/>
    <mergeCell ref="F1:J1"/>
    <mergeCell ref="K1:R1"/>
    <mergeCell ref="S1:W1"/>
    <mergeCell ref="F2:J3"/>
    <mergeCell ref="K2:R3"/>
    <mergeCell ref="S2:W3"/>
    <mergeCell ref="F7:M7"/>
    <mergeCell ref="N7:S7"/>
    <mergeCell ref="T7:W7"/>
    <mergeCell ref="F8:M8"/>
    <mergeCell ref="N8:S8"/>
    <mergeCell ref="T8:W8"/>
    <mergeCell ref="B4:W4"/>
    <mergeCell ref="F5:M5"/>
    <mergeCell ref="N5:S5"/>
    <mergeCell ref="T5:W5"/>
    <mergeCell ref="F6:M6"/>
    <mergeCell ref="N6:S6"/>
    <mergeCell ref="T6:W6"/>
    <mergeCell ref="B12:W12"/>
    <mergeCell ref="B13:E13"/>
    <mergeCell ref="F13:J13"/>
  </mergeCells>
  <phoneticPr fontId="1"/>
  <hyperlinks>
    <hyperlink ref="U45" location="目次!D6" display="目次へ戻る"/>
    <hyperlink ref="U45:W45" location="目次!D54" display="目次へ戻る"/>
  </hyperlinks>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388</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484</v>
      </c>
      <c r="L2" s="278"/>
      <c r="M2" s="278"/>
      <c r="N2" s="278"/>
      <c r="O2" s="278"/>
      <c r="P2" s="278"/>
      <c r="Q2" s="278"/>
      <c r="R2" s="278"/>
      <c r="S2" s="278" t="s">
        <v>428</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65</v>
      </c>
      <c r="N5" s="287" t="s">
        <v>429</v>
      </c>
      <c r="O5" s="288"/>
      <c r="P5" s="288"/>
      <c r="Q5" s="288"/>
      <c r="R5" s="288"/>
      <c r="S5" s="288"/>
      <c r="T5" s="361">
        <v>23148</v>
      </c>
      <c r="U5" s="361"/>
      <c r="V5" s="361"/>
      <c r="W5" s="362"/>
      <c r="Y5" s="5"/>
      <c r="Z5" s="5"/>
    </row>
    <row r="6" spans="1:26" s="4" customFormat="1" ht="15" customHeight="1" x14ac:dyDescent="0.2">
      <c r="B6" s="380" t="s">
        <v>561</v>
      </c>
      <c r="C6" s="381"/>
      <c r="D6" s="381"/>
      <c r="E6" s="381"/>
      <c r="F6" s="381"/>
      <c r="G6" s="381"/>
      <c r="H6" s="381"/>
      <c r="I6" s="381"/>
      <c r="J6" s="381"/>
      <c r="K6" s="381"/>
      <c r="L6" s="381"/>
      <c r="M6" s="382"/>
      <c r="N6" s="197" t="s">
        <v>48</v>
      </c>
      <c r="O6" s="198"/>
      <c r="P6" s="198"/>
      <c r="Q6" s="198"/>
      <c r="R6" s="198"/>
      <c r="S6" s="199"/>
      <c r="T6" s="241">
        <f>(K28/T5)</f>
        <v>488762.80067392433</v>
      </c>
      <c r="U6" s="242"/>
      <c r="V6" s="242"/>
      <c r="W6" s="243"/>
      <c r="Y6" s="5"/>
      <c r="Z6" s="5"/>
    </row>
    <row r="7" spans="1:26" s="4" customFormat="1" ht="15" customHeight="1" x14ac:dyDescent="0.2">
      <c r="B7" s="380"/>
      <c r="C7" s="381"/>
      <c r="D7" s="381"/>
      <c r="E7" s="381"/>
      <c r="F7" s="381"/>
      <c r="G7" s="381"/>
      <c r="H7" s="381"/>
      <c r="I7" s="381"/>
      <c r="J7" s="381"/>
      <c r="K7" s="381"/>
      <c r="L7" s="381"/>
      <c r="M7" s="382"/>
      <c r="N7" s="197" t="s">
        <v>49</v>
      </c>
      <c r="O7" s="198"/>
      <c r="P7" s="198"/>
      <c r="Q7" s="198"/>
      <c r="R7" s="198"/>
      <c r="S7" s="199"/>
      <c r="T7" s="244">
        <f>(SUM(K14:N20,K23:N25)-(SUM(T17:W18)))/(T5)</f>
        <v>488642.71202695696</v>
      </c>
      <c r="U7" s="245"/>
      <c r="V7" s="245"/>
      <c r="W7" s="246"/>
      <c r="Y7" s="5"/>
      <c r="Z7" s="5"/>
    </row>
    <row r="8" spans="1:26" s="4" customFormat="1" ht="15" customHeight="1" x14ac:dyDescent="0.2">
      <c r="B8" s="380"/>
      <c r="C8" s="381"/>
      <c r="D8" s="381"/>
      <c r="E8" s="381"/>
      <c r="F8" s="381"/>
      <c r="G8" s="381"/>
      <c r="H8" s="381"/>
      <c r="I8" s="381"/>
      <c r="J8" s="381"/>
      <c r="K8" s="381"/>
      <c r="L8" s="381"/>
      <c r="M8" s="382"/>
      <c r="N8" s="197" t="s">
        <v>44</v>
      </c>
      <c r="O8" s="198"/>
      <c r="P8" s="198"/>
      <c r="Q8" s="198"/>
      <c r="R8" s="198"/>
      <c r="S8" s="199"/>
      <c r="T8" s="261">
        <f>((T17+T18)/(K28)*100)</f>
        <v>2.4569923652487037E-2</v>
      </c>
      <c r="U8" s="262"/>
      <c r="V8" s="262"/>
      <c r="W8" s="263"/>
      <c r="Y8" s="5"/>
      <c r="Z8" s="5"/>
    </row>
    <row r="9" spans="1:26" s="4" customFormat="1" ht="15" customHeight="1" x14ac:dyDescent="0.2">
      <c r="B9" s="380"/>
      <c r="C9" s="381"/>
      <c r="D9" s="381"/>
      <c r="E9" s="381"/>
      <c r="F9" s="381"/>
      <c r="G9" s="381"/>
      <c r="H9" s="381"/>
      <c r="I9" s="381"/>
      <c r="J9" s="381"/>
      <c r="K9" s="381"/>
      <c r="L9" s="381"/>
      <c r="M9" s="382"/>
      <c r="N9" s="197" t="s">
        <v>45</v>
      </c>
      <c r="O9" s="198"/>
      <c r="P9" s="198"/>
      <c r="Q9" s="198"/>
      <c r="R9" s="198"/>
      <c r="S9" s="199"/>
      <c r="T9" s="261">
        <f>IF((K21-T21)/(K21)*100&gt;0,(K21-T21)/(K21)*100,0)</f>
        <v>99.583210369903952</v>
      </c>
      <c r="U9" s="262"/>
      <c r="V9" s="262"/>
      <c r="W9" s="263"/>
      <c r="Y9" s="5"/>
      <c r="Z9" s="5"/>
    </row>
    <row r="10" spans="1:26" s="4" customFormat="1" ht="15" customHeight="1" thickBot="1" x14ac:dyDescent="0.25">
      <c r="B10" s="383"/>
      <c r="C10" s="384"/>
      <c r="D10" s="384"/>
      <c r="E10" s="384"/>
      <c r="F10" s="384"/>
      <c r="G10" s="384"/>
      <c r="H10" s="384"/>
      <c r="I10" s="384"/>
      <c r="J10" s="384"/>
      <c r="K10" s="384"/>
      <c r="L10" s="384"/>
      <c r="M10" s="385"/>
      <c r="N10" s="294" t="s">
        <v>69</v>
      </c>
      <c r="O10" s="295"/>
      <c r="P10" s="295"/>
      <c r="Q10" s="295"/>
      <c r="R10" s="295"/>
      <c r="S10" s="295"/>
      <c r="T10" s="317">
        <v>69.84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553116000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5000739669</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379805519</v>
      </c>
      <c r="L16" s="194"/>
      <c r="M16" s="194"/>
      <c r="N16" s="195"/>
      <c r="O16" s="196" t="s">
        <v>8</v>
      </c>
      <c r="P16" s="191"/>
      <c r="Q16" s="191"/>
      <c r="R16" s="191"/>
      <c r="S16" s="192"/>
      <c r="T16" s="157">
        <v>40075289</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78416325</v>
      </c>
      <c r="L18" s="194"/>
      <c r="M18" s="194"/>
      <c r="N18" s="195"/>
      <c r="O18" s="196" t="s">
        <v>6</v>
      </c>
      <c r="P18" s="191"/>
      <c r="Q18" s="191"/>
      <c r="R18" s="191"/>
      <c r="S18" s="192"/>
      <c r="T18" s="157">
        <v>2779812</v>
      </c>
      <c r="U18" s="158"/>
      <c r="V18" s="158"/>
      <c r="W18" s="161"/>
      <c r="X18" s="1"/>
    </row>
    <row r="19" spans="1:24" s="2" customFormat="1" ht="15" customHeight="1" x14ac:dyDescent="0.2">
      <c r="A19" s="1"/>
      <c r="B19" s="143"/>
      <c r="C19" s="144"/>
      <c r="D19" s="144"/>
      <c r="E19" s="144"/>
      <c r="F19" s="190" t="s">
        <v>23</v>
      </c>
      <c r="G19" s="191"/>
      <c r="H19" s="191"/>
      <c r="I19" s="191"/>
      <c r="J19" s="192"/>
      <c r="K19" s="193">
        <v>4378865616</v>
      </c>
      <c r="L19" s="194"/>
      <c r="M19" s="194"/>
      <c r="N19" s="195"/>
      <c r="O19" s="196" t="s">
        <v>24</v>
      </c>
      <c r="P19" s="191"/>
      <c r="Q19" s="191"/>
      <c r="R19" s="191"/>
      <c r="S19" s="192"/>
      <c r="T19" s="157">
        <v>612900</v>
      </c>
      <c r="U19" s="158"/>
      <c r="V19" s="158"/>
      <c r="W19" s="161"/>
      <c r="X19" s="1"/>
    </row>
    <row r="20" spans="1:24" s="2" customFormat="1" ht="15" customHeight="1" x14ac:dyDescent="0.2">
      <c r="A20" s="1"/>
      <c r="B20" s="143"/>
      <c r="C20" s="144"/>
      <c r="D20" s="144"/>
      <c r="E20" s="144"/>
      <c r="F20" s="162" t="s">
        <v>495</v>
      </c>
      <c r="G20" s="163"/>
      <c r="H20" s="163"/>
      <c r="I20" s="163"/>
      <c r="J20" s="164"/>
      <c r="K20" s="180">
        <v>38299314</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10429242443</v>
      </c>
      <c r="L21" s="187"/>
      <c r="M21" s="187"/>
      <c r="N21" s="188"/>
      <c r="O21" s="178" t="s">
        <v>21</v>
      </c>
      <c r="P21" s="173"/>
      <c r="Q21" s="173"/>
      <c r="R21" s="173"/>
      <c r="S21" s="174"/>
      <c r="T21" s="186">
        <f>SUM(T14:W20)</f>
        <v>43468001</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-10385774442</v>
      </c>
      <c r="U22" s="136"/>
      <c r="V22" s="136"/>
      <c r="W22" s="137"/>
      <c r="X22" s="1"/>
    </row>
    <row r="23" spans="1:24" s="2" customFormat="1" ht="15" customHeight="1" x14ac:dyDescent="0.2">
      <c r="A23" s="1"/>
      <c r="B23" s="141" t="s">
        <v>475</v>
      </c>
      <c r="C23" s="142"/>
      <c r="D23" s="142"/>
      <c r="E23" s="142"/>
      <c r="F23" s="147" t="s">
        <v>1</v>
      </c>
      <c r="G23" s="148"/>
      <c r="H23" s="148"/>
      <c r="I23" s="148"/>
      <c r="J23" s="149"/>
      <c r="K23" s="150">
        <v>813859938</v>
      </c>
      <c r="L23" s="151"/>
      <c r="M23" s="151"/>
      <c r="N23" s="151"/>
      <c r="O23" s="152" t="s">
        <v>43</v>
      </c>
      <c r="P23" s="148"/>
      <c r="Q23" s="148"/>
      <c r="R23" s="148"/>
      <c r="S23" s="149"/>
      <c r="T23" s="150">
        <v>7034590</v>
      </c>
      <c r="U23" s="151"/>
      <c r="V23" s="151"/>
      <c r="W23" s="153"/>
      <c r="X23" s="1"/>
    </row>
    <row r="24" spans="1:24" s="2" customFormat="1" ht="15" customHeight="1" x14ac:dyDescent="0.2">
      <c r="A24" s="1"/>
      <c r="B24" s="143"/>
      <c r="C24" s="144"/>
      <c r="D24" s="144"/>
      <c r="E24" s="144"/>
      <c r="F24" s="154" t="s">
        <v>576</v>
      </c>
      <c r="G24" s="155"/>
      <c r="H24" s="155"/>
      <c r="I24" s="155"/>
      <c r="J24" s="156"/>
      <c r="K24" s="157">
        <v>70778886</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43</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884638867</v>
      </c>
      <c r="L26" s="176"/>
      <c r="M26" s="176"/>
      <c r="N26" s="177"/>
      <c r="O26" s="178" t="s">
        <v>21</v>
      </c>
      <c r="P26" s="173"/>
      <c r="Q26" s="173"/>
      <c r="R26" s="173"/>
      <c r="S26" s="174"/>
      <c r="T26" s="175">
        <f>SUM(T23:W25)</f>
        <v>7034590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-877604277</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11313881310</v>
      </c>
      <c r="L28" s="129"/>
      <c r="M28" s="129"/>
      <c r="N28" s="130"/>
      <c r="O28" s="131" t="s">
        <v>21</v>
      </c>
      <c r="P28" s="126"/>
      <c r="Q28" s="126"/>
      <c r="R28" s="126"/>
      <c r="S28" s="127"/>
      <c r="T28" s="128">
        <f>T21+T26</f>
        <v>50502591</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-11263378719</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430</v>
      </c>
      <c r="C33" s="116"/>
      <c r="D33" s="116"/>
      <c r="E33" s="116"/>
      <c r="F33" s="116"/>
      <c r="G33" s="116"/>
      <c r="H33" s="116"/>
      <c r="I33" s="116"/>
      <c r="J33" s="116"/>
      <c r="K33" s="116"/>
      <c r="L33" s="117">
        <v>2007</v>
      </c>
      <c r="M33" s="117"/>
      <c r="N33" s="117"/>
      <c r="O33" s="117"/>
      <c r="P33" s="118">
        <v>47</v>
      </c>
      <c r="Q33" s="118"/>
      <c r="R33" s="118"/>
      <c r="S33" s="118"/>
      <c r="T33" s="119" t="s">
        <v>431</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2119182971</v>
      </c>
      <c r="D35" s="110"/>
      <c r="E35" s="110"/>
      <c r="F35" s="110"/>
      <c r="G35" s="110"/>
      <c r="H35" s="110"/>
      <c r="I35" s="110"/>
      <c r="J35" s="110">
        <v>606086325</v>
      </c>
      <c r="K35" s="110"/>
      <c r="L35" s="110"/>
      <c r="M35" s="110"/>
      <c r="N35" s="110"/>
      <c r="O35" s="110"/>
      <c r="P35" s="110"/>
      <c r="Q35" s="110">
        <v>1804692000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432</v>
      </c>
      <c r="C37" s="116"/>
      <c r="D37" s="116"/>
      <c r="E37" s="116"/>
      <c r="F37" s="116"/>
      <c r="G37" s="116"/>
      <c r="H37" s="116"/>
      <c r="I37" s="116"/>
      <c r="J37" s="116"/>
      <c r="K37" s="116"/>
      <c r="L37" s="117">
        <v>2012</v>
      </c>
      <c r="M37" s="117"/>
      <c r="N37" s="117"/>
      <c r="O37" s="117"/>
      <c r="P37" s="118">
        <v>47</v>
      </c>
      <c r="Q37" s="118"/>
      <c r="R37" s="118"/>
      <c r="S37" s="118"/>
      <c r="T37" s="119" t="s">
        <v>433</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1848842217</v>
      </c>
      <c r="D39" s="110"/>
      <c r="E39" s="110"/>
      <c r="F39" s="110"/>
      <c r="G39" s="110"/>
      <c r="H39" s="110"/>
      <c r="I39" s="110"/>
      <c r="J39" s="110">
        <v>325396224</v>
      </c>
      <c r="K39" s="110"/>
      <c r="L39" s="110"/>
      <c r="M39" s="110"/>
      <c r="N39" s="110"/>
      <c r="O39" s="110"/>
      <c r="P39" s="110"/>
      <c r="Q39" s="110">
        <v>1735983000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434</v>
      </c>
      <c r="C41" s="116"/>
      <c r="D41" s="116"/>
      <c r="E41" s="116"/>
      <c r="F41" s="116"/>
      <c r="G41" s="116"/>
      <c r="H41" s="116"/>
      <c r="I41" s="116"/>
      <c r="J41" s="116"/>
      <c r="K41" s="116"/>
      <c r="L41" s="117">
        <v>1982</v>
      </c>
      <c r="M41" s="117"/>
      <c r="N41" s="117"/>
      <c r="O41" s="117"/>
      <c r="P41" s="118">
        <v>47</v>
      </c>
      <c r="Q41" s="118"/>
      <c r="R41" s="118"/>
      <c r="S41" s="118"/>
      <c r="T41" s="119" t="s">
        <v>435</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775666313</v>
      </c>
      <c r="D43" s="110"/>
      <c r="E43" s="110"/>
      <c r="F43" s="110"/>
      <c r="G43" s="110"/>
      <c r="H43" s="110"/>
      <c r="I43" s="110"/>
      <c r="J43" s="110">
        <v>648457004</v>
      </c>
      <c r="K43" s="110"/>
      <c r="L43" s="110"/>
      <c r="M43" s="110"/>
      <c r="N43" s="110"/>
      <c r="O43" s="110"/>
      <c r="P43" s="110"/>
      <c r="Q43" s="110">
        <v>323487000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432</v>
      </c>
      <c r="C47" s="306"/>
      <c r="D47" s="306"/>
      <c r="E47" s="306"/>
      <c r="F47" s="306"/>
      <c r="G47" s="306"/>
      <c r="H47" s="307">
        <v>907000000</v>
      </c>
      <c r="I47" s="307"/>
      <c r="J47" s="307"/>
      <c r="K47" s="307"/>
      <c r="L47" s="307">
        <v>721304770</v>
      </c>
      <c r="M47" s="307"/>
      <c r="N47" s="307"/>
      <c r="O47" s="307"/>
      <c r="P47" s="308">
        <v>41422</v>
      </c>
      <c r="Q47" s="308"/>
      <c r="R47" s="308"/>
      <c r="S47" s="308"/>
      <c r="T47" s="309">
        <v>50489</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436</v>
      </c>
      <c r="C49" s="306"/>
      <c r="D49" s="306"/>
      <c r="E49" s="306"/>
      <c r="F49" s="306"/>
      <c r="G49" s="306"/>
      <c r="H49" s="307">
        <v>410000000</v>
      </c>
      <c r="I49" s="307"/>
      <c r="J49" s="307"/>
      <c r="K49" s="307"/>
      <c r="L49" s="307">
        <v>358767935</v>
      </c>
      <c r="M49" s="307"/>
      <c r="N49" s="307"/>
      <c r="O49" s="307"/>
      <c r="P49" s="308">
        <v>43189</v>
      </c>
      <c r="Q49" s="308"/>
      <c r="R49" s="308"/>
      <c r="S49" s="308"/>
      <c r="T49" s="309">
        <v>46784</v>
      </c>
      <c r="U49" s="309"/>
      <c r="V49" s="309"/>
      <c r="W49" s="310"/>
    </row>
    <row r="51" spans="2:23" ht="15" customHeight="1" x14ac:dyDescent="0.2">
      <c r="U51" s="208" t="s">
        <v>470</v>
      </c>
      <c r="V51" s="208"/>
      <c r="W51" s="208"/>
    </row>
  </sheetData>
  <mergeCells count="156">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hyperlink ref="U51:W51" location="目次!D55" display="目次へ戻る"/>
  </hyperlink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78</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16</v>
      </c>
      <c r="G2" s="273"/>
      <c r="H2" s="273"/>
      <c r="I2" s="273"/>
      <c r="J2" s="274"/>
      <c r="K2" s="278" t="s">
        <v>494</v>
      </c>
      <c r="L2" s="278"/>
      <c r="M2" s="278"/>
      <c r="N2" s="278"/>
      <c r="O2" s="278"/>
      <c r="P2" s="278"/>
      <c r="Q2" s="278"/>
      <c r="R2" s="278"/>
      <c r="S2" s="278" t="s">
        <v>79</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62</v>
      </c>
      <c r="C5" s="33"/>
      <c r="D5" s="33"/>
      <c r="E5" s="33"/>
      <c r="F5" s="33"/>
      <c r="G5" s="33"/>
      <c r="H5" s="33"/>
      <c r="I5" s="33"/>
      <c r="J5" s="33"/>
      <c r="K5" s="33"/>
      <c r="L5" s="33"/>
      <c r="M5" s="34"/>
      <c r="N5" s="287" t="s">
        <v>63</v>
      </c>
      <c r="O5" s="288"/>
      <c r="P5" s="288"/>
      <c r="Q5" s="288"/>
      <c r="R5" s="288"/>
      <c r="S5" s="288"/>
      <c r="T5" s="289">
        <v>355477</v>
      </c>
      <c r="U5" s="289"/>
      <c r="V5" s="289"/>
      <c r="W5" s="290"/>
      <c r="Y5" s="5"/>
      <c r="Z5" s="5"/>
    </row>
    <row r="6" spans="1:26" s="4" customFormat="1" ht="15" customHeight="1" x14ac:dyDescent="0.2">
      <c r="B6" s="291" t="s">
        <v>80</v>
      </c>
      <c r="C6" s="292"/>
      <c r="D6" s="292"/>
      <c r="E6" s="292"/>
      <c r="F6" s="292"/>
      <c r="G6" s="292"/>
      <c r="H6" s="292"/>
      <c r="I6" s="292"/>
      <c r="J6" s="292"/>
      <c r="K6" s="292"/>
      <c r="L6" s="292"/>
      <c r="M6" s="293"/>
      <c r="N6" s="197" t="s">
        <v>48</v>
      </c>
      <c r="O6" s="198"/>
      <c r="P6" s="198"/>
      <c r="Q6" s="198"/>
      <c r="R6" s="198"/>
      <c r="S6" s="199"/>
      <c r="T6" s="241">
        <f>(K28/T5)</f>
        <v>390.7985692463929</v>
      </c>
      <c r="U6" s="242"/>
      <c r="V6" s="242"/>
      <c r="W6" s="243"/>
      <c r="Y6" s="5"/>
      <c r="Z6" s="5"/>
    </row>
    <row r="7" spans="1:26" s="4" customFormat="1" ht="15" customHeight="1" x14ac:dyDescent="0.2">
      <c r="B7" s="291"/>
      <c r="C7" s="292"/>
      <c r="D7" s="292"/>
      <c r="E7" s="292"/>
      <c r="F7" s="292"/>
      <c r="G7" s="292"/>
      <c r="H7" s="292"/>
      <c r="I7" s="292"/>
      <c r="J7" s="292"/>
      <c r="K7" s="292"/>
      <c r="L7" s="292"/>
      <c r="M7" s="293"/>
      <c r="N7" s="197" t="s">
        <v>49</v>
      </c>
      <c r="O7" s="198"/>
      <c r="P7" s="198"/>
      <c r="Q7" s="198"/>
      <c r="R7" s="198"/>
      <c r="S7" s="199"/>
      <c r="T7" s="244">
        <f>(SUM(K14:N20,K23:N25)-(SUM(T17:W18)))/(T5)</f>
        <v>390.12088827125245</v>
      </c>
      <c r="U7" s="245"/>
      <c r="V7" s="245"/>
      <c r="W7" s="246"/>
      <c r="Y7" s="5"/>
      <c r="Z7" s="5"/>
    </row>
    <row r="8" spans="1:26" s="4" customFormat="1" ht="15" customHeight="1" x14ac:dyDescent="0.2">
      <c r="B8" s="20" t="s">
        <v>65</v>
      </c>
      <c r="C8" s="11"/>
      <c r="D8" s="11"/>
      <c r="E8" s="11"/>
      <c r="F8" s="11"/>
      <c r="G8" s="11"/>
      <c r="H8" s="11"/>
      <c r="I8" s="11"/>
      <c r="J8" s="11"/>
      <c r="K8" s="11"/>
      <c r="L8" s="11"/>
      <c r="M8" s="35"/>
      <c r="N8" s="197" t="s">
        <v>44</v>
      </c>
      <c r="O8" s="198"/>
      <c r="P8" s="198"/>
      <c r="Q8" s="198"/>
      <c r="R8" s="198"/>
      <c r="S8" s="199"/>
      <c r="T8" s="261">
        <f>((T17+T18)/(K28)*100)</f>
        <v>0.17340927743089485</v>
      </c>
      <c r="U8" s="262"/>
      <c r="V8" s="262"/>
      <c r="W8" s="263"/>
      <c r="Y8" s="5"/>
      <c r="Z8" s="5"/>
    </row>
    <row r="9" spans="1:26" s="4" customFormat="1" ht="15" customHeight="1" x14ac:dyDescent="0.2">
      <c r="B9" s="311" t="s">
        <v>81</v>
      </c>
      <c r="C9" s="312"/>
      <c r="D9" s="312"/>
      <c r="E9" s="312"/>
      <c r="F9" s="312"/>
      <c r="G9" s="312"/>
      <c r="H9" s="312"/>
      <c r="I9" s="312"/>
      <c r="J9" s="312"/>
      <c r="K9" s="312"/>
      <c r="L9" s="312"/>
      <c r="M9" s="313"/>
      <c r="N9" s="197" t="s">
        <v>45</v>
      </c>
      <c r="O9" s="198"/>
      <c r="P9" s="198"/>
      <c r="Q9" s="198"/>
      <c r="R9" s="198"/>
      <c r="S9" s="199"/>
      <c r="T9" s="261">
        <f>IF((K21-T21)/(K21)*100&gt;0,(K21-T21)/(K21)*100,0)</f>
        <v>81.589671530060386</v>
      </c>
      <c r="U9" s="262"/>
      <c r="V9" s="262"/>
      <c r="W9" s="263"/>
      <c r="Y9" s="5"/>
      <c r="Z9" s="5"/>
    </row>
    <row r="10" spans="1:26" s="4" customFormat="1" ht="15" customHeight="1" thickBot="1" x14ac:dyDescent="0.25">
      <c r="B10" s="314"/>
      <c r="C10" s="315"/>
      <c r="D10" s="315"/>
      <c r="E10" s="315"/>
      <c r="F10" s="315"/>
      <c r="G10" s="315"/>
      <c r="H10" s="315"/>
      <c r="I10" s="315"/>
      <c r="J10" s="315"/>
      <c r="K10" s="315"/>
      <c r="L10" s="315"/>
      <c r="M10" s="316"/>
      <c r="N10" s="294" t="s">
        <v>82</v>
      </c>
      <c r="O10" s="295"/>
      <c r="P10" s="295"/>
      <c r="Q10" s="295"/>
      <c r="R10" s="295"/>
      <c r="S10" s="295"/>
      <c r="T10" s="317">
        <v>77.27</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75362477</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3712181</v>
      </c>
      <c r="L16" s="194"/>
      <c r="M16" s="194"/>
      <c r="N16" s="195"/>
      <c r="O16" s="196" t="s">
        <v>8</v>
      </c>
      <c r="P16" s="191"/>
      <c r="Q16" s="191"/>
      <c r="R16" s="191"/>
      <c r="S16" s="192"/>
      <c r="T16" s="157">
        <v>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1709930</v>
      </c>
      <c r="L18" s="194"/>
      <c r="M18" s="194"/>
      <c r="N18" s="195"/>
      <c r="O18" s="196" t="s">
        <v>6</v>
      </c>
      <c r="P18" s="191"/>
      <c r="Q18" s="191"/>
      <c r="R18" s="191"/>
      <c r="S18" s="192"/>
      <c r="T18" s="157">
        <v>240900</v>
      </c>
      <c r="U18" s="158"/>
      <c r="V18" s="158"/>
      <c r="W18" s="161"/>
      <c r="X18" s="1"/>
    </row>
    <row r="19" spans="1:25" s="2" customFormat="1" ht="15" customHeight="1" x14ac:dyDescent="0.2">
      <c r="A19" s="1"/>
      <c r="B19" s="143"/>
      <c r="C19" s="144"/>
      <c r="D19" s="144"/>
      <c r="E19" s="144"/>
      <c r="F19" s="190" t="s">
        <v>23</v>
      </c>
      <c r="G19" s="191"/>
      <c r="H19" s="191"/>
      <c r="I19" s="191"/>
      <c r="J19" s="192"/>
      <c r="K19" s="193">
        <v>6036691</v>
      </c>
      <c r="L19" s="194"/>
      <c r="M19" s="194"/>
      <c r="N19" s="195"/>
      <c r="O19" s="196" t="s">
        <v>24</v>
      </c>
      <c r="P19" s="191"/>
      <c r="Q19" s="191"/>
      <c r="R19" s="191"/>
      <c r="S19" s="192"/>
      <c r="T19" s="157">
        <v>15819420</v>
      </c>
      <c r="U19" s="158"/>
      <c r="V19" s="158"/>
      <c r="W19" s="161"/>
      <c r="X19" s="1"/>
    </row>
    <row r="20" spans="1:25" s="2" customFormat="1" ht="15" customHeight="1" x14ac:dyDescent="0.2">
      <c r="A20" s="1"/>
      <c r="B20" s="143"/>
      <c r="C20" s="144"/>
      <c r="D20" s="144"/>
      <c r="E20" s="144"/>
      <c r="F20" s="162" t="s">
        <v>495</v>
      </c>
      <c r="G20" s="163"/>
      <c r="H20" s="163"/>
      <c r="I20" s="163"/>
      <c r="J20" s="164"/>
      <c r="K20" s="180">
        <v>414101</v>
      </c>
      <c r="L20" s="181"/>
      <c r="M20" s="181"/>
      <c r="N20" s="182"/>
      <c r="O20" s="168" t="s">
        <v>496</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87235380</v>
      </c>
      <c r="L21" s="187"/>
      <c r="M21" s="187"/>
      <c r="N21" s="188"/>
      <c r="O21" s="178" t="s">
        <v>21</v>
      </c>
      <c r="P21" s="173"/>
      <c r="Q21" s="173"/>
      <c r="R21" s="173"/>
      <c r="S21" s="174"/>
      <c r="T21" s="186">
        <f>SUM(T14:W20)</f>
        <v>16060320</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-71175060</v>
      </c>
      <c r="U22" s="136"/>
      <c r="V22" s="136"/>
      <c r="W22" s="137"/>
      <c r="X22" s="1"/>
    </row>
    <row r="23" spans="1:25" s="2" customFormat="1" ht="15" customHeight="1" x14ac:dyDescent="0.2">
      <c r="A23" s="1"/>
      <c r="B23" s="141" t="s">
        <v>475</v>
      </c>
      <c r="C23" s="142"/>
      <c r="D23" s="142"/>
      <c r="E23" s="142"/>
      <c r="F23" s="147" t="s">
        <v>1</v>
      </c>
      <c r="G23" s="148"/>
      <c r="H23" s="148"/>
      <c r="I23" s="148"/>
      <c r="J23" s="149"/>
      <c r="K23" s="150">
        <v>51684523</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577</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573</v>
      </c>
      <c r="G25" s="163"/>
      <c r="H25" s="163"/>
      <c r="I25" s="163"/>
      <c r="J25" s="164"/>
      <c r="K25" s="165">
        <v>0</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51684523</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-51684523</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138919903</v>
      </c>
      <c r="L28" s="129"/>
      <c r="M28" s="129"/>
      <c r="N28" s="130"/>
      <c r="O28" s="131" t="s">
        <v>21</v>
      </c>
      <c r="P28" s="126"/>
      <c r="Q28" s="126"/>
      <c r="R28" s="126"/>
      <c r="S28" s="127"/>
      <c r="T28" s="128">
        <f>T21+T26</f>
        <v>16060320</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-122859583</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83</v>
      </c>
      <c r="C33" s="116"/>
      <c r="D33" s="116"/>
      <c r="E33" s="116"/>
      <c r="F33" s="116"/>
      <c r="G33" s="116"/>
      <c r="H33" s="116"/>
      <c r="I33" s="116"/>
      <c r="J33" s="116"/>
      <c r="K33" s="116"/>
      <c r="L33" s="117">
        <v>1988</v>
      </c>
      <c r="M33" s="117"/>
      <c r="N33" s="117"/>
      <c r="O33" s="117"/>
      <c r="P33" s="118">
        <v>47</v>
      </c>
      <c r="Q33" s="118"/>
      <c r="R33" s="118"/>
      <c r="S33" s="118"/>
      <c r="T33" s="119" t="s">
        <v>84</v>
      </c>
      <c r="U33" s="119"/>
      <c r="V33" s="119"/>
      <c r="W33" s="120"/>
    </row>
    <row r="34" spans="2:29" ht="18" customHeight="1" x14ac:dyDescent="0.2">
      <c r="B34" s="106"/>
      <c r="C34" s="108" t="s">
        <v>85</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145365000</v>
      </c>
      <c r="D35" s="110"/>
      <c r="E35" s="110"/>
      <c r="F35" s="110"/>
      <c r="G35" s="110"/>
      <c r="H35" s="110"/>
      <c r="I35" s="110"/>
      <c r="J35" s="111">
        <v>102336960</v>
      </c>
      <c r="K35" s="111"/>
      <c r="L35" s="111"/>
      <c r="M35" s="111"/>
      <c r="N35" s="111"/>
      <c r="O35" s="111"/>
      <c r="P35" s="111"/>
      <c r="Q35" s="110">
        <v>72059000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86</v>
      </c>
      <c r="C37" s="116"/>
      <c r="D37" s="116"/>
      <c r="E37" s="116"/>
      <c r="F37" s="116"/>
      <c r="G37" s="116"/>
      <c r="H37" s="116"/>
      <c r="I37" s="116"/>
      <c r="J37" s="116"/>
      <c r="K37" s="116"/>
      <c r="L37" s="117">
        <v>1991</v>
      </c>
      <c r="M37" s="117"/>
      <c r="N37" s="117"/>
      <c r="O37" s="117"/>
      <c r="P37" s="118">
        <v>47</v>
      </c>
      <c r="Q37" s="118"/>
      <c r="R37" s="118"/>
      <c r="S37" s="118"/>
      <c r="T37" s="119" t="s">
        <v>87</v>
      </c>
      <c r="U37" s="119"/>
      <c r="V37" s="119"/>
      <c r="W37" s="120"/>
      <c r="X37" s="3"/>
      <c r="Y37" s="3"/>
      <c r="AA37" s="2"/>
      <c r="AB37" s="2"/>
      <c r="AC37" s="2"/>
    </row>
    <row r="38" spans="2:29" ht="18" customHeight="1" x14ac:dyDescent="0.2">
      <c r="B38" s="106"/>
      <c r="C38" s="108" t="s">
        <v>88</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231571810</v>
      </c>
      <c r="D39" s="110"/>
      <c r="E39" s="110"/>
      <c r="F39" s="110"/>
      <c r="G39" s="110"/>
      <c r="H39" s="110"/>
      <c r="I39" s="110"/>
      <c r="J39" s="111">
        <v>147742791</v>
      </c>
      <c r="K39" s="111"/>
      <c r="L39" s="111"/>
      <c r="M39" s="111"/>
      <c r="N39" s="111"/>
      <c r="O39" s="111"/>
      <c r="P39" s="111"/>
      <c r="Q39" s="110">
        <v>112139000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89</v>
      </c>
      <c r="C41" s="116"/>
      <c r="D41" s="116"/>
      <c r="E41" s="116"/>
      <c r="F41" s="116"/>
      <c r="G41" s="116"/>
      <c r="H41" s="116"/>
      <c r="I41" s="116"/>
      <c r="J41" s="116"/>
      <c r="K41" s="116"/>
      <c r="L41" s="117">
        <v>1993</v>
      </c>
      <c r="M41" s="117"/>
      <c r="N41" s="117"/>
      <c r="O41" s="117"/>
      <c r="P41" s="118">
        <v>34</v>
      </c>
      <c r="Q41" s="118"/>
      <c r="R41" s="118"/>
      <c r="S41" s="118"/>
      <c r="T41" s="119" t="s">
        <v>90</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148014090</v>
      </c>
      <c r="D43" s="110"/>
      <c r="E43" s="110"/>
      <c r="F43" s="110"/>
      <c r="G43" s="110"/>
      <c r="H43" s="110"/>
      <c r="I43" s="110"/>
      <c r="J43" s="110">
        <v>119891394</v>
      </c>
      <c r="K43" s="110"/>
      <c r="L43" s="110"/>
      <c r="M43" s="110"/>
      <c r="N43" s="110"/>
      <c r="O43" s="110"/>
      <c r="P43" s="110"/>
      <c r="Q43" s="110">
        <v>58527000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91</v>
      </c>
      <c r="C47" s="306"/>
      <c r="D47" s="306"/>
      <c r="E47" s="306"/>
      <c r="F47" s="306"/>
      <c r="G47" s="306"/>
      <c r="H47" s="307">
        <v>87000000</v>
      </c>
      <c r="I47" s="307"/>
      <c r="J47" s="307"/>
      <c r="K47" s="307"/>
      <c r="L47" s="307">
        <v>5883785</v>
      </c>
      <c r="M47" s="307"/>
      <c r="N47" s="307"/>
      <c r="O47" s="307"/>
      <c r="P47" s="308">
        <v>37376</v>
      </c>
      <c r="Q47" s="308"/>
      <c r="R47" s="308"/>
      <c r="S47" s="308"/>
      <c r="T47" s="309">
        <v>44645</v>
      </c>
      <c r="U47" s="309"/>
      <c r="V47" s="309"/>
      <c r="W47" s="310"/>
    </row>
    <row r="49" spans="21:23" ht="15" customHeight="1" x14ac:dyDescent="0.2">
      <c r="U49" s="208" t="s">
        <v>470</v>
      </c>
      <c r="V49" s="208"/>
      <c r="W49" s="208"/>
    </row>
  </sheetData>
  <mergeCells count="147">
    <mergeCell ref="U49:W49"/>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B12:W12"/>
    <mergeCell ref="B13:E13"/>
    <mergeCell ref="F13:J13"/>
    <mergeCell ref="O13:S13"/>
    <mergeCell ref="N8:S8"/>
    <mergeCell ref="T8:W8"/>
    <mergeCell ref="B9:M10"/>
    <mergeCell ref="N9:S9"/>
    <mergeCell ref="T9:W9"/>
    <mergeCell ref="N10:S10"/>
    <mergeCell ref="T10:W10"/>
    <mergeCell ref="K13:N13"/>
    <mergeCell ref="T13:W13"/>
    <mergeCell ref="N6:S6"/>
    <mergeCell ref="T6:W6"/>
    <mergeCell ref="N7:S7"/>
    <mergeCell ref="T7:W7"/>
    <mergeCell ref="B1:E3"/>
    <mergeCell ref="F1:J1"/>
    <mergeCell ref="K1:R1"/>
    <mergeCell ref="S1:W1"/>
    <mergeCell ref="F2:J3"/>
    <mergeCell ref="K2:R3"/>
    <mergeCell ref="S2:W3"/>
    <mergeCell ref="B4:W4"/>
    <mergeCell ref="N5:S5"/>
    <mergeCell ref="T5:W5"/>
    <mergeCell ref="B6:M7"/>
  </mergeCells>
  <phoneticPr fontId="1"/>
  <hyperlinks>
    <hyperlink ref="U49" location="目次!D6" display="目次へ戻る"/>
  </hyperlinks>
  <pageMargins left="0.7" right="0.7" top="0.75" bottom="0.75" header="0.3" footer="0.3"/>
  <pageSetup paperSize="9" scale="9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394</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483</v>
      </c>
      <c r="L2" s="278"/>
      <c r="M2" s="278"/>
      <c r="N2" s="278"/>
      <c r="O2" s="278"/>
      <c r="P2" s="278"/>
      <c r="Q2" s="278"/>
      <c r="R2" s="278"/>
      <c r="S2" s="278" t="s">
        <v>428</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65</v>
      </c>
      <c r="N5" s="287" t="s">
        <v>437</v>
      </c>
      <c r="O5" s="288"/>
      <c r="P5" s="288"/>
      <c r="Q5" s="288"/>
      <c r="R5" s="288"/>
      <c r="S5" s="288"/>
      <c r="T5" s="394">
        <v>8974</v>
      </c>
      <c r="U5" s="394"/>
      <c r="V5" s="394"/>
      <c r="W5" s="395"/>
      <c r="Y5" s="5"/>
      <c r="Z5" s="5"/>
    </row>
    <row r="6" spans="1:26" s="4" customFormat="1" ht="15" customHeight="1" x14ac:dyDescent="0.2">
      <c r="B6" s="380" t="s">
        <v>438</v>
      </c>
      <c r="C6" s="381"/>
      <c r="D6" s="381"/>
      <c r="E6" s="381"/>
      <c r="F6" s="381"/>
      <c r="G6" s="381"/>
      <c r="H6" s="381"/>
      <c r="I6" s="381"/>
      <c r="J6" s="381"/>
      <c r="K6" s="381"/>
      <c r="L6" s="381"/>
      <c r="M6" s="382"/>
      <c r="N6" s="197" t="s">
        <v>48</v>
      </c>
      <c r="O6" s="198"/>
      <c r="P6" s="198"/>
      <c r="Q6" s="198"/>
      <c r="R6" s="198"/>
      <c r="S6" s="199"/>
      <c r="T6" s="241">
        <f>(K28/T5)</f>
        <v>530567.83608201472</v>
      </c>
      <c r="U6" s="242"/>
      <c r="V6" s="242"/>
      <c r="W6" s="243"/>
      <c r="Y6" s="5"/>
      <c r="Z6" s="5"/>
    </row>
    <row r="7" spans="1:26" s="4" customFormat="1" ht="15" customHeight="1" x14ac:dyDescent="0.2">
      <c r="B7" s="380"/>
      <c r="C7" s="381"/>
      <c r="D7" s="381"/>
      <c r="E7" s="381"/>
      <c r="F7" s="381"/>
      <c r="G7" s="381"/>
      <c r="H7" s="381"/>
      <c r="I7" s="381"/>
      <c r="J7" s="381"/>
      <c r="K7" s="381"/>
      <c r="L7" s="381"/>
      <c r="M7" s="382"/>
      <c r="N7" s="197" t="s">
        <v>49</v>
      </c>
      <c r="O7" s="198"/>
      <c r="P7" s="198"/>
      <c r="Q7" s="198"/>
      <c r="R7" s="198"/>
      <c r="S7" s="199"/>
      <c r="T7" s="244">
        <f>(SUM(K14:N20,K23:N25)-(SUM(T17:W18)))/(T5)</f>
        <v>530383.11176732788</v>
      </c>
      <c r="U7" s="245"/>
      <c r="V7" s="245"/>
      <c r="W7" s="246"/>
      <c r="Y7" s="5"/>
      <c r="Z7" s="5"/>
    </row>
    <row r="8" spans="1:26" s="4" customFormat="1" ht="15" customHeight="1" x14ac:dyDescent="0.2">
      <c r="B8" s="380"/>
      <c r="C8" s="381"/>
      <c r="D8" s="381"/>
      <c r="E8" s="381"/>
      <c r="F8" s="381"/>
      <c r="G8" s="381"/>
      <c r="H8" s="381"/>
      <c r="I8" s="381"/>
      <c r="J8" s="381"/>
      <c r="K8" s="381"/>
      <c r="L8" s="381"/>
      <c r="M8" s="382"/>
      <c r="N8" s="197" t="s">
        <v>44</v>
      </c>
      <c r="O8" s="198"/>
      <c r="P8" s="198"/>
      <c r="Q8" s="198"/>
      <c r="R8" s="198"/>
      <c r="S8" s="199"/>
      <c r="T8" s="261">
        <f>((T17+T18)/(K28)*100)</f>
        <v>3.4816342440011513E-2</v>
      </c>
      <c r="U8" s="262"/>
      <c r="V8" s="262"/>
      <c r="W8" s="263"/>
      <c r="Y8" s="5"/>
      <c r="Z8" s="5"/>
    </row>
    <row r="9" spans="1:26" s="4" customFormat="1" ht="15" customHeight="1" x14ac:dyDescent="0.2">
      <c r="B9" s="380"/>
      <c r="C9" s="381"/>
      <c r="D9" s="381"/>
      <c r="E9" s="381"/>
      <c r="F9" s="381"/>
      <c r="G9" s="381"/>
      <c r="H9" s="381"/>
      <c r="I9" s="381"/>
      <c r="J9" s="381"/>
      <c r="K9" s="381"/>
      <c r="L9" s="381"/>
      <c r="M9" s="382"/>
      <c r="N9" s="197" t="s">
        <v>45</v>
      </c>
      <c r="O9" s="198"/>
      <c r="P9" s="198"/>
      <c r="Q9" s="198"/>
      <c r="R9" s="198"/>
      <c r="S9" s="199"/>
      <c r="T9" s="261">
        <f>IF((K21-T21)/(K21)*100&gt;0,(K21-T21)/(K21)*100,0)</f>
        <v>99.640813843680277</v>
      </c>
      <c r="U9" s="262"/>
      <c r="V9" s="262"/>
      <c r="W9" s="263"/>
      <c r="Y9" s="5"/>
      <c r="Z9" s="5"/>
    </row>
    <row r="10" spans="1:26" s="4" customFormat="1" ht="15" customHeight="1" thickBot="1" x14ac:dyDescent="0.25">
      <c r="B10" s="383"/>
      <c r="C10" s="384"/>
      <c r="D10" s="384"/>
      <c r="E10" s="384"/>
      <c r="F10" s="384"/>
      <c r="G10" s="384"/>
      <c r="H10" s="384"/>
      <c r="I10" s="384"/>
      <c r="J10" s="384"/>
      <c r="K10" s="384"/>
      <c r="L10" s="384"/>
      <c r="M10" s="385"/>
      <c r="N10" s="294" t="s">
        <v>439</v>
      </c>
      <c r="O10" s="295"/>
      <c r="P10" s="295"/>
      <c r="Q10" s="295"/>
      <c r="R10" s="295"/>
      <c r="S10" s="295"/>
      <c r="T10" s="317">
        <v>51.3</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304712000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2241806636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116071580</v>
      </c>
      <c r="L16" s="194"/>
      <c r="M16" s="194"/>
      <c r="N16" s="195"/>
      <c r="O16" s="196" t="s">
        <v>8</v>
      </c>
      <c r="P16" s="191"/>
      <c r="Q16" s="191"/>
      <c r="R16" s="191"/>
      <c r="S16" s="192"/>
      <c r="T16" s="157">
        <v>12429671</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66165180</v>
      </c>
      <c r="L18" s="194"/>
      <c r="M18" s="194"/>
      <c r="N18" s="195"/>
      <c r="O18" s="196" t="s">
        <v>6</v>
      </c>
      <c r="P18" s="191"/>
      <c r="Q18" s="191"/>
      <c r="R18" s="191"/>
      <c r="S18" s="192"/>
      <c r="T18" s="157">
        <v>1657716</v>
      </c>
      <c r="U18" s="158"/>
      <c r="V18" s="158"/>
      <c r="W18" s="161"/>
      <c r="X18" s="1"/>
    </row>
    <row r="19" spans="1:25" s="2" customFormat="1" ht="15" customHeight="1" x14ac:dyDescent="0.2">
      <c r="A19" s="1"/>
      <c r="B19" s="143"/>
      <c r="C19" s="144"/>
      <c r="D19" s="144"/>
      <c r="E19" s="144"/>
      <c r="F19" s="190" t="s">
        <v>23</v>
      </c>
      <c r="G19" s="191"/>
      <c r="H19" s="191"/>
      <c r="I19" s="191"/>
      <c r="J19" s="192"/>
      <c r="K19" s="193">
        <v>1128472200</v>
      </c>
      <c r="L19" s="194"/>
      <c r="M19" s="194"/>
      <c r="N19" s="195"/>
      <c r="O19" s="196" t="s">
        <v>24</v>
      </c>
      <c r="P19" s="191"/>
      <c r="Q19" s="191"/>
      <c r="R19" s="191"/>
      <c r="S19" s="192"/>
      <c r="T19" s="157">
        <v>0</v>
      </c>
      <c r="U19" s="158"/>
      <c r="V19" s="158"/>
      <c r="W19" s="161"/>
      <c r="X19" s="1"/>
    </row>
    <row r="20" spans="1:25" s="2" customFormat="1" ht="15" customHeight="1" x14ac:dyDescent="0.2">
      <c r="A20" s="1"/>
      <c r="B20" s="143"/>
      <c r="C20" s="144"/>
      <c r="D20" s="144"/>
      <c r="E20" s="144"/>
      <c r="F20" s="162" t="s">
        <v>497</v>
      </c>
      <c r="G20" s="163"/>
      <c r="H20" s="163"/>
      <c r="I20" s="163"/>
      <c r="J20" s="164"/>
      <c r="K20" s="180">
        <v>64801901</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3922029497</v>
      </c>
      <c r="L21" s="187"/>
      <c r="M21" s="187"/>
      <c r="N21" s="188"/>
      <c r="O21" s="178" t="s">
        <v>21</v>
      </c>
      <c r="P21" s="173"/>
      <c r="Q21" s="173"/>
      <c r="R21" s="173"/>
      <c r="S21" s="174"/>
      <c r="T21" s="186">
        <f>SUM(T14:W20)</f>
        <v>14087387</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-3907942110</v>
      </c>
      <c r="U22" s="136"/>
      <c r="V22" s="136"/>
      <c r="W22" s="137"/>
      <c r="X22" s="1"/>
    </row>
    <row r="23" spans="1:25" s="2" customFormat="1" ht="15" customHeight="1" x14ac:dyDescent="0.2">
      <c r="A23" s="1"/>
      <c r="B23" s="141" t="s">
        <v>475</v>
      </c>
      <c r="C23" s="142"/>
      <c r="D23" s="142"/>
      <c r="E23" s="142"/>
      <c r="F23" s="147" t="s">
        <v>1</v>
      </c>
      <c r="G23" s="148"/>
      <c r="H23" s="148"/>
      <c r="I23" s="148"/>
      <c r="J23" s="149"/>
      <c r="K23" s="150">
        <v>797109516</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42176741</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549</v>
      </c>
      <c r="G25" s="163"/>
      <c r="H25" s="163"/>
      <c r="I25" s="163"/>
      <c r="J25" s="164"/>
      <c r="K25" s="165">
        <v>7</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839286264</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-839286264</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4761315761</v>
      </c>
      <c r="L28" s="129"/>
      <c r="M28" s="129"/>
      <c r="N28" s="130"/>
      <c r="O28" s="131" t="s">
        <v>21</v>
      </c>
      <c r="P28" s="126"/>
      <c r="Q28" s="126"/>
      <c r="R28" s="126"/>
      <c r="S28" s="127"/>
      <c r="T28" s="128">
        <f>T21+T26</f>
        <v>14087387</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-4747228374</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440</v>
      </c>
      <c r="C33" s="116"/>
      <c r="D33" s="116"/>
      <c r="E33" s="116"/>
      <c r="F33" s="116"/>
      <c r="G33" s="116"/>
      <c r="H33" s="116"/>
      <c r="I33" s="116"/>
      <c r="J33" s="116"/>
      <c r="K33" s="116"/>
      <c r="L33" s="117">
        <v>2012</v>
      </c>
      <c r="M33" s="117"/>
      <c r="N33" s="117"/>
      <c r="O33" s="117"/>
      <c r="P33" s="118">
        <v>47</v>
      </c>
      <c r="Q33" s="118"/>
      <c r="R33" s="118"/>
      <c r="S33" s="118"/>
      <c r="T33" s="119" t="s">
        <v>441</v>
      </c>
      <c r="U33" s="119"/>
      <c r="V33" s="119"/>
      <c r="W33" s="120"/>
    </row>
    <row r="34" spans="2:29" ht="18" customHeight="1" x14ac:dyDescent="0.2">
      <c r="B34" s="106"/>
      <c r="C34" s="108" t="s">
        <v>101</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2641992988</v>
      </c>
      <c r="D35" s="110"/>
      <c r="E35" s="110"/>
      <c r="F35" s="110"/>
      <c r="G35" s="110"/>
      <c r="H35" s="110"/>
      <c r="I35" s="110"/>
      <c r="J35" s="110">
        <v>464990760</v>
      </c>
      <c r="K35" s="110"/>
      <c r="L35" s="110"/>
      <c r="M35" s="110"/>
      <c r="N35" s="110"/>
      <c r="O35" s="110"/>
      <c r="P35" s="110"/>
      <c r="Q35" s="110">
        <v>2480717000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442</v>
      </c>
      <c r="C37" s="116"/>
      <c r="D37" s="116"/>
      <c r="E37" s="116"/>
      <c r="F37" s="116"/>
      <c r="G37" s="116"/>
      <c r="H37" s="116"/>
      <c r="I37" s="116"/>
      <c r="J37" s="116"/>
      <c r="K37" s="116"/>
      <c r="L37" s="117">
        <v>2011</v>
      </c>
      <c r="M37" s="117"/>
      <c r="N37" s="117"/>
      <c r="O37" s="117"/>
      <c r="P37" s="118">
        <v>47</v>
      </c>
      <c r="Q37" s="118"/>
      <c r="R37" s="118"/>
      <c r="S37" s="118"/>
      <c r="T37" s="119" t="s">
        <v>443</v>
      </c>
      <c r="U37" s="119"/>
      <c r="V37" s="119"/>
      <c r="W37" s="120"/>
      <c r="X37" s="3"/>
      <c r="Y37" s="3"/>
      <c r="AA37" s="2"/>
      <c r="AB37" s="2"/>
      <c r="AC37" s="2"/>
    </row>
    <row r="38" spans="2:29" ht="18" customHeight="1" x14ac:dyDescent="0.2">
      <c r="B38" s="106"/>
      <c r="C38" s="108" t="s">
        <v>101</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1979525981</v>
      </c>
      <c r="D39" s="110"/>
      <c r="E39" s="110"/>
      <c r="F39" s="110"/>
      <c r="G39" s="110"/>
      <c r="H39" s="110"/>
      <c r="I39" s="110"/>
      <c r="J39" s="110">
        <v>391946139</v>
      </c>
      <c r="K39" s="110"/>
      <c r="L39" s="110"/>
      <c r="M39" s="110"/>
      <c r="N39" s="110"/>
      <c r="O39" s="110"/>
      <c r="P39" s="110"/>
      <c r="Q39" s="110">
        <v>1860652000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444</v>
      </c>
      <c r="C41" s="116"/>
      <c r="D41" s="116"/>
      <c r="E41" s="116"/>
      <c r="F41" s="116"/>
      <c r="G41" s="116"/>
      <c r="H41" s="116"/>
      <c r="I41" s="116"/>
      <c r="J41" s="116"/>
      <c r="K41" s="116"/>
      <c r="L41" s="117">
        <v>2015</v>
      </c>
      <c r="M41" s="117"/>
      <c r="N41" s="117"/>
      <c r="O41" s="117"/>
      <c r="P41" s="118">
        <v>47</v>
      </c>
      <c r="Q41" s="118"/>
      <c r="R41" s="118"/>
      <c r="S41" s="118"/>
      <c r="T41" s="119" t="s">
        <v>445</v>
      </c>
      <c r="U41" s="119"/>
      <c r="V41" s="119"/>
      <c r="W41" s="120"/>
    </row>
    <row r="42" spans="2:29" ht="18" customHeight="1" x14ac:dyDescent="0.2">
      <c r="B42" s="106"/>
      <c r="C42" s="108" t="s">
        <v>190</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2661086418</v>
      </c>
      <c r="D43" s="110"/>
      <c r="E43" s="110"/>
      <c r="F43" s="110"/>
      <c r="G43" s="110"/>
      <c r="H43" s="110"/>
      <c r="I43" s="110"/>
      <c r="J43" s="110">
        <v>292719505</v>
      </c>
      <c r="K43" s="110"/>
      <c r="L43" s="110"/>
      <c r="M43" s="110"/>
      <c r="N43" s="110"/>
      <c r="O43" s="110"/>
      <c r="P43" s="110"/>
      <c r="Q43" s="110">
        <v>2608397000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446</v>
      </c>
      <c r="C47" s="306"/>
      <c r="D47" s="306"/>
      <c r="E47" s="306"/>
      <c r="F47" s="306"/>
      <c r="G47" s="306"/>
      <c r="H47" s="307">
        <v>1473000000</v>
      </c>
      <c r="I47" s="307"/>
      <c r="J47" s="307"/>
      <c r="K47" s="307"/>
      <c r="L47" s="307">
        <v>1171424394</v>
      </c>
      <c r="M47" s="307"/>
      <c r="N47" s="307"/>
      <c r="O47" s="307"/>
      <c r="P47" s="308">
        <v>41422</v>
      </c>
      <c r="Q47" s="308"/>
      <c r="R47" s="308"/>
      <c r="S47" s="308"/>
      <c r="T47" s="309">
        <v>50489</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444</v>
      </c>
      <c r="C49" s="306"/>
      <c r="D49" s="306"/>
      <c r="E49" s="306"/>
      <c r="F49" s="306"/>
      <c r="G49" s="306"/>
      <c r="H49" s="307">
        <v>1023000000</v>
      </c>
      <c r="I49" s="307"/>
      <c r="J49" s="307"/>
      <c r="K49" s="307"/>
      <c r="L49" s="307">
        <v>933671541</v>
      </c>
      <c r="M49" s="307"/>
      <c r="N49" s="307"/>
      <c r="O49" s="307"/>
      <c r="P49" s="308">
        <v>42454</v>
      </c>
      <c r="Q49" s="308"/>
      <c r="R49" s="308"/>
      <c r="S49" s="308"/>
      <c r="T49" s="309">
        <v>51561</v>
      </c>
      <c r="U49" s="309"/>
      <c r="V49" s="309"/>
      <c r="W49" s="310"/>
    </row>
    <row r="51" spans="2:23" ht="15" customHeight="1" x14ac:dyDescent="0.2">
      <c r="U51" s="208" t="s">
        <v>470</v>
      </c>
      <c r="V51" s="208"/>
      <c r="W51" s="208"/>
    </row>
  </sheetData>
  <mergeCells count="156">
    <mergeCell ref="B45:W45"/>
    <mergeCell ref="B46:G46"/>
    <mergeCell ref="H46:K46"/>
    <mergeCell ref="L46:O46"/>
    <mergeCell ref="P46:S46"/>
    <mergeCell ref="T46:W46"/>
    <mergeCell ref="B42:B43"/>
    <mergeCell ref="C42:I42"/>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hyperlink ref="U51:W51" location="目次!D56" display="目次へ戻る"/>
  </hyperlinks>
  <pageMargins left="0.7" right="0.7" top="0.75" bottom="0.75" header="0.3" footer="0.3"/>
  <pageSetup paperSize="9" scale="9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402</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332</v>
      </c>
      <c r="G2" s="273"/>
      <c r="H2" s="273"/>
      <c r="I2" s="273"/>
      <c r="J2" s="274"/>
      <c r="K2" s="278" t="s">
        <v>447</v>
      </c>
      <c r="L2" s="278"/>
      <c r="M2" s="278"/>
      <c r="N2" s="278"/>
      <c r="O2" s="278"/>
      <c r="P2" s="278"/>
      <c r="Q2" s="278"/>
      <c r="R2" s="278"/>
      <c r="S2" s="278" t="s">
        <v>428</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157</v>
      </c>
      <c r="C5" s="33"/>
      <c r="D5" s="33"/>
      <c r="E5" s="33"/>
      <c r="F5" s="33" t="s">
        <v>448</v>
      </c>
      <c r="G5" s="33"/>
      <c r="H5" s="33"/>
      <c r="I5" s="33"/>
      <c r="J5" s="33"/>
      <c r="K5" s="33"/>
      <c r="L5" s="33"/>
      <c r="M5" s="34"/>
      <c r="N5" s="287" t="s">
        <v>449</v>
      </c>
      <c r="O5" s="288"/>
      <c r="P5" s="288"/>
      <c r="Q5" s="288"/>
      <c r="R5" s="288"/>
      <c r="S5" s="288"/>
      <c r="T5" s="394">
        <v>33</v>
      </c>
      <c r="U5" s="394"/>
      <c r="V5" s="394"/>
      <c r="W5" s="395"/>
      <c r="Y5" s="5"/>
      <c r="Z5" s="5"/>
    </row>
    <row r="6" spans="1:26" s="4" customFormat="1" ht="15" customHeight="1" x14ac:dyDescent="0.2">
      <c r="B6" s="20" t="s">
        <v>160</v>
      </c>
      <c r="C6" s="11"/>
      <c r="D6" s="11"/>
      <c r="E6" s="11"/>
      <c r="F6" s="91">
        <v>24563</v>
      </c>
      <c r="G6" s="91"/>
      <c r="H6" s="91"/>
      <c r="I6" s="91"/>
      <c r="J6" s="91"/>
      <c r="K6" s="91"/>
      <c r="L6" s="91"/>
      <c r="M6" s="92"/>
      <c r="N6" s="197" t="s">
        <v>48</v>
      </c>
      <c r="O6" s="198"/>
      <c r="P6" s="198"/>
      <c r="Q6" s="198"/>
      <c r="R6" s="198"/>
      <c r="S6" s="199"/>
      <c r="T6" s="241">
        <f>(K28/T5)</f>
        <v>5621381.9090909092</v>
      </c>
      <c r="U6" s="242"/>
      <c r="V6" s="242"/>
      <c r="W6" s="243"/>
      <c r="Y6" s="5"/>
      <c r="Z6" s="5"/>
    </row>
    <row r="7" spans="1:26" s="4" customFormat="1" ht="15" customHeight="1" x14ac:dyDescent="0.2">
      <c r="B7" s="20" t="s">
        <v>337</v>
      </c>
      <c r="C7" s="11"/>
      <c r="D7" s="11"/>
      <c r="E7" s="11"/>
      <c r="F7" s="37"/>
      <c r="G7" s="37"/>
      <c r="H7" s="37"/>
      <c r="I7" s="37"/>
      <c r="J7" s="37"/>
      <c r="K7" s="37"/>
      <c r="L7" s="37"/>
      <c r="M7" s="46"/>
      <c r="N7" s="197" t="s">
        <v>49</v>
      </c>
      <c r="O7" s="198"/>
      <c r="P7" s="198"/>
      <c r="Q7" s="198"/>
      <c r="R7" s="198"/>
      <c r="S7" s="199"/>
      <c r="T7" s="244">
        <f>(SUM(K14:N20,K23:N25)-(SUM(T17:W18)))/(T5)</f>
        <v>5621381.9090909092</v>
      </c>
      <c r="U7" s="245"/>
      <c r="V7" s="245"/>
      <c r="W7" s="246"/>
      <c r="Y7" s="5"/>
      <c r="Z7" s="5"/>
    </row>
    <row r="8" spans="1:26" s="4" customFormat="1" ht="15" customHeight="1" x14ac:dyDescent="0.2">
      <c r="B8" s="328" t="s">
        <v>450</v>
      </c>
      <c r="C8" s="329"/>
      <c r="D8" s="329"/>
      <c r="E8" s="329"/>
      <c r="F8" s="329"/>
      <c r="G8" s="329"/>
      <c r="H8" s="329"/>
      <c r="I8" s="329"/>
      <c r="J8" s="329"/>
      <c r="K8" s="329"/>
      <c r="L8" s="329"/>
      <c r="M8" s="330"/>
      <c r="N8" s="197" t="s">
        <v>44</v>
      </c>
      <c r="O8" s="198"/>
      <c r="P8" s="198"/>
      <c r="Q8" s="198"/>
      <c r="R8" s="198"/>
      <c r="S8" s="199"/>
      <c r="T8" s="261">
        <f>((T17+T18)/(K28)*100)</f>
        <v>0</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96.10705683179151</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69</v>
      </c>
      <c r="O10" s="295"/>
      <c r="P10" s="295"/>
      <c r="Q10" s="295"/>
      <c r="R10" s="295"/>
      <c r="S10" s="295"/>
      <c r="T10" s="317">
        <v>93.14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44592000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46901941</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6815820</v>
      </c>
      <c r="L16" s="194"/>
      <c r="M16" s="194"/>
      <c r="N16" s="195"/>
      <c r="O16" s="196" t="s">
        <v>8</v>
      </c>
      <c r="P16" s="191"/>
      <c r="Q16" s="191"/>
      <c r="R16" s="191"/>
      <c r="S16" s="192"/>
      <c r="T16" s="157">
        <v>6788000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1587028</v>
      </c>
      <c r="L18" s="194"/>
      <c r="M18" s="194"/>
      <c r="N18" s="195"/>
      <c r="O18" s="196" t="s">
        <v>6</v>
      </c>
      <c r="P18" s="191"/>
      <c r="Q18" s="191"/>
      <c r="R18" s="191"/>
      <c r="S18" s="192"/>
      <c r="T18" s="157">
        <v>0</v>
      </c>
      <c r="U18" s="158"/>
      <c r="V18" s="158"/>
      <c r="W18" s="161"/>
      <c r="X18" s="1"/>
    </row>
    <row r="19" spans="1:24" s="2" customFormat="1" ht="15" customHeight="1" x14ac:dyDescent="0.2">
      <c r="A19" s="1"/>
      <c r="B19" s="143"/>
      <c r="C19" s="144"/>
      <c r="D19" s="144"/>
      <c r="E19" s="144"/>
      <c r="F19" s="190" t="s">
        <v>23</v>
      </c>
      <c r="G19" s="191"/>
      <c r="H19" s="191"/>
      <c r="I19" s="191"/>
      <c r="J19" s="192"/>
      <c r="K19" s="193">
        <v>74470000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174366789</v>
      </c>
      <c r="L21" s="187"/>
      <c r="M21" s="187"/>
      <c r="N21" s="188"/>
      <c r="O21" s="178" t="s">
        <v>21</v>
      </c>
      <c r="P21" s="173"/>
      <c r="Q21" s="173"/>
      <c r="R21" s="173"/>
      <c r="S21" s="174"/>
      <c r="T21" s="186">
        <f>SUM(T14:W20)</f>
        <v>6788000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-167578789</v>
      </c>
      <c r="U22" s="136"/>
      <c r="V22" s="136"/>
      <c r="W22" s="137"/>
      <c r="X22" s="1"/>
    </row>
    <row r="23" spans="1:24" s="2" customFormat="1" ht="15" customHeight="1" x14ac:dyDescent="0.2">
      <c r="A23" s="1"/>
      <c r="B23" s="141" t="s">
        <v>475</v>
      </c>
      <c r="C23" s="142"/>
      <c r="D23" s="142"/>
      <c r="E23" s="142"/>
      <c r="F23" s="147" t="s">
        <v>1</v>
      </c>
      <c r="G23" s="148"/>
      <c r="H23" s="148"/>
      <c r="I23" s="148"/>
      <c r="J23" s="149"/>
      <c r="K23" s="150">
        <v>4966608</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6172206</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11138814</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-11138814</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185505603</v>
      </c>
      <c r="L28" s="129"/>
      <c r="M28" s="129"/>
      <c r="N28" s="130"/>
      <c r="O28" s="131" t="s">
        <v>21</v>
      </c>
      <c r="P28" s="126"/>
      <c r="Q28" s="126"/>
      <c r="R28" s="126"/>
      <c r="S28" s="127"/>
      <c r="T28" s="128">
        <f>T21+T26</f>
        <v>6788000</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-178717603</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451</v>
      </c>
      <c r="C33" s="116"/>
      <c r="D33" s="116"/>
      <c r="E33" s="116"/>
      <c r="F33" s="116"/>
      <c r="G33" s="116"/>
      <c r="H33" s="116"/>
      <c r="I33" s="116"/>
      <c r="J33" s="116"/>
      <c r="K33" s="116"/>
      <c r="L33" s="117">
        <v>1966</v>
      </c>
      <c r="M33" s="117"/>
      <c r="N33" s="117"/>
      <c r="O33" s="117"/>
      <c r="P33" s="118">
        <v>47</v>
      </c>
      <c r="Q33" s="118"/>
      <c r="R33" s="118"/>
      <c r="S33" s="118"/>
      <c r="T33" s="119" t="s">
        <v>452</v>
      </c>
      <c r="U33" s="119"/>
      <c r="V33" s="119"/>
      <c r="W33" s="120"/>
    </row>
    <row r="34" spans="2:29"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62470900</v>
      </c>
      <c r="D35" s="110"/>
      <c r="E35" s="110"/>
      <c r="F35" s="110"/>
      <c r="G35" s="110"/>
      <c r="H35" s="110"/>
      <c r="I35" s="110"/>
      <c r="J35" s="110">
        <v>62470899</v>
      </c>
      <c r="K35" s="110"/>
      <c r="L35" s="110"/>
      <c r="M35" s="110"/>
      <c r="N35" s="110"/>
      <c r="O35" s="110"/>
      <c r="P35" s="110"/>
      <c r="Q35" s="110">
        <v>15387000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453</v>
      </c>
      <c r="C37" s="116"/>
      <c r="D37" s="116"/>
      <c r="E37" s="116"/>
      <c r="F37" s="116"/>
      <c r="G37" s="116"/>
      <c r="H37" s="116"/>
      <c r="I37" s="116"/>
      <c r="J37" s="116"/>
      <c r="K37" s="116"/>
      <c r="L37" s="117">
        <v>1978</v>
      </c>
      <c r="M37" s="117"/>
      <c r="N37" s="117"/>
      <c r="O37" s="117"/>
      <c r="P37" s="118">
        <v>47</v>
      </c>
      <c r="Q37" s="118"/>
      <c r="R37" s="118"/>
      <c r="S37" s="118"/>
      <c r="T37" s="119" t="s">
        <v>454</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84550000</v>
      </c>
      <c r="D39" s="110"/>
      <c r="E39" s="110"/>
      <c r="F39" s="110"/>
      <c r="G39" s="110"/>
      <c r="H39" s="110"/>
      <c r="I39" s="110"/>
      <c r="J39" s="110">
        <v>78124200</v>
      </c>
      <c r="K39" s="110"/>
      <c r="L39" s="110"/>
      <c r="M39" s="110"/>
      <c r="N39" s="110"/>
      <c r="O39" s="110"/>
      <c r="P39" s="110"/>
      <c r="Q39" s="110">
        <v>29758000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455</v>
      </c>
      <c r="C41" s="116"/>
      <c r="D41" s="116"/>
      <c r="E41" s="116"/>
      <c r="F41" s="116"/>
      <c r="G41" s="116"/>
      <c r="H41" s="116"/>
      <c r="I41" s="116"/>
      <c r="J41" s="116"/>
      <c r="K41" s="116"/>
      <c r="L41" s="117">
        <v>1983</v>
      </c>
      <c r="M41" s="117"/>
      <c r="N41" s="117"/>
      <c r="O41" s="117"/>
      <c r="P41" s="118">
        <v>47</v>
      </c>
      <c r="Q41" s="118"/>
      <c r="R41" s="118"/>
      <c r="S41" s="118"/>
      <c r="T41" s="119" t="s">
        <v>456</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27393757</v>
      </c>
      <c r="D43" s="110"/>
      <c r="E43" s="110"/>
      <c r="F43" s="110"/>
      <c r="G43" s="110"/>
      <c r="H43" s="110"/>
      <c r="I43" s="110"/>
      <c r="J43" s="110">
        <v>22298494</v>
      </c>
      <c r="K43" s="110"/>
      <c r="L43" s="110"/>
      <c r="M43" s="110"/>
      <c r="N43" s="110"/>
      <c r="O43" s="110"/>
      <c r="P43" s="110"/>
      <c r="Q43" s="110">
        <v>11811000</v>
      </c>
      <c r="R43" s="110"/>
      <c r="S43" s="110"/>
      <c r="T43" s="110"/>
      <c r="U43" s="110"/>
      <c r="V43" s="110"/>
      <c r="W43" s="112"/>
    </row>
    <row r="45" spans="2:29" ht="15" customHeight="1" x14ac:dyDescent="0.2">
      <c r="U45" s="208" t="s">
        <v>470</v>
      </c>
      <c r="V45" s="208"/>
      <c r="W45" s="208"/>
    </row>
  </sheetData>
  <mergeCells count="13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5:W45"/>
    <mergeCell ref="B4:W4"/>
    <mergeCell ref="N5:S5"/>
    <mergeCell ref="T5:W5"/>
    <mergeCell ref="F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s>
  <phoneticPr fontId="1"/>
  <hyperlinks>
    <hyperlink ref="U45" location="目次!D6" display="目次へ戻る"/>
    <hyperlink ref="U45:W45" location="目次!D57" display="目次へ戻る"/>
  </hyperlink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3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92</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16</v>
      </c>
      <c r="G2" s="273"/>
      <c r="H2" s="273"/>
      <c r="I2" s="273"/>
      <c r="J2" s="274"/>
      <c r="K2" s="278" t="s">
        <v>93</v>
      </c>
      <c r="L2" s="278"/>
      <c r="M2" s="278"/>
      <c r="N2" s="278"/>
      <c r="O2" s="278"/>
      <c r="P2" s="278"/>
      <c r="Q2" s="278"/>
      <c r="R2" s="278"/>
      <c r="S2" s="278" t="s">
        <v>79</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50</v>
      </c>
      <c r="E5" s="4" t="s">
        <v>94</v>
      </c>
      <c r="N5" s="287" t="s">
        <v>63</v>
      </c>
      <c r="O5" s="288"/>
      <c r="P5" s="288"/>
      <c r="Q5" s="288"/>
      <c r="R5" s="288"/>
      <c r="S5" s="288"/>
      <c r="T5" s="289">
        <v>131309</v>
      </c>
      <c r="U5" s="289"/>
      <c r="V5" s="289"/>
      <c r="W5" s="290"/>
      <c r="Y5" s="5"/>
      <c r="Z5" s="5"/>
    </row>
    <row r="6" spans="1:26" s="4" customFormat="1" ht="15" customHeight="1" x14ac:dyDescent="0.2">
      <c r="B6" s="20" t="s">
        <v>95</v>
      </c>
      <c r="C6" s="12"/>
      <c r="D6" s="12"/>
      <c r="E6" s="91">
        <v>28940</v>
      </c>
      <c r="F6" s="91"/>
      <c r="G6" s="91"/>
      <c r="H6" s="91"/>
      <c r="I6" s="91"/>
      <c r="J6" s="91"/>
      <c r="K6" s="91"/>
      <c r="L6" s="91"/>
      <c r="M6" s="92"/>
      <c r="N6" s="197" t="s">
        <v>48</v>
      </c>
      <c r="O6" s="198"/>
      <c r="P6" s="198"/>
      <c r="Q6" s="198"/>
      <c r="R6" s="198"/>
      <c r="S6" s="199"/>
      <c r="T6" s="241">
        <f>(K28/T5)</f>
        <v>93.510619987967317</v>
      </c>
      <c r="U6" s="242"/>
      <c r="V6" s="242"/>
      <c r="W6" s="243"/>
      <c r="Y6" s="5"/>
      <c r="Z6" s="5"/>
    </row>
    <row r="7" spans="1:26" s="4" customFormat="1" ht="15" customHeight="1" x14ac:dyDescent="0.2">
      <c r="B7" s="20" t="s">
        <v>96</v>
      </c>
      <c r="C7" s="12"/>
      <c r="D7" s="12"/>
      <c r="E7" s="11" t="s">
        <v>97</v>
      </c>
      <c r="G7" s="11"/>
      <c r="H7" s="11"/>
      <c r="I7" s="11"/>
      <c r="J7" s="11"/>
      <c r="K7" s="11"/>
      <c r="L7" s="11"/>
      <c r="M7" s="35"/>
      <c r="N7" s="197" t="s">
        <v>49</v>
      </c>
      <c r="O7" s="198"/>
      <c r="P7" s="198"/>
      <c r="Q7" s="198"/>
      <c r="R7" s="198"/>
      <c r="S7" s="199"/>
      <c r="T7" s="244">
        <f>(SUM(K14:N20,K23:N25)-(SUM(T17:W18)))/(T5)</f>
        <v>40.06923363973528</v>
      </c>
      <c r="U7" s="245"/>
      <c r="V7" s="245"/>
      <c r="W7" s="246"/>
      <c r="Y7" s="5"/>
      <c r="Z7" s="5"/>
    </row>
    <row r="8" spans="1:26" s="4" customFormat="1" ht="15" customHeight="1" x14ac:dyDescent="0.2">
      <c r="B8" s="36"/>
      <c r="C8" s="37"/>
      <c r="D8" s="37"/>
      <c r="E8" s="11" t="s">
        <v>98</v>
      </c>
      <c r="G8" s="12"/>
      <c r="H8" s="12"/>
      <c r="I8" s="12"/>
      <c r="J8" s="12"/>
      <c r="K8" s="12"/>
      <c r="L8" s="12"/>
      <c r="M8" s="38"/>
      <c r="N8" s="197" t="s">
        <v>44</v>
      </c>
      <c r="O8" s="198"/>
      <c r="P8" s="198"/>
      <c r="Q8" s="198"/>
      <c r="R8" s="198"/>
      <c r="S8" s="199"/>
      <c r="T8" s="261">
        <f>((T17+T18)/(K28)*100)</f>
        <v>57.150071676467043</v>
      </c>
      <c r="U8" s="262"/>
      <c r="V8" s="262"/>
      <c r="W8" s="263"/>
      <c r="Y8" s="5"/>
      <c r="Z8" s="5"/>
    </row>
    <row r="9" spans="1:26" s="4" customFormat="1" ht="15" customHeight="1" x14ac:dyDescent="0.2">
      <c r="B9" s="36"/>
      <c r="C9" s="37"/>
      <c r="D9" s="37"/>
      <c r="E9" s="37"/>
      <c r="F9" s="319"/>
      <c r="G9" s="319"/>
      <c r="H9" s="319"/>
      <c r="I9" s="319"/>
      <c r="J9" s="319"/>
      <c r="K9" s="319"/>
      <c r="L9" s="319"/>
      <c r="M9" s="320"/>
      <c r="N9" s="197" t="s">
        <v>45</v>
      </c>
      <c r="O9" s="198"/>
      <c r="P9" s="198"/>
      <c r="Q9" s="198"/>
      <c r="R9" s="198"/>
      <c r="S9" s="199"/>
      <c r="T9" s="261">
        <f>IF((K21-T21)/(K21)*100&gt;0,(K21-T21)/(K21)*100,0)</f>
        <v>14.676010476220586</v>
      </c>
      <c r="U9" s="262"/>
      <c r="V9" s="262"/>
      <c r="W9" s="263"/>
      <c r="Y9" s="5"/>
      <c r="Z9" s="5"/>
    </row>
    <row r="10" spans="1:26" s="4" customFormat="1" ht="15" customHeight="1" thickBot="1" x14ac:dyDescent="0.25">
      <c r="B10" s="39"/>
      <c r="C10" s="40"/>
      <c r="D10" s="40"/>
      <c r="E10" s="40"/>
      <c r="F10" s="40"/>
      <c r="G10" s="40"/>
      <c r="H10" s="40"/>
      <c r="I10" s="40"/>
      <c r="J10" s="40"/>
      <c r="K10" s="40"/>
      <c r="L10" s="40"/>
      <c r="M10" s="41"/>
      <c r="N10" s="294" t="s">
        <v>99</v>
      </c>
      <c r="O10" s="295"/>
      <c r="P10" s="295"/>
      <c r="Q10" s="295"/>
      <c r="R10" s="295"/>
      <c r="S10" s="295"/>
      <c r="T10" s="317">
        <v>84</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4459200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1851080</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143000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1771060</v>
      </c>
      <c r="L18" s="194"/>
      <c r="M18" s="194"/>
      <c r="N18" s="195"/>
      <c r="O18" s="196" t="s">
        <v>6</v>
      </c>
      <c r="P18" s="191"/>
      <c r="Q18" s="191"/>
      <c r="R18" s="191"/>
      <c r="S18" s="192"/>
      <c r="T18" s="157">
        <v>7017335</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0</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8224340</v>
      </c>
      <c r="L21" s="187"/>
      <c r="M21" s="187"/>
      <c r="N21" s="188"/>
      <c r="O21" s="178" t="s">
        <v>21</v>
      </c>
      <c r="P21" s="173"/>
      <c r="Q21" s="173"/>
      <c r="R21" s="173"/>
      <c r="S21" s="174"/>
      <c r="T21" s="186">
        <f>SUM(T14:W20)</f>
        <v>7017335</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321">
        <f>T21-K21</f>
        <v>-1207005</v>
      </c>
      <c r="U22" s="322"/>
      <c r="V22" s="322"/>
      <c r="W22" s="323"/>
      <c r="X22" s="1"/>
    </row>
    <row r="23" spans="1:24" s="2" customFormat="1" ht="15" customHeight="1" x14ac:dyDescent="0.2">
      <c r="A23" s="1"/>
      <c r="B23" s="141" t="s">
        <v>475</v>
      </c>
      <c r="C23" s="142"/>
      <c r="D23" s="142"/>
      <c r="E23" s="142"/>
      <c r="F23" s="147" t="s">
        <v>1</v>
      </c>
      <c r="G23" s="148"/>
      <c r="H23" s="148"/>
      <c r="I23" s="148"/>
      <c r="J23" s="149"/>
      <c r="K23" s="150">
        <v>3437226</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617220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4054446</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-4054446</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12278786</v>
      </c>
      <c r="L28" s="129"/>
      <c r="M28" s="129"/>
      <c r="N28" s="130"/>
      <c r="O28" s="131" t="s">
        <v>21</v>
      </c>
      <c r="P28" s="126"/>
      <c r="Q28" s="126"/>
      <c r="R28" s="126"/>
      <c r="S28" s="127"/>
      <c r="T28" s="128">
        <f>T21+T26</f>
        <v>7017335</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-5261451</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93</v>
      </c>
      <c r="C33" s="116"/>
      <c r="D33" s="116"/>
      <c r="E33" s="116"/>
      <c r="F33" s="116"/>
      <c r="G33" s="116"/>
      <c r="H33" s="116"/>
      <c r="I33" s="116"/>
      <c r="J33" s="116"/>
      <c r="K33" s="116"/>
      <c r="L33" s="117">
        <v>1978</v>
      </c>
      <c r="M33" s="117"/>
      <c r="N33" s="117"/>
      <c r="O33" s="117"/>
      <c r="P33" s="118">
        <v>50</v>
      </c>
      <c r="Q33" s="118"/>
      <c r="R33" s="118"/>
      <c r="S33" s="118"/>
      <c r="T33" s="119" t="s">
        <v>100</v>
      </c>
      <c r="U33" s="119"/>
      <c r="V33" s="119"/>
      <c r="W33" s="120"/>
    </row>
    <row r="34" spans="2:23" ht="18" customHeight="1" x14ac:dyDescent="0.2">
      <c r="B34" s="106"/>
      <c r="C34" s="108" t="s">
        <v>101</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167268833</v>
      </c>
      <c r="D35" s="110"/>
      <c r="E35" s="110"/>
      <c r="F35" s="110"/>
      <c r="G35" s="110"/>
      <c r="H35" s="110"/>
      <c r="I35" s="110"/>
      <c r="J35" s="111">
        <v>140505792</v>
      </c>
      <c r="K35" s="111"/>
      <c r="L35" s="111"/>
      <c r="M35" s="111"/>
      <c r="N35" s="111"/>
      <c r="O35" s="111"/>
      <c r="P35" s="111"/>
      <c r="Q35" s="110">
        <v>0</v>
      </c>
      <c r="R35" s="110"/>
      <c r="S35" s="110"/>
      <c r="T35" s="110"/>
      <c r="U35" s="110"/>
      <c r="V35" s="110"/>
      <c r="W35" s="112"/>
    </row>
    <row r="37" spans="2:23" ht="15" customHeight="1" x14ac:dyDescent="0.2">
      <c r="U37" s="208" t="s">
        <v>470</v>
      </c>
      <c r="V37" s="208"/>
      <c r="W37" s="208"/>
    </row>
    <row r="39" spans="2:23" ht="15" customHeight="1" x14ac:dyDescent="0.2">
      <c r="J39" s="62"/>
      <c r="K39" s="62"/>
      <c r="L39" s="62"/>
      <c r="M39" s="62"/>
      <c r="N39" s="62"/>
      <c r="O39" s="62"/>
      <c r="P39" s="62"/>
    </row>
  </sheetData>
  <mergeCells count="106">
    <mergeCell ref="U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N10:S10"/>
    <mergeCell ref="T10:W10"/>
    <mergeCell ref="B12:W12"/>
    <mergeCell ref="B13:E13"/>
    <mergeCell ref="F13:J13"/>
    <mergeCell ref="O13:S13"/>
    <mergeCell ref="N7:S7"/>
    <mergeCell ref="T7:W7"/>
    <mergeCell ref="N8:S8"/>
    <mergeCell ref="T8:W8"/>
    <mergeCell ref="F9:M9"/>
    <mergeCell ref="N9:S9"/>
    <mergeCell ref="T9:W9"/>
    <mergeCell ref="K13:N13"/>
    <mergeCell ref="T13:W13"/>
    <mergeCell ref="B4:W4"/>
    <mergeCell ref="N5:S5"/>
    <mergeCell ref="T5:W5"/>
    <mergeCell ref="E6:M6"/>
    <mergeCell ref="N6:S6"/>
    <mergeCell ref="T6:W6"/>
    <mergeCell ref="B1:E3"/>
    <mergeCell ref="F1:J1"/>
    <mergeCell ref="K1:R1"/>
    <mergeCell ref="S1:W1"/>
    <mergeCell ref="F2:J3"/>
    <mergeCell ref="K2:R3"/>
    <mergeCell ref="S2:W3"/>
  </mergeCells>
  <phoneticPr fontId="1"/>
  <hyperlinks>
    <hyperlink ref="U37" location="目次!D6" display="目次へ戻る"/>
    <hyperlink ref="U37:W37" location="目次!D7" display="目次へ戻る"/>
  </hyperlink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102</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16</v>
      </c>
      <c r="G2" s="273"/>
      <c r="H2" s="273"/>
      <c r="I2" s="273"/>
      <c r="J2" s="274"/>
      <c r="K2" s="278" t="s">
        <v>103</v>
      </c>
      <c r="L2" s="278"/>
      <c r="M2" s="278"/>
      <c r="N2" s="278"/>
      <c r="O2" s="278"/>
      <c r="P2" s="278"/>
      <c r="Q2" s="278"/>
      <c r="R2" s="278"/>
      <c r="S2" s="278" t="s">
        <v>104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10" t="s">
        <v>50</v>
      </c>
      <c r="E5" s="4" t="s">
        <v>105</v>
      </c>
      <c r="N5" s="287" t="s">
        <v>63</v>
      </c>
      <c r="O5" s="288"/>
      <c r="P5" s="288"/>
      <c r="Q5" s="288"/>
      <c r="R5" s="288"/>
      <c r="S5" s="288"/>
      <c r="T5" s="289">
        <v>393804</v>
      </c>
      <c r="U5" s="289"/>
      <c r="V5" s="289"/>
      <c r="W5" s="290"/>
      <c r="Y5" s="5"/>
      <c r="Z5" s="5"/>
    </row>
    <row r="6" spans="1:26" s="4" customFormat="1" ht="15" customHeight="1" x14ac:dyDescent="0.2">
      <c r="B6" s="20" t="s">
        <v>106</v>
      </c>
      <c r="C6" s="12"/>
      <c r="D6" s="12"/>
      <c r="E6" s="91">
        <v>30252</v>
      </c>
      <c r="F6" s="91"/>
      <c r="G6" s="91"/>
      <c r="H6" s="91"/>
      <c r="I6" s="91"/>
      <c r="J6" s="91"/>
      <c r="K6" s="91"/>
      <c r="L6" s="91"/>
      <c r="M6" s="92"/>
      <c r="N6" s="197" t="s">
        <v>48</v>
      </c>
      <c r="O6" s="198"/>
      <c r="P6" s="198"/>
      <c r="Q6" s="198"/>
      <c r="R6" s="198"/>
      <c r="S6" s="199"/>
      <c r="T6" s="241">
        <f>(K28/T5)</f>
        <v>1058.7966780428842</v>
      </c>
      <c r="U6" s="242"/>
      <c r="V6" s="242"/>
      <c r="W6" s="243"/>
      <c r="Y6" s="5"/>
      <c r="Z6" s="5"/>
    </row>
    <row r="7" spans="1:26" s="4" customFormat="1" ht="15" customHeight="1" x14ac:dyDescent="0.2">
      <c r="B7" s="20" t="s">
        <v>107</v>
      </c>
      <c r="C7" s="12"/>
      <c r="D7" s="12"/>
      <c r="E7" s="11" t="s">
        <v>108</v>
      </c>
      <c r="G7" s="11"/>
      <c r="H7" s="11"/>
      <c r="I7" s="11"/>
      <c r="J7" s="11"/>
      <c r="K7" s="11"/>
      <c r="L7" s="11"/>
      <c r="M7" s="35"/>
      <c r="N7" s="197" t="s">
        <v>49</v>
      </c>
      <c r="O7" s="198"/>
      <c r="P7" s="198"/>
      <c r="Q7" s="198"/>
      <c r="R7" s="198"/>
      <c r="S7" s="199"/>
      <c r="T7" s="244">
        <f>(SUM(K14:N20,K23:N25)-(SUM(T17:W18)))/(T5)</f>
        <v>1058.7803450447432</v>
      </c>
      <c r="U7" s="245"/>
      <c r="V7" s="245"/>
      <c r="W7" s="246"/>
      <c r="Y7" s="5"/>
      <c r="Z7" s="5"/>
    </row>
    <row r="8" spans="1:26" s="4" customFormat="1" ht="15" customHeight="1" x14ac:dyDescent="0.2">
      <c r="B8" s="20" t="s">
        <v>109</v>
      </c>
      <c r="C8" s="12"/>
      <c r="D8" s="12"/>
      <c r="E8" s="11" t="s">
        <v>110</v>
      </c>
      <c r="G8" s="12"/>
      <c r="H8" s="12"/>
      <c r="I8" s="12"/>
      <c r="J8" s="12"/>
      <c r="K8" s="12"/>
      <c r="L8" s="12"/>
      <c r="M8" s="38"/>
      <c r="N8" s="197" t="s">
        <v>44</v>
      </c>
      <c r="O8" s="198"/>
      <c r="P8" s="198"/>
      <c r="Q8" s="198"/>
      <c r="R8" s="198"/>
      <c r="S8" s="199"/>
      <c r="T8" s="261">
        <f>((T17+T18)/(K28)*100)</f>
        <v>1.542600055319192E-3</v>
      </c>
      <c r="U8" s="262"/>
      <c r="V8" s="262"/>
      <c r="W8" s="263"/>
      <c r="Y8" s="5"/>
      <c r="Z8" s="5"/>
    </row>
    <row r="9" spans="1:26" s="4" customFormat="1" ht="15" customHeight="1" x14ac:dyDescent="0.2">
      <c r="B9" s="36"/>
      <c r="C9" s="37"/>
      <c r="D9" s="37"/>
      <c r="E9" s="11" t="s">
        <v>111</v>
      </c>
      <c r="F9" s="11"/>
      <c r="G9" s="11"/>
      <c r="H9" s="11"/>
      <c r="J9" s="11" t="s">
        <v>112</v>
      </c>
      <c r="K9" s="11"/>
      <c r="L9" s="11"/>
      <c r="M9" s="35"/>
      <c r="N9" s="197" t="s">
        <v>45</v>
      </c>
      <c r="O9" s="198"/>
      <c r="P9" s="198"/>
      <c r="Q9" s="198"/>
      <c r="R9" s="198"/>
      <c r="S9" s="199"/>
      <c r="T9" s="261">
        <f>IF((K21-T21)/(K21)*100&gt;0,(K21-T21)/(K21)*100,0)</f>
        <v>95.002578301775713</v>
      </c>
      <c r="U9" s="262"/>
      <c r="V9" s="262"/>
      <c r="W9" s="263"/>
      <c r="Y9" s="5"/>
      <c r="Z9" s="5"/>
    </row>
    <row r="10" spans="1:26" s="4" customFormat="1" ht="15" customHeight="1" thickBot="1" x14ac:dyDescent="0.25">
      <c r="B10" s="39"/>
      <c r="C10" s="40"/>
      <c r="D10" s="40"/>
      <c r="E10" s="42"/>
      <c r="F10" s="43"/>
      <c r="G10" s="43"/>
      <c r="H10" s="43"/>
      <c r="I10" s="43"/>
      <c r="J10" s="43"/>
      <c r="K10" s="43"/>
      <c r="L10" s="43"/>
      <c r="M10" s="44"/>
      <c r="N10" s="294" t="s">
        <v>69</v>
      </c>
      <c r="O10" s="295"/>
      <c r="P10" s="295"/>
      <c r="Q10" s="295"/>
      <c r="R10" s="295"/>
      <c r="S10" s="295"/>
      <c r="T10" s="317">
        <v>81.56</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242759384</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23658423</v>
      </c>
      <c r="L18" s="194"/>
      <c r="M18" s="194"/>
      <c r="N18" s="195"/>
      <c r="O18" s="196" t="s">
        <v>6</v>
      </c>
      <c r="P18" s="191"/>
      <c r="Q18" s="191"/>
      <c r="R18" s="191"/>
      <c r="S18" s="192"/>
      <c r="T18" s="157">
        <v>6432</v>
      </c>
      <c r="U18" s="158"/>
      <c r="V18" s="158"/>
      <c r="W18" s="161"/>
      <c r="X18" s="1"/>
    </row>
    <row r="19" spans="1:24" s="2" customFormat="1" ht="15" customHeight="1" x14ac:dyDescent="0.2">
      <c r="A19" s="1"/>
      <c r="B19" s="143"/>
      <c r="C19" s="144"/>
      <c r="D19" s="144"/>
      <c r="E19" s="144"/>
      <c r="F19" s="190" t="s">
        <v>23</v>
      </c>
      <c r="G19" s="191"/>
      <c r="H19" s="191"/>
      <c r="I19" s="191"/>
      <c r="J19" s="192"/>
      <c r="K19" s="193">
        <v>55745800</v>
      </c>
      <c r="L19" s="194"/>
      <c r="M19" s="194"/>
      <c r="N19" s="195"/>
      <c r="O19" s="196" t="s">
        <v>24</v>
      </c>
      <c r="P19" s="191"/>
      <c r="Q19" s="191"/>
      <c r="R19" s="191"/>
      <c r="S19" s="192"/>
      <c r="T19" s="157">
        <v>16093442</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322163607</v>
      </c>
      <c r="L21" s="187"/>
      <c r="M21" s="187"/>
      <c r="N21" s="188"/>
      <c r="O21" s="178" t="s">
        <v>21</v>
      </c>
      <c r="P21" s="173"/>
      <c r="Q21" s="173"/>
      <c r="R21" s="173"/>
      <c r="S21" s="174"/>
      <c r="T21" s="186">
        <f>SUM(T14:W20)</f>
        <v>16099874</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-306063733</v>
      </c>
      <c r="U22" s="136"/>
      <c r="V22" s="136"/>
      <c r="W22" s="137"/>
      <c r="X22" s="1"/>
    </row>
    <row r="23" spans="1:24" s="2" customFormat="1" ht="15" customHeight="1" x14ac:dyDescent="0.2">
      <c r="A23" s="1"/>
      <c r="B23" s="141" t="s">
        <v>475</v>
      </c>
      <c r="C23" s="142"/>
      <c r="D23" s="142"/>
      <c r="E23" s="142"/>
      <c r="F23" s="147" t="s">
        <v>1</v>
      </c>
      <c r="G23" s="148"/>
      <c r="H23" s="148"/>
      <c r="I23" s="148"/>
      <c r="J23" s="149"/>
      <c r="K23" s="150">
        <v>94794756</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4</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94794760</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-94794760</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416958367</v>
      </c>
      <c r="L28" s="129"/>
      <c r="M28" s="129"/>
      <c r="N28" s="130"/>
      <c r="O28" s="131" t="s">
        <v>21</v>
      </c>
      <c r="P28" s="126"/>
      <c r="Q28" s="126"/>
      <c r="R28" s="126"/>
      <c r="S28" s="127"/>
      <c r="T28" s="128">
        <f>T21+T26</f>
        <v>16099874</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-400858493</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103</v>
      </c>
      <c r="C33" s="116"/>
      <c r="D33" s="116"/>
      <c r="E33" s="116"/>
      <c r="F33" s="116"/>
      <c r="G33" s="116"/>
      <c r="H33" s="116"/>
      <c r="I33" s="116"/>
      <c r="J33" s="116"/>
      <c r="K33" s="116"/>
      <c r="L33" s="117">
        <v>1982</v>
      </c>
      <c r="M33" s="117"/>
      <c r="N33" s="117"/>
      <c r="O33" s="117"/>
      <c r="P33" s="118">
        <v>47</v>
      </c>
      <c r="Q33" s="118"/>
      <c r="R33" s="118"/>
      <c r="S33" s="118"/>
      <c r="T33" s="119" t="s">
        <v>113</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4217461170</v>
      </c>
      <c r="D35" s="110"/>
      <c r="E35" s="110"/>
      <c r="F35" s="110"/>
      <c r="G35" s="110"/>
      <c r="H35" s="110"/>
      <c r="I35" s="110"/>
      <c r="J35" s="111">
        <v>3525797510</v>
      </c>
      <c r="K35" s="111"/>
      <c r="L35" s="111"/>
      <c r="M35" s="111"/>
      <c r="N35" s="111"/>
      <c r="O35" s="111"/>
      <c r="P35" s="111"/>
      <c r="Q35" s="110">
        <v>1749618000</v>
      </c>
      <c r="R35" s="110"/>
      <c r="S35" s="110"/>
      <c r="T35" s="110"/>
      <c r="U35" s="110"/>
      <c r="V35" s="110"/>
      <c r="W35" s="112"/>
    </row>
    <row r="37" spans="2:23" ht="15" customHeight="1" x14ac:dyDescent="0.2">
      <c r="U37" s="208" t="s">
        <v>470</v>
      </c>
      <c r="V37" s="208"/>
      <c r="W37" s="208"/>
    </row>
    <row r="39" spans="2:23" ht="15" customHeight="1" x14ac:dyDescent="0.2">
      <c r="J39" s="62"/>
      <c r="K39" s="62"/>
      <c r="L39" s="62"/>
      <c r="M39" s="62"/>
      <c r="N39" s="62"/>
      <c r="O39" s="62"/>
      <c r="P39" s="62"/>
    </row>
  </sheetData>
  <mergeCells count="105">
    <mergeCell ref="U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N10:S10"/>
    <mergeCell ref="T10:W10"/>
    <mergeCell ref="B12:W12"/>
    <mergeCell ref="B13:E13"/>
    <mergeCell ref="F13:J13"/>
    <mergeCell ref="O13:S13"/>
    <mergeCell ref="N7:S7"/>
    <mergeCell ref="T7:W7"/>
    <mergeCell ref="N8:S8"/>
    <mergeCell ref="T8:W8"/>
    <mergeCell ref="N9:S9"/>
    <mergeCell ref="T9:W9"/>
    <mergeCell ref="K13:N13"/>
    <mergeCell ref="T13:W13"/>
    <mergeCell ref="B4:W4"/>
    <mergeCell ref="N5:S5"/>
    <mergeCell ref="T5:W5"/>
    <mergeCell ref="E6:M6"/>
    <mergeCell ref="N6:S6"/>
    <mergeCell ref="T6:W6"/>
    <mergeCell ref="B1:E3"/>
    <mergeCell ref="F1:J1"/>
    <mergeCell ref="K1:R1"/>
    <mergeCell ref="S1:W1"/>
    <mergeCell ref="F2:J3"/>
    <mergeCell ref="K2:R3"/>
    <mergeCell ref="S2:W3"/>
  </mergeCells>
  <phoneticPr fontId="1"/>
  <hyperlinks>
    <hyperlink ref="U37" location="目次!D6" display="目次へ戻る"/>
    <hyperlink ref="U37:W37" location="目次!D8" display="目次へ戻る"/>
  </hyperlink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114</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16</v>
      </c>
      <c r="G2" s="273"/>
      <c r="H2" s="273"/>
      <c r="I2" s="273"/>
      <c r="J2" s="274"/>
      <c r="K2" s="278" t="s">
        <v>115</v>
      </c>
      <c r="L2" s="278"/>
      <c r="M2" s="278"/>
      <c r="N2" s="278"/>
      <c r="O2" s="278"/>
      <c r="P2" s="278"/>
      <c r="Q2" s="278"/>
      <c r="R2" s="278"/>
      <c r="S2" s="278" t="s">
        <v>104</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5" t="s">
        <v>50</v>
      </c>
      <c r="C5" s="326"/>
      <c r="D5" s="326"/>
      <c r="E5" s="326" t="s">
        <v>116</v>
      </c>
      <c r="F5" s="326"/>
      <c r="G5" s="326"/>
      <c r="H5" s="326"/>
      <c r="I5" s="326"/>
      <c r="J5" s="326"/>
      <c r="K5" s="326"/>
      <c r="L5" s="326"/>
      <c r="M5" s="327"/>
      <c r="N5" s="287" t="s">
        <v>63</v>
      </c>
      <c r="O5" s="288"/>
      <c r="P5" s="288"/>
      <c r="Q5" s="288"/>
      <c r="R5" s="288"/>
      <c r="S5" s="288"/>
      <c r="T5" s="289">
        <v>223285</v>
      </c>
      <c r="U5" s="289"/>
      <c r="V5" s="289"/>
      <c r="W5" s="290"/>
      <c r="Y5" s="5"/>
      <c r="Z5" s="5"/>
    </row>
    <row r="6" spans="1:26" s="4" customFormat="1" ht="15" customHeight="1" x14ac:dyDescent="0.2">
      <c r="B6" s="291" t="s">
        <v>117</v>
      </c>
      <c r="C6" s="292"/>
      <c r="D6" s="292"/>
      <c r="E6" s="91">
        <v>25294</v>
      </c>
      <c r="F6" s="91"/>
      <c r="G6" s="91"/>
      <c r="H6" s="91"/>
      <c r="I6" s="91"/>
      <c r="J6" s="91"/>
      <c r="K6" s="91"/>
      <c r="L6" s="91"/>
      <c r="M6" s="92"/>
      <c r="N6" s="197" t="s">
        <v>48</v>
      </c>
      <c r="O6" s="198"/>
      <c r="P6" s="198"/>
      <c r="Q6" s="198"/>
      <c r="R6" s="198"/>
      <c r="S6" s="199"/>
      <c r="T6" s="241">
        <f>(K28/T5)</f>
        <v>499.17066529323512</v>
      </c>
      <c r="U6" s="242"/>
      <c r="V6" s="242"/>
      <c r="W6" s="243"/>
      <c r="Y6" s="5"/>
      <c r="Z6" s="5"/>
    </row>
    <row r="7" spans="1:26" s="4" customFormat="1" ht="15" customHeight="1" x14ac:dyDescent="0.2">
      <c r="B7" s="291" t="s">
        <v>107</v>
      </c>
      <c r="C7" s="292"/>
      <c r="D7" s="292"/>
      <c r="E7" s="299" t="s">
        <v>108</v>
      </c>
      <c r="F7" s="299"/>
      <c r="G7" s="299"/>
      <c r="H7" s="299"/>
      <c r="I7" s="299"/>
      <c r="J7" s="299"/>
      <c r="K7" s="299"/>
      <c r="L7" s="299"/>
      <c r="M7" s="300"/>
      <c r="N7" s="197" t="s">
        <v>49</v>
      </c>
      <c r="O7" s="198"/>
      <c r="P7" s="198"/>
      <c r="Q7" s="198"/>
      <c r="R7" s="198"/>
      <c r="S7" s="199"/>
      <c r="T7" s="244">
        <f>(SUM(K14:N20,K23:N25)-(SUM(T17:W18)))/(T5)</f>
        <v>497.27552679311196</v>
      </c>
      <c r="U7" s="245"/>
      <c r="V7" s="245"/>
      <c r="W7" s="246"/>
      <c r="Y7" s="5"/>
      <c r="Z7" s="5"/>
    </row>
    <row r="8" spans="1:26" s="4" customFormat="1" ht="15" customHeight="1" x14ac:dyDescent="0.2">
      <c r="B8" s="324" t="s">
        <v>118</v>
      </c>
      <c r="C8" s="319"/>
      <c r="D8" s="319"/>
      <c r="E8" s="299" t="s">
        <v>119</v>
      </c>
      <c r="F8" s="299"/>
      <c r="G8" s="299"/>
      <c r="H8" s="299"/>
      <c r="I8" s="299"/>
      <c r="J8" s="299"/>
      <c r="K8" s="299"/>
      <c r="L8" s="299"/>
      <c r="M8" s="300"/>
      <c r="N8" s="197" t="s">
        <v>44</v>
      </c>
      <c r="O8" s="198"/>
      <c r="P8" s="198"/>
      <c r="Q8" s="198"/>
      <c r="R8" s="198"/>
      <c r="S8" s="199"/>
      <c r="T8" s="261">
        <f>((T17+T18)/(K28)*100)</f>
        <v>0.37965742618506482</v>
      </c>
      <c r="U8" s="262"/>
      <c r="V8" s="262"/>
      <c r="W8" s="263"/>
      <c r="Y8" s="5"/>
      <c r="Z8" s="5"/>
    </row>
    <row r="9" spans="1:26" s="4" customFormat="1" ht="15" customHeight="1" x14ac:dyDescent="0.2">
      <c r="B9" s="20" t="s">
        <v>65</v>
      </c>
      <c r="C9" s="11"/>
      <c r="D9" s="11"/>
      <c r="E9" s="11"/>
      <c r="F9" s="11"/>
      <c r="G9" s="11"/>
      <c r="H9" s="11"/>
      <c r="I9" s="11"/>
      <c r="J9" s="11"/>
      <c r="K9" s="11"/>
      <c r="L9" s="11"/>
      <c r="M9" s="35"/>
      <c r="N9" s="197" t="s">
        <v>45</v>
      </c>
      <c r="O9" s="198"/>
      <c r="P9" s="198"/>
      <c r="Q9" s="198"/>
      <c r="R9" s="198"/>
      <c r="S9" s="199"/>
      <c r="T9" s="261">
        <f>IF((K21-T21)/(K21)*100&gt;0,(K21-T21)/(K21)*100,0)</f>
        <v>95.973490938302248</v>
      </c>
      <c r="U9" s="262"/>
      <c r="V9" s="262"/>
      <c r="W9" s="263"/>
      <c r="Y9" s="5"/>
      <c r="Z9" s="5"/>
    </row>
    <row r="10" spans="1:26" s="4" customFormat="1" ht="15" customHeight="1" thickBot="1" x14ac:dyDescent="0.25">
      <c r="B10" s="45" t="s">
        <v>120</v>
      </c>
      <c r="C10" s="40"/>
      <c r="D10" s="40"/>
      <c r="E10" s="40"/>
      <c r="F10" s="43"/>
      <c r="G10" s="43"/>
      <c r="H10" s="43"/>
      <c r="I10" s="43"/>
      <c r="J10" s="43"/>
      <c r="K10" s="43"/>
      <c r="L10" s="43"/>
      <c r="M10" s="44"/>
      <c r="N10" s="294" t="s">
        <v>121</v>
      </c>
      <c r="O10" s="295"/>
      <c r="P10" s="295"/>
      <c r="Q10" s="295"/>
      <c r="R10" s="295"/>
      <c r="S10" s="295"/>
      <c r="T10" s="317">
        <v>35.200000000000003</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50081213</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7471366</v>
      </c>
      <c r="L18" s="194"/>
      <c r="M18" s="194"/>
      <c r="N18" s="195"/>
      <c r="O18" s="196" t="s">
        <v>6</v>
      </c>
      <c r="P18" s="191"/>
      <c r="Q18" s="191"/>
      <c r="R18" s="191"/>
      <c r="S18" s="192"/>
      <c r="T18" s="157">
        <v>423156</v>
      </c>
      <c r="U18" s="158"/>
      <c r="V18" s="158"/>
      <c r="W18" s="161"/>
      <c r="X18" s="1"/>
    </row>
    <row r="19" spans="1:24" s="2" customFormat="1" ht="15" customHeight="1" x14ac:dyDescent="0.2">
      <c r="A19" s="1"/>
      <c r="B19" s="143"/>
      <c r="C19" s="144"/>
      <c r="D19" s="144"/>
      <c r="E19" s="144"/>
      <c r="F19" s="190" t="s">
        <v>23</v>
      </c>
      <c r="G19" s="191"/>
      <c r="H19" s="191"/>
      <c r="I19" s="191"/>
      <c r="J19" s="192"/>
      <c r="K19" s="193">
        <v>29700000</v>
      </c>
      <c r="L19" s="194"/>
      <c r="M19" s="194"/>
      <c r="N19" s="195"/>
      <c r="O19" s="196" t="s">
        <v>24</v>
      </c>
      <c r="P19" s="191"/>
      <c r="Q19" s="191"/>
      <c r="R19" s="191"/>
      <c r="S19" s="192"/>
      <c r="T19" s="157">
        <v>3090077</v>
      </c>
      <c r="U19" s="158"/>
      <c r="V19" s="158"/>
      <c r="W19" s="161"/>
      <c r="X19" s="1"/>
    </row>
    <row r="20" spans="1:24" s="2" customFormat="1" ht="15" customHeight="1" x14ac:dyDescent="0.2">
      <c r="A20" s="1"/>
      <c r="B20" s="143"/>
      <c r="C20" s="144"/>
      <c r="D20" s="144"/>
      <c r="E20" s="144"/>
      <c r="F20" s="162" t="s">
        <v>495</v>
      </c>
      <c r="G20" s="163"/>
      <c r="H20" s="163"/>
      <c r="I20" s="163"/>
      <c r="J20" s="164"/>
      <c r="K20" s="180">
        <v>0</v>
      </c>
      <c r="L20" s="181"/>
      <c r="M20" s="181"/>
      <c r="N20" s="182"/>
      <c r="O20" s="168" t="s">
        <v>496</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87252579</v>
      </c>
      <c r="L21" s="187"/>
      <c r="M21" s="187"/>
      <c r="N21" s="188"/>
      <c r="O21" s="178" t="s">
        <v>21</v>
      </c>
      <c r="P21" s="173"/>
      <c r="Q21" s="173"/>
      <c r="R21" s="173"/>
      <c r="S21" s="174"/>
      <c r="T21" s="186">
        <f>SUM(T14:W20)</f>
        <v>3513233</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135">
        <f>T21-K21</f>
        <v>-83739346</v>
      </c>
      <c r="U22" s="136"/>
      <c r="V22" s="136"/>
      <c r="W22" s="137"/>
      <c r="X22" s="1"/>
    </row>
    <row r="23" spans="1:24" s="2" customFormat="1" ht="15" customHeight="1" x14ac:dyDescent="0.2">
      <c r="A23" s="1"/>
      <c r="B23" s="141" t="s">
        <v>475</v>
      </c>
      <c r="C23" s="142"/>
      <c r="D23" s="142"/>
      <c r="E23" s="142"/>
      <c r="F23" s="147" t="s">
        <v>1</v>
      </c>
      <c r="G23" s="148"/>
      <c r="H23" s="148"/>
      <c r="I23" s="148"/>
      <c r="J23" s="149"/>
      <c r="K23" s="150">
        <v>24204743</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24204743</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-24204743</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111457322</v>
      </c>
      <c r="L28" s="129"/>
      <c r="M28" s="129"/>
      <c r="N28" s="130"/>
      <c r="O28" s="131" t="s">
        <v>21</v>
      </c>
      <c r="P28" s="126"/>
      <c r="Q28" s="126"/>
      <c r="R28" s="126"/>
      <c r="S28" s="127"/>
      <c r="T28" s="128">
        <f>T21+T26</f>
        <v>3513233</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-107944089</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3" ht="18" customHeight="1" x14ac:dyDescent="0.2">
      <c r="B33" s="115" t="s">
        <v>115</v>
      </c>
      <c r="C33" s="116"/>
      <c r="D33" s="116"/>
      <c r="E33" s="116"/>
      <c r="F33" s="116"/>
      <c r="G33" s="116"/>
      <c r="H33" s="116"/>
      <c r="I33" s="116"/>
      <c r="J33" s="116"/>
      <c r="K33" s="116"/>
      <c r="L33" s="117">
        <v>2004</v>
      </c>
      <c r="M33" s="117"/>
      <c r="N33" s="117"/>
      <c r="O33" s="117"/>
      <c r="P33" s="118">
        <v>47</v>
      </c>
      <c r="Q33" s="118"/>
      <c r="R33" s="118"/>
      <c r="S33" s="118"/>
      <c r="T33" s="119" t="s">
        <v>122</v>
      </c>
      <c r="U33" s="119"/>
      <c r="V33" s="119"/>
      <c r="W33" s="120"/>
    </row>
    <row r="34" spans="2:23" ht="18" customHeight="1" x14ac:dyDescent="0.2">
      <c r="B34" s="106"/>
      <c r="C34" s="108" t="s">
        <v>72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3" ht="18" customHeight="1" thickBot="1" x14ac:dyDescent="0.25">
      <c r="B35" s="107"/>
      <c r="C35" s="110">
        <v>1100215620</v>
      </c>
      <c r="D35" s="110"/>
      <c r="E35" s="110"/>
      <c r="F35" s="110"/>
      <c r="G35" s="110"/>
      <c r="H35" s="110"/>
      <c r="I35" s="110"/>
      <c r="J35" s="111">
        <v>387275888</v>
      </c>
      <c r="K35" s="111"/>
      <c r="L35" s="111"/>
      <c r="M35" s="111"/>
      <c r="N35" s="111"/>
      <c r="O35" s="111"/>
      <c r="P35" s="111"/>
      <c r="Q35" s="110">
        <v>970985000</v>
      </c>
      <c r="R35" s="110"/>
      <c r="S35" s="110"/>
      <c r="T35" s="110"/>
      <c r="U35" s="110"/>
      <c r="V35" s="110"/>
      <c r="W35" s="112"/>
    </row>
    <row r="37" spans="2:23" ht="15" customHeight="1" x14ac:dyDescent="0.2">
      <c r="U37" s="208" t="s">
        <v>470</v>
      </c>
      <c r="V37" s="208"/>
      <c r="W37" s="208"/>
    </row>
    <row r="39" spans="2:23" ht="15" customHeight="1" x14ac:dyDescent="0.2">
      <c r="J39" s="62"/>
      <c r="K39" s="62"/>
      <c r="L39" s="62"/>
      <c r="M39" s="62"/>
      <c r="N39" s="62"/>
      <c r="O39" s="62"/>
      <c r="P39" s="62"/>
    </row>
  </sheetData>
  <mergeCells count="112">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6:W6"/>
    <mergeCell ref="N9:S9"/>
    <mergeCell ref="T9:W9"/>
    <mergeCell ref="N10:S10"/>
    <mergeCell ref="T10:W10"/>
    <mergeCell ref="B12:W12"/>
    <mergeCell ref="B13:E13"/>
    <mergeCell ref="F13:J13"/>
    <mergeCell ref="O13:S13"/>
    <mergeCell ref="K13:N13"/>
    <mergeCell ref="T13:W13"/>
    <mergeCell ref="U37:W37"/>
    <mergeCell ref="B1:E3"/>
    <mergeCell ref="F1:J1"/>
    <mergeCell ref="K1:R1"/>
    <mergeCell ref="S1:W1"/>
    <mergeCell ref="F2:J3"/>
    <mergeCell ref="K2:R3"/>
    <mergeCell ref="S2:W3"/>
    <mergeCell ref="B7:D7"/>
    <mergeCell ref="E7:M7"/>
    <mergeCell ref="N7:S7"/>
    <mergeCell ref="T7:W7"/>
    <mergeCell ref="B8:D8"/>
    <mergeCell ref="E8:M8"/>
    <mergeCell ref="N8:S8"/>
    <mergeCell ref="T8:W8"/>
    <mergeCell ref="B4:W4"/>
    <mergeCell ref="B5:D5"/>
    <mergeCell ref="E5:M5"/>
    <mergeCell ref="N5:S5"/>
    <mergeCell ref="T5:W5"/>
    <mergeCell ref="B6:D6"/>
    <mergeCell ref="E6:M6"/>
    <mergeCell ref="N6:S6"/>
  </mergeCells>
  <phoneticPr fontId="1"/>
  <hyperlinks>
    <hyperlink ref="U37" location="目次!D6" display="目次へ戻る"/>
    <hyperlink ref="U37:W37" location="目次!D9" display="目次へ戻る"/>
  </hyperlink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123</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124</v>
      </c>
      <c r="G2" s="273"/>
      <c r="H2" s="273"/>
      <c r="I2" s="273"/>
      <c r="J2" s="274"/>
      <c r="K2" s="278" t="s">
        <v>125</v>
      </c>
      <c r="L2" s="278"/>
      <c r="M2" s="278"/>
      <c r="N2" s="278"/>
      <c r="O2" s="278"/>
      <c r="P2" s="278"/>
      <c r="Q2" s="278"/>
      <c r="R2" s="278"/>
      <c r="S2" s="278" t="s">
        <v>126</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127</v>
      </c>
      <c r="C5" s="33"/>
      <c r="D5" s="33"/>
      <c r="E5" s="78" t="s">
        <v>569</v>
      </c>
      <c r="F5" s="78"/>
      <c r="G5" s="78"/>
      <c r="H5" s="78"/>
      <c r="I5" s="78"/>
      <c r="J5" s="78"/>
      <c r="K5" s="78"/>
      <c r="L5" s="78"/>
      <c r="M5" s="79"/>
      <c r="N5" s="287" t="s">
        <v>128</v>
      </c>
      <c r="O5" s="288"/>
      <c r="P5" s="288"/>
      <c r="Q5" s="288"/>
      <c r="R5" s="288"/>
      <c r="S5" s="288"/>
      <c r="T5" s="289">
        <v>861</v>
      </c>
      <c r="U5" s="289"/>
      <c r="V5" s="289"/>
      <c r="W5" s="290"/>
      <c r="Y5" s="5"/>
      <c r="Z5" s="5"/>
    </row>
    <row r="6" spans="1:26" s="4" customFormat="1" ht="15" customHeight="1" x14ac:dyDescent="0.2">
      <c r="B6" s="20" t="s">
        <v>129</v>
      </c>
      <c r="C6" s="11"/>
      <c r="D6" s="11"/>
      <c r="E6" s="77" t="s">
        <v>570</v>
      </c>
      <c r="F6" s="77"/>
      <c r="G6" s="80"/>
      <c r="H6" s="80"/>
      <c r="I6" s="80"/>
      <c r="J6" s="80"/>
      <c r="K6" s="80"/>
      <c r="L6" s="80"/>
      <c r="M6" s="81"/>
      <c r="N6" s="197" t="s">
        <v>48</v>
      </c>
      <c r="O6" s="198"/>
      <c r="P6" s="198"/>
      <c r="Q6" s="198"/>
      <c r="R6" s="198"/>
      <c r="S6" s="199"/>
      <c r="T6" s="241">
        <f>(K28/T5)</f>
        <v>941895.38211382111</v>
      </c>
      <c r="U6" s="242"/>
      <c r="V6" s="242"/>
      <c r="W6" s="243"/>
      <c r="Y6" s="5"/>
      <c r="Z6" s="5"/>
    </row>
    <row r="7" spans="1:26" s="4" customFormat="1" ht="15" customHeight="1" x14ac:dyDescent="0.2">
      <c r="B7" s="20" t="s">
        <v>65</v>
      </c>
      <c r="C7" s="11"/>
      <c r="D7" s="11"/>
      <c r="E7" s="11"/>
      <c r="F7" s="37"/>
      <c r="G7" s="37"/>
      <c r="H7" s="37"/>
      <c r="I7" s="37"/>
      <c r="J7" s="37"/>
      <c r="K7" s="37"/>
      <c r="L7" s="37"/>
      <c r="M7" s="46"/>
      <c r="N7" s="197" t="s">
        <v>49</v>
      </c>
      <c r="O7" s="198"/>
      <c r="P7" s="198"/>
      <c r="Q7" s="198"/>
      <c r="R7" s="198"/>
      <c r="S7" s="199"/>
      <c r="T7" s="244">
        <f>(SUM(K14:N20,K23:N25)-(SUM(T17:W18)))/(T5)</f>
        <v>732303.81881533097</v>
      </c>
      <c r="U7" s="245"/>
      <c r="V7" s="245"/>
      <c r="W7" s="246"/>
      <c r="Y7" s="5"/>
      <c r="Z7" s="5"/>
    </row>
    <row r="8" spans="1:26" s="4" customFormat="1" ht="15" customHeight="1" x14ac:dyDescent="0.2">
      <c r="B8" s="328" t="s">
        <v>562</v>
      </c>
      <c r="C8" s="329"/>
      <c r="D8" s="329"/>
      <c r="E8" s="329"/>
      <c r="F8" s="329"/>
      <c r="G8" s="329"/>
      <c r="H8" s="329"/>
      <c r="I8" s="329"/>
      <c r="J8" s="329"/>
      <c r="K8" s="329"/>
      <c r="L8" s="329"/>
      <c r="M8" s="330"/>
      <c r="N8" s="197" t="s">
        <v>44</v>
      </c>
      <c r="O8" s="198"/>
      <c r="P8" s="198"/>
      <c r="Q8" s="198"/>
      <c r="R8" s="198"/>
      <c r="S8" s="199"/>
      <c r="T8" s="261">
        <f>((T17+T18)/(K28)*100)</f>
        <v>22.252106473663815</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73.164251555492072</v>
      </c>
      <c r="U9" s="262"/>
      <c r="V9" s="262"/>
      <c r="W9" s="263"/>
      <c r="Y9" s="5"/>
      <c r="Z9" s="5"/>
    </row>
    <row r="10" spans="1:26" s="4" customFormat="1" ht="15" customHeight="1" thickBot="1" x14ac:dyDescent="0.25">
      <c r="B10" s="331"/>
      <c r="C10" s="332"/>
      <c r="D10" s="332"/>
      <c r="E10" s="332"/>
      <c r="F10" s="332"/>
      <c r="G10" s="332"/>
      <c r="H10" s="332"/>
      <c r="I10" s="332"/>
      <c r="J10" s="332"/>
      <c r="K10" s="332"/>
      <c r="L10" s="332"/>
      <c r="M10" s="333"/>
      <c r="N10" s="294" t="s">
        <v>69</v>
      </c>
      <c r="O10" s="295"/>
      <c r="P10" s="295"/>
      <c r="Q10" s="295"/>
      <c r="R10" s="295"/>
      <c r="S10" s="295"/>
      <c r="T10" s="317">
        <v>55.35</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283593379</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2416000</v>
      </c>
      <c r="U16" s="158"/>
      <c r="V16" s="158"/>
      <c r="W16" s="161"/>
      <c r="X16" s="1"/>
    </row>
    <row r="17" spans="1:25"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5" s="2" customFormat="1" ht="15" customHeight="1" x14ac:dyDescent="0.2">
      <c r="A18" s="1"/>
      <c r="B18" s="143"/>
      <c r="C18" s="144"/>
      <c r="D18" s="144"/>
      <c r="E18" s="144"/>
      <c r="F18" s="190" t="s">
        <v>2</v>
      </c>
      <c r="G18" s="191"/>
      <c r="H18" s="191"/>
      <c r="I18" s="191"/>
      <c r="J18" s="192"/>
      <c r="K18" s="193">
        <v>1056000</v>
      </c>
      <c r="L18" s="194"/>
      <c r="M18" s="194"/>
      <c r="N18" s="195"/>
      <c r="O18" s="196" t="s">
        <v>6</v>
      </c>
      <c r="P18" s="191"/>
      <c r="Q18" s="191"/>
      <c r="R18" s="191"/>
      <c r="S18" s="192"/>
      <c r="T18" s="157">
        <v>180458336</v>
      </c>
      <c r="U18" s="158"/>
      <c r="V18" s="158"/>
      <c r="W18" s="161"/>
      <c r="X18" s="1"/>
    </row>
    <row r="19" spans="1:25" s="2" customFormat="1" ht="15" customHeight="1" x14ac:dyDescent="0.2">
      <c r="A19" s="1"/>
      <c r="B19" s="143"/>
      <c r="C19" s="144"/>
      <c r="D19" s="144"/>
      <c r="E19" s="144"/>
      <c r="F19" s="190" t="s">
        <v>23</v>
      </c>
      <c r="G19" s="191"/>
      <c r="H19" s="191"/>
      <c r="I19" s="191"/>
      <c r="J19" s="192"/>
      <c r="K19" s="193">
        <v>411078263</v>
      </c>
      <c r="L19" s="194"/>
      <c r="M19" s="194"/>
      <c r="N19" s="195"/>
      <c r="O19" s="196" t="s">
        <v>24</v>
      </c>
      <c r="P19" s="191"/>
      <c r="Q19" s="191"/>
      <c r="R19" s="191"/>
      <c r="S19" s="192"/>
      <c r="T19" s="157">
        <v>3966397</v>
      </c>
      <c r="U19" s="158"/>
      <c r="V19" s="158"/>
      <c r="W19" s="161"/>
      <c r="X19" s="1"/>
    </row>
    <row r="20" spans="1:25" s="2" customFormat="1" ht="15" customHeight="1" x14ac:dyDescent="0.2">
      <c r="A20" s="1"/>
      <c r="B20" s="143"/>
      <c r="C20" s="144"/>
      <c r="D20" s="144"/>
      <c r="E20" s="144"/>
      <c r="F20" s="162" t="s">
        <v>497</v>
      </c>
      <c r="G20" s="163"/>
      <c r="H20" s="163"/>
      <c r="I20" s="163"/>
      <c r="J20" s="164"/>
      <c r="K20" s="180">
        <v>510562</v>
      </c>
      <c r="L20" s="181"/>
      <c r="M20" s="181"/>
      <c r="N20" s="182"/>
      <c r="O20" s="168" t="s">
        <v>498</v>
      </c>
      <c r="P20" s="163"/>
      <c r="Q20" s="163"/>
      <c r="R20" s="163"/>
      <c r="S20" s="164"/>
      <c r="T20" s="183">
        <v>0</v>
      </c>
      <c r="U20" s="184"/>
      <c r="V20" s="184"/>
      <c r="W20" s="185"/>
      <c r="X20" s="1"/>
    </row>
    <row r="21" spans="1:25" s="2" customFormat="1" ht="15" customHeight="1" thickBot="1" x14ac:dyDescent="0.25">
      <c r="A21" s="1"/>
      <c r="B21" s="143"/>
      <c r="C21" s="144"/>
      <c r="D21" s="144"/>
      <c r="E21" s="144"/>
      <c r="F21" s="172" t="s">
        <v>20</v>
      </c>
      <c r="G21" s="173"/>
      <c r="H21" s="173"/>
      <c r="I21" s="173"/>
      <c r="J21" s="174"/>
      <c r="K21" s="186">
        <f>SUM(K14:N20)</f>
        <v>696238204</v>
      </c>
      <c r="L21" s="187"/>
      <c r="M21" s="187"/>
      <c r="N21" s="188"/>
      <c r="O21" s="178" t="s">
        <v>21</v>
      </c>
      <c r="P21" s="173"/>
      <c r="Q21" s="173"/>
      <c r="R21" s="173"/>
      <c r="S21" s="174"/>
      <c r="T21" s="186">
        <f>SUM(T14:W20)</f>
        <v>186840733</v>
      </c>
      <c r="U21" s="187"/>
      <c r="V21" s="187"/>
      <c r="W21" s="189"/>
      <c r="X21" s="1"/>
    </row>
    <row r="22" spans="1:25"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321">
        <f>T21-K21</f>
        <v>-509397471</v>
      </c>
      <c r="U22" s="322"/>
      <c r="V22" s="322"/>
      <c r="W22" s="323"/>
      <c r="X22" s="1"/>
    </row>
    <row r="23" spans="1:25" s="2" customFormat="1" ht="15" customHeight="1" x14ac:dyDescent="0.2">
      <c r="A23" s="1"/>
      <c r="B23" s="141" t="s">
        <v>475</v>
      </c>
      <c r="C23" s="142"/>
      <c r="D23" s="142"/>
      <c r="E23" s="142"/>
      <c r="F23" s="147" t="s">
        <v>1</v>
      </c>
      <c r="G23" s="148"/>
      <c r="H23" s="148"/>
      <c r="I23" s="148"/>
      <c r="J23" s="149"/>
      <c r="K23" s="150">
        <v>108701763</v>
      </c>
      <c r="L23" s="151"/>
      <c r="M23" s="151"/>
      <c r="N23" s="151"/>
      <c r="O23" s="152" t="s">
        <v>43</v>
      </c>
      <c r="P23" s="148"/>
      <c r="Q23" s="148"/>
      <c r="R23" s="148"/>
      <c r="S23" s="149"/>
      <c r="T23" s="150">
        <v>0</v>
      </c>
      <c r="U23" s="151"/>
      <c r="V23" s="151"/>
      <c r="W23" s="153"/>
      <c r="X23" s="1"/>
    </row>
    <row r="24" spans="1:25" s="2" customFormat="1" ht="15" customHeight="1" x14ac:dyDescent="0.2">
      <c r="A24" s="1"/>
      <c r="B24" s="143"/>
      <c r="C24" s="144"/>
      <c r="D24" s="144"/>
      <c r="E24" s="144"/>
      <c r="F24" s="154" t="s">
        <v>576</v>
      </c>
      <c r="G24" s="155"/>
      <c r="H24" s="155"/>
      <c r="I24" s="155"/>
      <c r="J24" s="156"/>
      <c r="K24" s="157">
        <v>0</v>
      </c>
      <c r="L24" s="158"/>
      <c r="M24" s="158"/>
      <c r="N24" s="159"/>
      <c r="O24" s="160"/>
      <c r="P24" s="155"/>
      <c r="Q24" s="155"/>
      <c r="R24" s="155"/>
      <c r="S24" s="156"/>
      <c r="T24" s="157"/>
      <c r="U24" s="158"/>
      <c r="V24" s="158"/>
      <c r="W24" s="161"/>
      <c r="X24" s="1"/>
    </row>
    <row r="25" spans="1:25" s="2" customFormat="1" ht="15" customHeight="1" x14ac:dyDescent="0.2">
      <c r="A25" s="1"/>
      <c r="B25" s="143"/>
      <c r="C25" s="144"/>
      <c r="D25" s="144"/>
      <c r="E25" s="144"/>
      <c r="F25" s="162" t="s">
        <v>574</v>
      </c>
      <c r="G25" s="163"/>
      <c r="H25" s="163"/>
      <c r="I25" s="163"/>
      <c r="J25" s="164"/>
      <c r="K25" s="165">
        <v>6031957</v>
      </c>
      <c r="L25" s="166"/>
      <c r="M25" s="166"/>
      <c r="N25" s="167"/>
      <c r="O25" s="168"/>
      <c r="P25" s="163"/>
      <c r="Q25" s="163"/>
      <c r="R25" s="163"/>
      <c r="S25" s="164"/>
      <c r="T25" s="169"/>
      <c r="U25" s="170"/>
      <c r="V25" s="170"/>
      <c r="W25" s="171"/>
      <c r="X25" s="1"/>
    </row>
    <row r="26" spans="1:25" s="2" customFormat="1" ht="15" customHeight="1" thickBot="1" x14ac:dyDescent="0.25">
      <c r="A26" s="1"/>
      <c r="B26" s="143"/>
      <c r="C26" s="144"/>
      <c r="D26" s="144"/>
      <c r="E26" s="144"/>
      <c r="F26" s="172" t="s">
        <v>20</v>
      </c>
      <c r="G26" s="173"/>
      <c r="H26" s="173"/>
      <c r="I26" s="173"/>
      <c r="J26" s="174"/>
      <c r="K26" s="175">
        <f>SUM(K23:N25)</f>
        <v>114733720</v>
      </c>
      <c r="L26" s="176"/>
      <c r="M26" s="176"/>
      <c r="N26" s="177"/>
      <c r="O26" s="178" t="s">
        <v>21</v>
      </c>
      <c r="P26" s="173"/>
      <c r="Q26" s="173"/>
      <c r="R26" s="173"/>
      <c r="S26" s="174"/>
      <c r="T26" s="175">
        <f>SUM(T23:W25)</f>
        <v>0</v>
      </c>
      <c r="U26" s="176"/>
      <c r="V26" s="176"/>
      <c r="W26" s="179"/>
      <c r="X26" s="1"/>
    </row>
    <row r="27" spans="1:25"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-114733720</v>
      </c>
      <c r="U27" s="136"/>
      <c r="V27" s="136"/>
      <c r="W27" s="137"/>
      <c r="X27" s="1"/>
    </row>
    <row r="28" spans="1:25" s="2" customFormat="1" ht="15" customHeight="1" thickBot="1" x14ac:dyDescent="0.25">
      <c r="A28" s="1"/>
      <c r="B28" s="121" t="s">
        <v>476</v>
      </c>
      <c r="C28" s="122"/>
      <c r="D28" s="122"/>
      <c r="E28" s="122"/>
      <c r="F28" s="125" t="s">
        <v>20</v>
      </c>
      <c r="G28" s="126"/>
      <c r="H28" s="126"/>
      <c r="I28" s="126"/>
      <c r="J28" s="127"/>
      <c r="K28" s="128">
        <f>K21+K26</f>
        <v>810971924</v>
      </c>
      <c r="L28" s="129"/>
      <c r="M28" s="129"/>
      <c r="N28" s="130"/>
      <c r="O28" s="131" t="s">
        <v>21</v>
      </c>
      <c r="P28" s="126"/>
      <c r="Q28" s="126"/>
      <c r="R28" s="126"/>
      <c r="S28" s="127"/>
      <c r="T28" s="128">
        <f>T21+T26</f>
        <v>186840733</v>
      </c>
      <c r="U28" s="129"/>
      <c r="V28" s="129"/>
      <c r="W28" s="132"/>
      <c r="X28" s="1"/>
      <c r="Y28" s="72"/>
    </row>
    <row r="29" spans="1:25"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-624131191</v>
      </c>
      <c r="U29" s="136"/>
      <c r="V29" s="136"/>
      <c r="W29" s="137"/>
      <c r="X29" s="1"/>
    </row>
    <row r="30" spans="1:25"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5" ht="18" customHeight="1" x14ac:dyDescent="0.2">
      <c r="B32" s="97" t="s">
        <v>26</v>
      </c>
      <c r="C32" s="93"/>
      <c r="D32" s="93"/>
      <c r="E32" s="93"/>
      <c r="F32" s="93"/>
      <c r="G32" s="93"/>
      <c r="H32" s="93"/>
      <c r="I32" s="93"/>
      <c r="J32" s="93"/>
      <c r="K32" s="347"/>
      <c r="L32" s="348" t="s">
        <v>29</v>
      </c>
      <c r="M32" s="93"/>
      <c r="N32" s="93"/>
      <c r="O32" s="347"/>
      <c r="P32" s="348" t="s">
        <v>30</v>
      </c>
      <c r="Q32" s="93"/>
      <c r="R32" s="93"/>
      <c r="S32" s="347"/>
      <c r="T32" s="348" t="s">
        <v>31</v>
      </c>
      <c r="U32" s="93"/>
      <c r="V32" s="93"/>
      <c r="W32" s="94"/>
    </row>
    <row r="33" spans="2:29" ht="18" customHeight="1" x14ac:dyDescent="0.2">
      <c r="B33" s="349" t="s">
        <v>130</v>
      </c>
      <c r="C33" s="350"/>
      <c r="D33" s="350"/>
      <c r="E33" s="350"/>
      <c r="F33" s="350"/>
      <c r="G33" s="350"/>
      <c r="H33" s="350"/>
      <c r="I33" s="350"/>
      <c r="J33" s="350"/>
      <c r="K33" s="351"/>
      <c r="L33" s="352">
        <v>1987</v>
      </c>
      <c r="M33" s="353"/>
      <c r="N33" s="353"/>
      <c r="O33" s="354"/>
      <c r="P33" s="355">
        <v>47</v>
      </c>
      <c r="Q33" s="356"/>
      <c r="R33" s="356"/>
      <c r="S33" s="357"/>
      <c r="T33" s="358" t="s">
        <v>131</v>
      </c>
      <c r="U33" s="359"/>
      <c r="V33" s="359"/>
      <c r="W33" s="360"/>
    </row>
    <row r="34" spans="2:29" ht="18" customHeight="1" x14ac:dyDescent="0.2">
      <c r="B34" s="334"/>
      <c r="C34" s="336" t="s">
        <v>27</v>
      </c>
      <c r="D34" s="337"/>
      <c r="E34" s="337"/>
      <c r="F34" s="337"/>
      <c r="G34" s="337"/>
      <c r="H34" s="337"/>
      <c r="I34" s="338"/>
      <c r="J34" s="336" t="s">
        <v>28</v>
      </c>
      <c r="K34" s="337"/>
      <c r="L34" s="337"/>
      <c r="M34" s="337"/>
      <c r="N34" s="337"/>
      <c r="O34" s="337"/>
      <c r="P34" s="338"/>
      <c r="Q34" s="336" t="s">
        <v>32</v>
      </c>
      <c r="R34" s="337"/>
      <c r="S34" s="337"/>
      <c r="T34" s="337"/>
      <c r="U34" s="337"/>
      <c r="V34" s="337"/>
      <c r="W34" s="339"/>
    </row>
    <row r="35" spans="2:29" ht="18" customHeight="1" thickBot="1" x14ac:dyDescent="0.25">
      <c r="B35" s="335"/>
      <c r="C35" s="340">
        <v>466957000</v>
      </c>
      <c r="D35" s="341"/>
      <c r="E35" s="341"/>
      <c r="F35" s="341"/>
      <c r="G35" s="341"/>
      <c r="H35" s="341"/>
      <c r="I35" s="342"/>
      <c r="J35" s="343">
        <v>339010782</v>
      </c>
      <c r="K35" s="344"/>
      <c r="L35" s="344"/>
      <c r="M35" s="344"/>
      <c r="N35" s="344"/>
      <c r="O35" s="344"/>
      <c r="P35" s="345"/>
      <c r="Q35" s="340">
        <v>236329000</v>
      </c>
      <c r="R35" s="341"/>
      <c r="S35" s="341"/>
      <c r="T35" s="341"/>
      <c r="U35" s="341"/>
      <c r="V35" s="341"/>
      <c r="W35" s="346"/>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132</v>
      </c>
      <c r="C37" s="116"/>
      <c r="D37" s="116"/>
      <c r="E37" s="116"/>
      <c r="F37" s="116"/>
      <c r="G37" s="116"/>
      <c r="H37" s="116"/>
      <c r="I37" s="116"/>
      <c r="J37" s="116"/>
      <c r="K37" s="116"/>
      <c r="L37" s="117">
        <v>1996</v>
      </c>
      <c r="M37" s="117"/>
      <c r="N37" s="117"/>
      <c r="O37" s="117"/>
      <c r="P37" s="118">
        <v>47</v>
      </c>
      <c r="Q37" s="118"/>
      <c r="R37" s="118"/>
      <c r="S37" s="118"/>
      <c r="T37" s="119" t="s">
        <v>133</v>
      </c>
      <c r="U37" s="119"/>
      <c r="V37" s="119"/>
      <c r="W37" s="120"/>
      <c r="X37" s="3"/>
      <c r="Y37" s="3"/>
      <c r="AA37" s="2"/>
      <c r="AB37" s="2"/>
      <c r="AC37" s="2"/>
    </row>
    <row r="38" spans="2:29" ht="18" customHeight="1" x14ac:dyDescent="0.2">
      <c r="B38" s="106"/>
      <c r="C38" s="108" t="s">
        <v>27</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687731000</v>
      </c>
      <c r="D39" s="110"/>
      <c r="E39" s="110"/>
      <c r="F39" s="110"/>
      <c r="G39" s="110"/>
      <c r="H39" s="110"/>
      <c r="I39" s="110"/>
      <c r="J39" s="110">
        <v>363121968</v>
      </c>
      <c r="K39" s="110"/>
      <c r="L39" s="110"/>
      <c r="M39" s="110"/>
      <c r="N39" s="110"/>
      <c r="O39" s="110"/>
      <c r="P39" s="110"/>
      <c r="Q39" s="110">
        <v>460885000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551</v>
      </c>
      <c r="C41" s="116"/>
      <c r="D41" s="116"/>
      <c r="E41" s="116"/>
      <c r="F41" s="116"/>
      <c r="G41" s="116"/>
      <c r="H41" s="116"/>
      <c r="I41" s="116"/>
      <c r="J41" s="116"/>
      <c r="K41" s="116"/>
      <c r="L41" s="117">
        <v>2020</v>
      </c>
      <c r="M41" s="117"/>
      <c r="N41" s="117"/>
      <c r="O41" s="117"/>
      <c r="P41" s="118">
        <v>47</v>
      </c>
      <c r="Q41" s="118"/>
      <c r="R41" s="118"/>
      <c r="S41" s="118"/>
      <c r="T41" s="119" t="s">
        <v>571</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1081035651</v>
      </c>
      <c r="D43" s="110"/>
      <c r="E43" s="110"/>
      <c r="F43" s="110"/>
      <c r="G43" s="110"/>
      <c r="H43" s="110"/>
      <c r="I43" s="110"/>
      <c r="J43" s="110">
        <v>0</v>
      </c>
      <c r="K43" s="110"/>
      <c r="L43" s="110"/>
      <c r="M43" s="110"/>
      <c r="N43" s="110"/>
      <c r="O43" s="110"/>
      <c r="P43" s="110"/>
      <c r="Q43" s="110">
        <v>1081035651</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473</v>
      </c>
      <c r="C47" s="306"/>
      <c r="D47" s="306"/>
      <c r="E47" s="306"/>
      <c r="F47" s="306"/>
      <c r="G47" s="306"/>
      <c r="H47" s="307">
        <v>49000000</v>
      </c>
      <c r="I47" s="307"/>
      <c r="J47" s="307"/>
      <c r="K47" s="307"/>
      <c r="L47" s="307">
        <v>41022658</v>
      </c>
      <c r="M47" s="307"/>
      <c r="N47" s="307"/>
      <c r="O47" s="307"/>
      <c r="P47" s="308">
        <v>41786</v>
      </c>
      <c r="Q47" s="308"/>
      <c r="R47" s="308"/>
      <c r="S47" s="308"/>
      <c r="T47" s="309">
        <v>50854</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551</v>
      </c>
      <c r="C49" s="306"/>
      <c r="D49" s="306"/>
      <c r="E49" s="306"/>
      <c r="F49" s="306"/>
      <c r="G49" s="306"/>
      <c r="H49" s="307">
        <v>168000000</v>
      </c>
      <c r="I49" s="307"/>
      <c r="J49" s="307"/>
      <c r="K49" s="307"/>
      <c r="L49" s="307">
        <v>168000000</v>
      </c>
      <c r="M49" s="307"/>
      <c r="N49" s="307"/>
      <c r="O49" s="307"/>
      <c r="P49" s="308">
        <v>44342</v>
      </c>
      <c r="Q49" s="308"/>
      <c r="R49" s="308"/>
      <c r="S49" s="308"/>
      <c r="T49" s="309">
        <v>53411</v>
      </c>
      <c r="U49" s="309"/>
      <c r="V49" s="309"/>
      <c r="W49" s="310"/>
    </row>
    <row r="50" spans="2:23" ht="15" customHeight="1" x14ac:dyDescent="0.2">
      <c r="B50" s="97" t="s">
        <v>39</v>
      </c>
      <c r="C50" s="93"/>
      <c r="D50" s="93"/>
      <c r="E50" s="93"/>
      <c r="F50" s="93"/>
      <c r="G50" s="93"/>
      <c r="H50" s="100" t="s">
        <v>34</v>
      </c>
      <c r="I50" s="100"/>
      <c r="J50" s="100"/>
      <c r="K50" s="100"/>
      <c r="L50" s="100" t="s">
        <v>40</v>
      </c>
      <c r="M50" s="100"/>
      <c r="N50" s="100"/>
      <c r="O50" s="100"/>
      <c r="P50" s="100" t="s">
        <v>41</v>
      </c>
      <c r="Q50" s="100"/>
      <c r="R50" s="100"/>
      <c r="S50" s="100"/>
      <c r="T50" s="93" t="s">
        <v>42</v>
      </c>
      <c r="U50" s="93"/>
      <c r="V50" s="93"/>
      <c r="W50" s="94"/>
    </row>
    <row r="51" spans="2:23" ht="15" customHeight="1" thickBot="1" x14ac:dyDescent="0.25">
      <c r="B51" s="305" t="s">
        <v>563</v>
      </c>
      <c r="C51" s="306"/>
      <c r="D51" s="306"/>
      <c r="E51" s="306"/>
      <c r="F51" s="306"/>
      <c r="G51" s="306"/>
      <c r="H51" s="307">
        <v>52000000</v>
      </c>
      <c r="I51" s="307"/>
      <c r="J51" s="307"/>
      <c r="K51" s="307"/>
      <c r="L51" s="307">
        <v>52000000</v>
      </c>
      <c r="M51" s="307"/>
      <c r="N51" s="307"/>
      <c r="O51" s="307"/>
      <c r="P51" s="308">
        <v>44342</v>
      </c>
      <c r="Q51" s="308"/>
      <c r="R51" s="308"/>
      <c r="S51" s="308"/>
      <c r="T51" s="309">
        <v>53411</v>
      </c>
      <c r="U51" s="309"/>
      <c r="V51" s="309"/>
      <c r="W51" s="310"/>
    </row>
    <row r="53" spans="2:23" ht="15" customHeight="1" x14ac:dyDescent="0.2">
      <c r="U53" s="208" t="s">
        <v>470</v>
      </c>
      <c r="V53" s="208"/>
      <c r="W53" s="208"/>
    </row>
  </sheetData>
  <mergeCells count="166">
    <mergeCell ref="B50:G50"/>
    <mergeCell ref="H50:K50"/>
    <mergeCell ref="L50:O50"/>
    <mergeCell ref="P50:S50"/>
    <mergeCell ref="T50:W50"/>
    <mergeCell ref="B51:G51"/>
    <mergeCell ref="H51:K51"/>
    <mergeCell ref="L51:O51"/>
    <mergeCell ref="P51:S51"/>
    <mergeCell ref="T51:W51"/>
    <mergeCell ref="B48:G48"/>
    <mergeCell ref="H48:K48"/>
    <mergeCell ref="L48:O48"/>
    <mergeCell ref="P48:S48"/>
    <mergeCell ref="T48:W48"/>
    <mergeCell ref="B49:G49"/>
    <mergeCell ref="H49:K49"/>
    <mergeCell ref="L49:O49"/>
    <mergeCell ref="P49:S49"/>
    <mergeCell ref="T49:W49"/>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3:W53"/>
    <mergeCell ref="B4:W4"/>
    <mergeCell ref="N5:S5"/>
    <mergeCell ref="T5:W5"/>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 ref="T9:W9"/>
  </mergeCells>
  <phoneticPr fontId="1"/>
  <hyperlinks>
    <hyperlink ref="U53" location="目次!D6" display="目次へ戻る"/>
    <hyperlink ref="U53:W53" location="目次!D12" display="目次へ戻る"/>
  </hyperlink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zoomScaleNormal="100" zoomScaleSheetLayoutView="80" workbookViewId="0"/>
  </sheetViews>
  <sheetFormatPr defaultColWidth="8.90625" defaultRowHeight="15" customHeight="1" x14ac:dyDescent="0.2"/>
  <cols>
    <col min="1" max="1" width="0.453125" style="1" customWidth="1"/>
    <col min="2" max="23" width="4.26953125" style="3" customWidth="1"/>
    <col min="24" max="24" width="1.26953125" style="1" customWidth="1"/>
    <col min="25" max="25" width="1.90625" style="2" customWidth="1"/>
    <col min="26" max="26" width="1.7265625" style="2" customWidth="1"/>
    <col min="27" max="29" width="1.7265625" style="1" customWidth="1"/>
    <col min="30" max="34" width="1.90625" style="1" customWidth="1"/>
    <col min="35" max="93" width="2" style="1" customWidth="1"/>
    <col min="94" max="16384" width="8.90625" style="1"/>
  </cols>
  <sheetData>
    <row r="1" spans="1:26" s="4" customFormat="1" ht="12" customHeight="1" x14ac:dyDescent="0.2">
      <c r="B1" s="212" t="s">
        <v>134</v>
      </c>
      <c r="C1" s="213"/>
      <c r="D1" s="213"/>
      <c r="E1" s="214"/>
      <c r="F1" s="267" t="s">
        <v>15</v>
      </c>
      <c r="G1" s="268"/>
      <c r="H1" s="268"/>
      <c r="I1" s="268"/>
      <c r="J1" s="269"/>
      <c r="K1" s="270" t="s">
        <v>13</v>
      </c>
      <c r="L1" s="270"/>
      <c r="M1" s="270"/>
      <c r="N1" s="270"/>
      <c r="O1" s="270"/>
      <c r="P1" s="270"/>
      <c r="Q1" s="270"/>
      <c r="R1" s="270"/>
      <c r="S1" s="270" t="s">
        <v>12</v>
      </c>
      <c r="T1" s="267"/>
      <c r="U1" s="267"/>
      <c r="V1" s="267"/>
      <c r="W1" s="271"/>
      <c r="Y1" s="5"/>
      <c r="Z1" s="5"/>
    </row>
    <row r="2" spans="1:26" s="4" customFormat="1" ht="12" customHeight="1" x14ac:dyDescent="0.2">
      <c r="B2" s="215"/>
      <c r="C2" s="216"/>
      <c r="D2" s="216"/>
      <c r="E2" s="217"/>
      <c r="F2" s="272" t="s">
        <v>124</v>
      </c>
      <c r="G2" s="273"/>
      <c r="H2" s="273"/>
      <c r="I2" s="273"/>
      <c r="J2" s="274"/>
      <c r="K2" s="278" t="s">
        <v>135</v>
      </c>
      <c r="L2" s="278"/>
      <c r="M2" s="278"/>
      <c r="N2" s="278"/>
      <c r="O2" s="278"/>
      <c r="P2" s="278"/>
      <c r="Q2" s="278"/>
      <c r="R2" s="278"/>
      <c r="S2" s="278" t="s">
        <v>126</v>
      </c>
      <c r="T2" s="280"/>
      <c r="U2" s="280"/>
      <c r="V2" s="280"/>
      <c r="W2" s="281"/>
      <c r="Y2" s="5"/>
      <c r="Z2" s="5"/>
    </row>
    <row r="3" spans="1:26" s="4" customFormat="1" ht="12.75" customHeight="1" thickBot="1" x14ac:dyDescent="0.25">
      <c r="B3" s="218"/>
      <c r="C3" s="219"/>
      <c r="D3" s="219"/>
      <c r="E3" s="220"/>
      <c r="F3" s="275"/>
      <c r="G3" s="276"/>
      <c r="H3" s="276"/>
      <c r="I3" s="276"/>
      <c r="J3" s="277"/>
      <c r="K3" s="279"/>
      <c r="L3" s="279"/>
      <c r="M3" s="279"/>
      <c r="N3" s="279"/>
      <c r="O3" s="279"/>
      <c r="P3" s="279"/>
      <c r="Q3" s="279"/>
      <c r="R3" s="279"/>
      <c r="S3" s="279"/>
      <c r="T3" s="282"/>
      <c r="U3" s="282"/>
      <c r="V3" s="282"/>
      <c r="W3" s="283"/>
      <c r="Y3" s="5"/>
      <c r="Z3" s="5"/>
    </row>
    <row r="4" spans="1:26" s="4" customFormat="1" ht="13.5" thickBot="1" x14ac:dyDescent="0.25">
      <c r="B4" s="209" t="s">
        <v>14</v>
      </c>
      <c r="C4" s="210"/>
      <c r="D4" s="210"/>
      <c r="E4" s="210"/>
      <c r="F4" s="210"/>
      <c r="G4" s="210"/>
      <c r="H4" s="210"/>
      <c r="I4" s="210"/>
      <c r="J4" s="210"/>
      <c r="K4" s="210"/>
      <c r="L4" s="210"/>
      <c r="M4" s="210"/>
      <c r="N4" s="210"/>
      <c r="O4" s="210"/>
      <c r="P4" s="210"/>
      <c r="Q4" s="210"/>
      <c r="R4" s="210"/>
      <c r="S4" s="210"/>
      <c r="T4" s="210"/>
      <c r="U4" s="210"/>
      <c r="V4" s="210"/>
      <c r="W4" s="211"/>
      <c r="Y4" s="5"/>
      <c r="Z4" s="5"/>
    </row>
    <row r="5" spans="1:26" s="4" customFormat="1" ht="15" customHeight="1" x14ac:dyDescent="0.2">
      <c r="B5" s="32" t="s">
        <v>127</v>
      </c>
      <c r="E5" s="326" t="s">
        <v>136</v>
      </c>
      <c r="F5" s="326"/>
      <c r="G5" s="326"/>
      <c r="H5" s="326"/>
      <c r="I5" s="326"/>
      <c r="J5" s="326"/>
      <c r="K5" s="326"/>
      <c r="L5" s="326"/>
      <c r="M5" s="327"/>
      <c r="N5" s="287" t="s">
        <v>128</v>
      </c>
      <c r="O5" s="288"/>
      <c r="P5" s="288"/>
      <c r="Q5" s="288"/>
      <c r="R5" s="288"/>
      <c r="S5" s="288"/>
      <c r="T5" s="289">
        <v>101</v>
      </c>
      <c r="U5" s="289"/>
      <c r="V5" s="289"/>
      <c r="W5" s="290"/>
      <c r="Y5" s="5"/>
      <c r="Z5" s="5"/>
    </row>
    <row r="6" spans="1:26" s="4" customFormat="1" ht="15" customHeight="1" x14ac:dyDescent="0.2">
      <c r="B6" s="20" t="s">
        <v>129</v>
      </c>
      <c r="C6" s="12"/>
      <c r="D6" s="12"/>
      <c r="E6" s="47" t="s">
        <v>137</v>
      </c>
      <c r="F6" s="48"/>
      <c r="G6" s="48"/>
      <c r="H6" s="48"/>
      <c r="I6" s="48"/>
      <c r="J6" s="48"/>
      <c r="K6" s="48"/>
      <c r="L6" s="48"/>
      <c r="M6" s="49"/>
      <c r="N6" s="197" t="s">
        <v>48</v>
      </c>
      <c r="O6" s="198"/>
      <c r="P6" s="198"/>
      <c r="Q6" s="198"/>
      <c r="R6" s="198"/>
      <c r="S6" s="199"/>
      <c r="T6" s="241">
        <f>(K28/T5)</f>
        <v>403997.25742574257</v>
      </c>
      <c r="U6" s="242"/>
      <c r="V6" s="242"/>
      <c r="W6" s="243"/>
      <c r="Y6" s="5"/>
      <c r="Z6" s="5"/>
    </row>
    <row r="7" spans="1:26" s="4" customFormat="1" ht="15" customHeight="1" x14ac:dyDescent="0.2">
      <c r="B7" s="20" t="s">
        <v>138</v>
      </c>
      <c r="C7" s="12"/>
      <c r="D7" s="12"/>
      <c r="E7" s="37"/>
      <c r="F7" s="37"/>
      <c r="G7" s="37"/>
      <c r="H7" s="37"/>
      <c r="I7" s="37"/>
      <c r="J7" s="37"/>
      <c r="K7" s="37"/>
      <c r="L7" s="37"/>
      <c r="M7" s="46"/>
      <c r="N7" s="197" t="s">
        <v>49</v>
      </c>
      <c r="O7" s="198"/>
      <c r="P7" s="198"/>
      <c r="Q7" s="198"/>
      <c r="R7" s="198"/>
      <c r="S7" s="199"/>
      <c r="T7" s="244">
        <f>(SUM(K14:N20,K23:N25)-(SUM(T17:W18)))/(T5)</f>
        <v>179216.86138613863</v>
      </c>
      <c r="U7" s="245"/>
      <c r="V7" s="245"/>
      <c r="W7" s="246"/>
      <c r="Y7" s="5"/>
      <c r="Z7" s="5"/>
    </row>
    <row r="8" spans="1:26" s="4" customFormat="1" ht="15" customHeight="1" x14ac:dyDescent="0.2">
      <c r="B8" s="328" t="s">
        <v>139</v>
      </c>
      <c r="C8" s="329"/>
      <c r="D8" s="329"/>
      <c r="E8" s="329"/>
      <c r="F8" s="329"/>
      <c r="G8" s="329"/>
      <c r="H8" s="329"/>
      <c r="I8" s="329"/>
      <c r="J8" s="329"/>
      <c r="K8" s="329"/>
      <c r="L8" s="329"/>
      <c r="M8" s="330"/>
      <c r="N8" s="197" t="s">
        <v>44</v>
      </c>
      <c r="O8" s="198"/>
      <c r="P8" s="198"/>
      <c r="Q8" s="198"/>
      <c r="R8" s="198"/>
      <c r="S8" s="199"/>
      <c r="T8" s="261">
        <f>((T17+T18)/(K28)*100)</f>
        <v>55.639089599740686</v>
      </c>
      <c r="U8" s="262"/>
      <c r="V8" s="262"/>
      <c r="W8" s="263"/>
      <c r="Y8" s="5"/>
      <c r="Z8" s="5"/>
    </row>
    <row r="9" spans="1:26" s="4" customFormat="1" ht="15" customHeight="1" x14ac:dyDescent="0.2">
      <c r="B9" s="328"/>
      <c r="C9" s="329"/>
      <c r="D9" s="329"/>
      <c r="E9" s="329"/>
      <c r="F9" s="329"/>
      <c r="G9" s="329"/>
      <c r="H9" s="329"/>
      <c r="I9" s="329"/>
      <c r="J9" s="329"/>
      <c r="K9" s="329"/>
      <c r="L9" s="329"/>
      <c r="M9" s="330"/>
      <c r="N9" s="197" t="s">
        <v>45</v>
      </c>
      <c r="O9" s="198"/>
      <c r="P9" s="198"/>
      <c r="Q9" s="198"/>
      <c r="R9" s="198"/>
      <c r="S9" s="199"/>
      <c r="T9" s="261">
        <f>IF((K21-T21)/(K21)*100&gt;0,(K21-T21)/(K21)*100,0)</f>
        <v>0</v>
      </c>
      <c r="U9" s="262"/>
      <c r="V9" s="262"/>
      <c r="W9" s="263"/>
      <c r="Y9" s="5"/>
      <c r="Z9" s="5"/>
    </row>
    <row r="10" spans="1:26" s="4" customFormat="1" ht="15" customHeight="1" thickBot="1" x14ac:dyDescent="0.25">
      <c r="B10" s="39"/>
      <c r="C10" s="40"/>
      <c r="D10" s="40"/>
      <c r="E10" s="40"/>
      <c r="F10" s="40"/>
      <c r="G10" s="40"/>
      <c r="H10" s="40"/>
      <c r="I10" s="40"/>
      <c r="J10" s="40"/>
      <c r="K10" s="40"/>
      <c r="L10" s="40"/>
      <c r="M10" s="41"/>
      <c r="N10" s="294" t="s">
        <v>121</v>
      </c>
      <c r="O10" s="295"/>
      <c r="P10" s="295"/>
      <c r="Q10" s="295"/>
      <c r="R10" s="295"/>
      <c r="S10" s="295"/>
      <c r="T10" s="317">
        <v>29.56</v>
      </c>
      <c r="U10" s="317"/>
      <c r="V10" s="317"/>
      <c r="W10" s="318"/>
      <c r="Y10" s="5"/>
      <c r="Z10" s="5"/>
    </row>
    <row r="11" spans="1:26" ht="11.5" thickBot="1" x14ac:dyDescent="0.25"/>
    <row r="12" spans="1:26" s="2" customFormat="1" ht="13.5" thickBot="1" x14ac:dyDescent="0.25">
      <c r="A12" s="1"/>
      <c r="B12" s="250" t="s">
        <v>11</v>
      </c>
      <c r="C12" s="251"/>
      <c r="D12" s="251"/>
      <c r="E12" s="251"/>
      <c r="F12" s="252"/>
      <c r="G12" s="252"/>
      <c r="H12" s="252"/>
      <c r="I12" s="252"/>
      <c r="J12" s="252"/>
      <c r="K12" s="252"/>
      <c r="L12" s="252"/>
      <c r="M12" s="252"/>
      <c r="N12" s="252"/>
      <c r="O12" s="252"/>
      <c r="P12" s="252"/>
      <c r="Q12" s="252"/>
      <c r="R12" s="252"/>
      <c r="S12" s="252"/>
      <c r="T12" s="252"/>
      <c r="U12" s="252"/>
      <c r="V12" s="252"/>
      <c r="W12" s="253"/>
      <c r="X12" s="1"/>
    </row>
    <row r="13" spans="1:26" s="2" customFormat="1" ht="15" customHeight="1" thickBot="1" x14ac:dyDescent="0.25">
      <c r="A13" s="1"/>
      <c r="B13" s="254"/>
      <c r="C13" s="255"/>
      <c r="D13" s="255"/>
      <c r="E13" s="256"/>
      <c r="F13" s="257" t="s">
        <v>18</v>
      </c>
      <c r="G13" s="258"/>
      <c r="H13" s="258"/>
      <c r="I13" s="258"/>
      <c r="J13" s="259"/>
      <c r="K13" s="206" t="s">
        <v>166</v>
      </c>
      <c r="L13" s="206"/>
      <c r="M13" s="206"/>
      <c r="N13" s="206"/>
      <c r="O13" s="260" t="s">
        <v>17</v>
      </c>
      <c r="P13" s="260"/>
      <c r="Q13" s="260"/>
      <c r="R13" s="260"/>
      <c r="S13" s="260"/>
      <c r="T13" s="206" t="s">
        <v>166</v>
      </c>
      <c r="U13" s="206"/>
      <c r="V13" s="206"/>
      <c r="W13" s="207"/>
      <c r="X13" s="1"/>
    </row>
    <row r="14" spans="1:26" s="2" customFormat="1" ht="15" customHeight="1" x14ac:dyDescent="0.2">
      <c r="A14" s="1"/>
      <c r="B14" s="143" t="s">
        <v>474</v>
      </c>
      <c r="C14" s="144"/>
      <c r="D14" s="144"/>
      <c r="E14" s="144"/>
      <c r="F14" s="190" t="s">
        <v>10</v>
      </c>
      <c r="G14" s="191"/>
      <c r="H14" s="191"/>
      <c r="I14" s="191"/>
      <c r="J14" s="192"/>
      <c r="K14" s="193">
        <v>0</v>
      </c>
      <c r="L14" s="194"/>
      <c r="M14" s="194"/>
      <c r="N14" s="195"/>
      <c r="O14" s="196" t="s">
        <v>19</v>
      </c>
      <c r="P14" s="191"/>
      <c r="Q14" s="191"/>
      <c r="R14" s="191"/>
      <c r="S14" s="192"/>
      <c r="T14" s="157">
        <v>0</v>
      </c>
      <c r="U14" s="158"/>
      <c r="V14" s="158"/>
      <c r="W14" s="161"/>
      <c r="X14" s="1"/>
    </row>
    <row r="15" spans="1:26" s="2" customFormat="1" ht="15" customHeight="1" x14ac:dyDescent="0.2">
      <c r="A15" s="1"/>
      <c r="B15" s="143"/>
      <c r="C15" s="144"/>
      <c r="D15" s="144"/>
      <c r="E15" s="144"/>
      <c r="F15" s="190" t="s">
        <v>5</v>
      </c>
      <c r="G15" s="191"/>
      <c r="H15" s="191"/>
      <c r="I15" s="191"/>
      <c r="J15" s="192"/>
      <c r="K15" s="193">
        <v>12069406</v>
      </c>
      <c r="L15" s="194"/>
      <c r="M15" s="194"/>
      <c r="N15" s="195"/>
      <c r="O15" s="196" t="s">
        <v>9</v>
      </c>
      <c r="P15" s="191"/>
      <c r="Q15" s="191"/>
      <c r="R15" s="191"/>
      <c r="S15" s="192"/>
      <c r="T15" s="157">
        <v>0</v>
      </c>
      <c r="U15" s="158"/>
      <c r="V15" s="158"/>
      <c r="W15" s="161"/>
      <c r="X15" s="1"/>
    </row>
    <row r="16" spans="1:26" s="2" customFormat="1" ht="15" customHeight="1" x14ac:dyDescent="0.2">
      <c r="A16" s="1"/>
      <c r="B16" s="143"/>
      <c r="C16" s="144"/>
      <c r="D16" s="144"/>
      <c r="E16" s="144"/>
      <c r="F16" s="190" t="s">
        <v>4</v>
      </c>
      <c r="G16" s="191"/>
      <c r="H16" s="191"/>
      <c r="I16" s="191"/>
      <c r="J16" s="192"/>
      <c r="K16" s="193">
        <v>0</v>
      </c>
      <c r="L16" s="194"/>
      <c r="M16" s="194"/>
      <c r="N16" s="195"/>
      <c r="O16" s="196" t="s">
        <v>8</v>
      </c>
      <c r="P16" s="191"/>
      <c r="Q16" s="191"/>
      <c r="R16" s="191"/>
      <c r="S16" s="192"/>
      <c r="T16" s="157">
        <v>0</v>
      </c>
      <c r="U16" s="158"/>
      <c r="V16" s="158"/>
      <c r="W16" s="161"/>
      <c r="X16" s="1"/>
    </row>
    <row r="17" spans="1:24" s="2" customFormat="1" ht="15" customHeight="1" x14ac:dyDescent="0.2">
      <c r="A17" s="1"/>
      <c r="B17" s="143"/>
      <c r="C17" s="144"/>
      <c r="D17" s="144"/>
      <c r="E17" s="144"/>
      <c r="F17" s="190" t="s">
        <v>3</v>
      </c>
      <c r="G17" s="191"/>
      <c r="H17" s="191"/>
      <c r="I17" s="191"/>
      <c r="J17" s="192"/>
      <c r="K17" s="193">
        <v>0</v>
      </c>
      <c r="L17" s="194"/>
      <c r="M17" s="194"/>
      <c r="N17" s="195"/>
      <c r="O17" s="196" t="s">
        <v>7</v>
      </c>
      <c r="P17" s="191"/>
      <c r="Q17" s="191"/>
      <c r="R17" s="191"/>
      <c r="S17" s="192"/>
      <c r="T17" s="203">
        <v>0</v>
      </c>
      <c r="U17" s="204"/>
      <c r="V17" s="204"/>
      <c r="W17" s="205"/>
      <c r="X17" s="1"/>
    </row>
    <row r="18" spans="1:24" s="2" customFormat="1" ht="15" customHeight="1" x14ac:dyDescent="0.2">
      <c r="A18" s="1"/>
      <c r="B18" s="143"/>
      <c r="C18" s="144"/>
      <c r="D18" s="144"/>
      <c r="E18" s="144"/>
      <c r="F18" s="190" t="s">
        <v>2</v>
      </c>
      <c r="G18" s="191"/>
      <c r="H18" s="191"/>
      <c r="I18" s="191"/>
      <c r="J18" s="192"/>
      <c r="K18" s="193">
        <v>0</v>
      </c>
      <c r="L18" s="194"/>
      <c r="M18" s="194"/>
      <c r="N18" s="195"/>
      <c r="O18" s="196" t="s">
        <v>6</v>
      </c>
      <c r="P18" s="191"/>
      <c r="Q18" s="191"/>
      <c r="R18" s="191"/>
      <c r="S18" s="192"/>
      <c r="T18" s="157">
        <v>22702820</v>
      </c>
      <c r="U18" s="158"/>
      <c r="V18" s="158"/>
      <c r="W18" s="161"/>
      <c r="X18" s="1"/>
    </row>
    <row r="19" spans="1:24" s="2" customFormat="1" ht="15" customHeight="1" x14ac:dyDescent="0.2">
      <c r="A19" s="1"/>
      <c r="B19" s="143"/>
      <c r="C19" s="144"/>
      <c r="D19" s="144"/>
      <c r="E19" s="144"/>
      <c r="F19" s="190" t="s">
        <v>23</v>
      </c>
      <c r="G19" s="191"/>
      <c r="H19" s="191"/>
      <c r="I19" s="191"/>
      <c r="J19" s="192"/>
      <c r="K19" s="193">
        <v>0</v>
      </c>
      <c r="L19" s="194"/>
      <c r="M19" s="194"/>
      <c r="N19" s="195"/>
      <c r="O19" s="196" t="s">
        <v>24</v>
      </c>
      <c r="P19" s="191"/>
      <c r="Q19" s="191"/>
      <c r="R19" s="191"/>
      <c r="S19" s="192"/>
      <c r="T19" s="157">
        <v>2086560</v>
      </c>
      <c r="U19" s="158"/>
      <c r="V19" s="158"/>
      <c r="W19" s="161"/>
      <c r="X19" s="1"/>
    </row>
    <row r="20" spans="1:24" s="2" customFormat="1" ht="15" customHeight="1" x14ac:dyDescent="0.2">
      <c r="A20" s="1"/>
      <c r="B20" s="143"/>
      <c r="C20" s="144"/>
      <c r="D20" s="144"/>
      <c r="E20" s="144"/>
      <c r="F20" s="162" t="s">
        <v>497</v>
      </c>
      <c r="G20" s="163"/>
      <c r="H20" s="163"/>
      <c r="I20" s="163"/>
      <c r="J20" s="164"/>
      <c r="K20" s="180">
        <v>5217415</v>
      </c>
      <c r="L20" s="181"/>
      <c r="M20" s="181"/>
      <c r="N20" s="182"/>
      <c r="O20" s="168" t="s">
        <v>498</v>
      </c>
      <c r="P20" s="163"/>
      <c r="Q20" s="163"/>
      <c r="R20" s="163"/>
      <c r="S20" s="164"/>
      <c r="T20" s="183">
        <v>0</v>
      </c>
      <c r="U20" s="184"/>
      <c r="V20" s="184"/>
      <c r="W20" s="185"/>
      <c r="X20" s="1"/>
    </row>
    <row r="21" spans="1:24" s="2" customFormat="1" ht="15" customHeight="1" thickBot="1" x14ac:dyDescent="0.25">
      <c r="A21" s="1"/>
      <c r="B21" s="143"/>
      <c r="C21" s="144"/>
      <c r="D21" s="144"/>
      <c r="E21" s="144"/>
      <c r="F21" s="172" t="s">
        <v>20</v>
      </c>
      <c r="G21" s="173"/>
      <c r="H21" s="173"/>
      <c r="I21" s="173"/>
      <c r="J21" s="174"/>
      <c r="K21" s="186">
        <f>SUM(K14:N20)</f>
        <v>17286821</v>
      </c>
      <c r="L21" s="187"/>
      <c r="M21" s="187"/>
      <c r="N21" s="188"/>
      <c r="O21" s="178" t="s">
        <v>21</v>
      </c>
      <c r="P21" s="173"/>
      <c r="Q21" s="173"/>
      <c r="R21" s="173"/>
      <c r="S21" s="174"/>
      <c r="T21" s="186">
        <f>SUM(T14:W20)</f>
        <v>24789380</v>
      </c>
      <c r="U21" s="187"/>
      <c r="V21" s="187"/>
      <c r="W21" s="189"/>
      <c r="X21" s="1"/>
    </row>
    <row r="22" spans="1:24" s="2" customFormat="1" ht="15" customHeight="1" thickBot="1" x14ac:dyDescent="0.25">
      <c r="A22" s="1"/>
      <c r="B22" s="145"/>
      <c r="C22" s="146"/>
      <c r="D22" s="146"/>
      <c r="E22" s="146"/>
      <c r="F22" s="133" t="s">
        <v>22</v>
      </c>
      <c r="G22" s="133"/>
      <c r="H22" s="133"/>
      <c r="I22" s="133"/>
      <c r="J22" s="133"/>
      <c r="K22" s="133"/>
      <c r="L22" s="133"/>
      <c r="M22" s="133"/>
      <c r="N22" s="133"/>
      <c r="O22" s="133"/>
      <c r="P22" s="133"/>
      <c r="Q22" s="133"/>
      <c r="R22" s="133"/>
      <c r="S22" s="134"/>
      <c r="T22" s="321">
        <f>T21-K21</f>
        <v>7502559</v>
      </c>
      <c r="U22" s="322"/>
      <c r="V22" s="322"/>
      <c r="W22" s="323"/>
      <c r="X22" s="1"/>
    </row>
    <row r="23" spans="1:24" s="2" customFormat="1" ht="15" customHeight="1" x14ac:dyDescent="0.2">
      <c r="A23" s="1"/>
      <c r="B23" s="141" t="s">
        <v>475</v>
      </c>
      <c r="C23" s="142"/>
      <c r="D23" s="142"/>
      <c r="E23" s="142"/>
      <c r="F23" s="147" t="s">
        <v>1</v>
      </c>
      <c r="G23" s="148"/>
      <c r="H23" s="148"/>
      <c r="I23" s="148"/>
      <c r="J23" s="149"/>
      <c r="K23" s="150">
        <v>23516902</v>
      </c>
      <c r="L23" s="151"/>
      <c r="M23" s="151"/>
      <c r="N23" s="151"/>
      <c r="O23" s="152" t="s">
        <v>43</v>
      </c>
      <c r="P23" s="148"/>
      <c r="Q23" s="148"/>
      <c r="R23" s="148"/>
      <c r="S23" s="149"/>
      <c r="T23" s="150">
        <v>0</v>
      </c>
      <c r="U23" s="151"/>
      <c r="V23" s="151"/>
      <c r="W23" s="153"/>
      <c r="X23" s="1"/>
    </row>
    <row r="24" spans="1:24" s="2" customFormat="1" ht="15" customHeight="1" x14ac:dyDescent="0.2">
      <c r="A24" s="1"/>
      <c r="B24" s="143"/>
      <c r="C24" s="144"/>
      <c r="D24" s="144"/>
      <c r="E24" s="144"/>
      <c r="F24" s="154" t="s">
        <v>577</v>
      </c>
      <c r="G24" s="155"/>
      <c r="H24" s="155"/>
      <c r="I24" s="155"/>
      <c r="J24" s="156"/>
      <c r="K24" s="157">
        <v>0</v>
      </c>
      <c r="L24" s="158"/>
      <c r="M24" s="158"/>
      <c r="N24" s="159"/>
      <c r="O24" s="160"/>
      <c r="P24" s="155"/>
      <c r="Q24" s="155"/>
      <c r="R24" s="155"/>
      <c r="S24" s="156"/>
      <c r="T24" s="157"/>
      <c r="U24" s="158"/>
      <c r="V24" s="158"/>
      <c r="W24" s="161"/>
      <c r="X24" s="1"/>
    </row>
    <row r="25" spans="1:24" s="2" customFormat="1" ht="15" customHeight="1" x14ac:dyDescent="0.2">
      <c r="A25" s="1"/>
      <c r="B25" s="143"/>
      <c r="C25" s="144"/>
      <c r="D25" s="144"/>
      <c r="E25" s="144"/>
      <c r="F25" s="162" t="s">
        <v>0</v>
      </c>
      <c r="G25" s="163"/>
      <c r="H25" s="163"/>
      <c r="I25" s="163"/>
      <c r="J25" s="164"/>
      <c r="K25" s="165">
        <v>0</v>
      </c>
      <c r="L25" s="166"/>
      <c r="M25" s="166"/>
      <c r="N25" s="167"/>
      <c r="O25" s="168"/>
      <c r="P25" s="163"/>
      <c r="Q25" s="163"/>
      <c r="R25" s="163"/>
      <c r="S25" s="164"/>
      <c r="T25" s="169"/>
      <c r="U25" s="170"/>
      <c r="V25" s="170"/>
      <c r="W25" s="171"/>
      <c r="X25" s="1"/>
    </row>
    <row r="26" spans="1:24" s="2" customFormat="1" ht="15" customHeight="1" thickBot="1" x14ac:dyDescent="0.25">
      <c r="A26" s="1"/>
      <c r="B26" s="143"/>
      <c r="C26" s="144"/>
      <c r="D26" s="144"/>
      <c r="E26" s="144"/>
      <c r="F26" s="172" t="s">
        <v>20</v>
      </c>
      <c r="G26" s="173"/>
      <c r="H26" s="173"/>
      <c r="I26" s="173"/>
      <c r="J26" s="174"/>
      <c r="K26" s="175">
        <f>SUM(K23:N25)</f>
        <v>23516902</v>
      </c>
      <c r="L26" s="176"/>
      <c r="M26" s="176"/>
      <c r="N26" s="177"/>
      <c r="O26" s="178" t="s">
        <v>21</v>
      </c>
      <c r="P26" s="173"/>
      <c r="Q26" s="173"/>
      <c r="R26" s="173"/>
      <c r="S26" s="174"/>
      <c r="T26" s="175">
        <f>SUM(T23:W25)</f>
        <v>0</v>
      </c>
      <c r="U26" s="176"/>
      <c r="V26" s="176"/>
      <c r="W26" s="179"/>
      <c r="X26" s="1"/>
    </row>
    <row r="27" spans="1:24" s="2" customFormat="1" ht="15" customHeight="1" thickBot="1" x14ac:dyDescent="0.25">
      <c r="A27" s="1"/>
      <c r="B27" s="145"/>
      <c r="C27" s="146"/>
      <c r="D27" s="146"/>
      <c r="E27" s="146"/>
      <c r="F27" s="133" t="s">
        <v>22</v>
      </c>
      <c r="G27" s="133"/>
      <c r="H27" s="133"/>
      <c r="I27" s="133"/>
      <c r="J27" s="133"/>
      <c r="K27" s="133"/>
      <c r="L27" s="133"/>
      <c r="M27" s="133"/>
      <c r="N27" s="133"/>
      <c r="O27" s="133"/>
      <c r="P27" s="133"/>
      <c r="Q27" s="133"/>
      <c r="R27" s="133"/>
      <c r="S27" s="134"/>
      <c r="T27" s="135">
        <f>T26-K26</f>
        <v>-23516902</v>
      </c>
      <c r="U27" s="136"/>
      <c r="V27" s="136"/>
      <c r="W27" s="137"/>
      <c r="X27" s="1"/>
    </row>
    <row r="28" spans="1:24" s="2" customFormat="1" ht="15" customHeight="1" thickBot="1" x14ac:dyDescent="0.25">
      <c r="A28" s="1"/>
      <c r="B28" s="121" t="s">
        <v>476</v>
      </c>
      <c r="C28" s="122"/>
      <c r="D28" s="122"/>
      <c r="E28" s="122"/>
      <c r="F28" s="125" t="s">
        <v>20</v>
      </c>
      <c r="G28" s="126"/>
      <c r="H28" s="126"/>
      <c r="I28" s="126"/>
      <c r="J28" s="127"/>
      <c r="K28" s="128">
        <f>K21+K26</f>
        <v>40803723</v>
      </c>
      <c r="L28" s="129"/>
      <c r="M28" s="129"/>
      <c r="N28" s="130"/>
      <c r="O28" s="131" t="s">
        <v>21</v>
      </c>
      <c r="P28" s="126"/>
      <c r="Q28" s="126"/>
      <c r="R28" s="126"/>
      <c r="S28" s="127"/>
      <c r="T28" s="128">
        <f>T21+T26</f>
        <v>24789380</v>
      </c>
      <c r="U28" s="129"/>
      <c r="V28" s="129"/>
      <c r="W28" s="132"/>
      <c r="X28" s="1"/>
    </row>
    <row r="29" spans="1:24" s="2" customFormat="1" ht="15" customHeight="1" thickBot="1" x14ac:dyDescent="0.25">
      <c r="A29" s="1"/>
      <c r="B29" s="123"/>
      <c r="C29" s="124"/>
      <c r="D29" s="124"/>
      <c r="E29" s="124"/>
      <c r="F29" s="133" t="s">
        <v>22</v>
      </c>
      <c r="G29" s="133"/>
      <c r="H29" s="133"/>
      <c r="I29" s="133"/>
      <c r="J29" s="133"/>
      <c r="K29" s="133"/>
      <c r="L29" s="133"/>
      <c r="M29" s="133"/>
      <c r="N29" s="133"/>
      <c r="O29" s="133"/>
      <c r="P29" s="133"/>
      <c r="Q29" s="133"/>
      <c r="R29" s="133"/>
      <c r="S29" s="134"/>
      <c r="T29" s="135">
        <f>T28-K28</f>
        <v>-16014343</v>
      </c>
      <c r="U29" s="136"/>
      <c r="V29" s="136"/>
      <c r="W29" s="137"/>
      <c r="X29" s="1"/>
    </row>
    <row r="30" spans="1:24" s="2" customFormat="1" ht="10.5" customHeight="1" thickBo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x14ac:dyDescent="0.25">
      <c r="A31" s="1"/>
      <c r="B31" s="138" t="s">
        <v>25</v>
      </c>
      <c r="C31" s="139"/>
      <c r="D31" s="139"/>
      <c r="E31" s="139"/>
      <c r="F31" s="139"/>
      <c r="G31" s="139"/>
      <c r="H31" s="139"/>
      <c r="I31" s="139"/>
      <c r="J31" s="139"/>
      <c r="K31" s="139"/>
      <c r="L31" s="139"/>
      <c r="M31" s="139"/>
      <c r="N31" s="139"/>
      <c r="O31" s="139"/>
      <c r="P31" s="139"/>
      <c r="Q31" s="139"/>
      <c r="R31" s="139"/>
      <c r="S31" s="139"/>
      <c r="T31" s="139"/>
      <c r="U31" s="139"/>
      <c r="V31" s="139"/>
      <c r="W31" s="140"/>
      <c r="X31" s="1"/>
    </row>
    <row r="32" spans="1:24" ht="18" customHeight="1" x14ac:dyDescent="0.2">
      <c r="B32" s="113" t="s">
        <v>26</v>
      </c>
      <c r="C32" s="100"/>
      <c r="D32" s="100"/>
      <c r="E32" s="100"/>
      <c r="F32" s="100"/>
      <c r="G32" s="100"/>
      <c r="H32" s="100"/>
      <c r="I32" s="100"/>
      <c r="J32" s="100"/>
      <c r="K32" s="100"/>
      <c r="L32" s="100" t="s">
        <v>29</v>
      </c>
      <c r="M32" s="100"/>
      <c r="N32" s="100"/>
      <c r="O32" s="100"/>
      <c r="P32" s="100" t="s">
        <v>30</v>
      </c>
      <c r="Q32" s="100"/>
      <c r="R32" s="100"/>
      <c r="S32" s="100"/>
      <c r="T32" s="100" t="s">
        <v>31</v>
      </c>
      <c r="U32" s="100"/>
      <c r="V32" s="100"/>
      <c r="W32" s="114"/>
    </row>
    <row r="33" spans="2:29" ht="18" customHeight="1" x14ac:dyDescent="0.2">
      <c r="B33" s="115" t="s">
        <v>140</v>
      </c>
      <c r="C33" s="116"/>
      <c r="D33" s="116"/>
      <c r="E33" s="116"/>
      <c r="F33" s="116"/>
      <c r="G33" s="116"/>
      <c r="H33" s="116"/>
      <c r="I33" s="116"/>
      <c r="J33" s="116"/>
      <c r="K33" s="116"/>
      <c r="L33" s="117">
        <v>2006</v>
      </c>
      <c r="M33" s="117"/>
      <c r="N33" s="117"/>
      <c r="O33" s="117"/>
      <c r="P33" s="118">
        <v>47</v>
      </c>
      <c r="Q33" s="118"/>
      <c r="R33" s="118"/>
      <c r="S33" s="118"/>
      <c r="T33" s="119" t="s">
        <v>141</v>
      </c>
      <c r="U33" s="119"/>
      <c r="V33" s="119"/>
      <c r="W33" s="120"/>
    </row>
    <row r="34" spans="2:29" ht="18" customHeight="1" x14ac:dyDescent="0.2">
      <c r="B34" s="106"/>
      <c r="C34" s="108" t="s">
        <v>142</v>
      </c>
      <c r="D34" s="108"/>
      <c r="E34" s="108"/>
      <c r="F34" s="108"/>
      <c r="G34" s="108"/>
      <c r="H34" s="108"/>
      <c r="I34" s="108"/>
      <c r="J34" s="108" t="s">
        <v>28</v>
      </c>
      <c r="K34" s="108"/>
      <c r="L34" s="108"/>
      <c r="M34" s="108"/>
      <c r="N34" s="108"/>
      <c r="O34" s="108"/>
      <c r="P34" s="108"/>
      <c r="Q34" s="108" t="s">
        <v>32</v>
      </c>
      <c r="R34" s="108"/>
      <c r="S34" s="108"/>
      <c r="T34" s="108"/>
      <c r="U34" s="108"/>
      <c r="V34" s="108"/>
      <c r="W34" s="109"/>
    </row>
    <row r="35" spans="2:29" ht="18" customHeight="1" thickBot="1" x14ac:dyDescent="0.25">
      <c r="B35" s="107"/>
      <c r="C35" s="110">
        <v>354682650</v>
      </c>
      <c r="D35" s="110"/>
      <c r="E35" s="110"/>
      <c r="F35" s="110"/>
      <c r="G35" s="110"/>
      <c r="H35" s="110"/>
      <c r="I35" s="110"/>
      <c r="J35" s="111">
        <v>109242252</v>
      </c>
      <c r="K35" s="111"/>
      <c r="L35" s="111"/>
      <c r="M35" s="111"/>
      <c r="N35" s="111"/>
      <c r="O35" s="111"/>
      <c r="P35" s="111"/>
      <c r="Q35" s="110">
        <v>310830000</v>
      </c>
      <c r="R35" s="110"/>
      <c r="S35" s="110"/>
      <c r="T35" s="110"/>
      <c r="U35" s="110"/>
      <c r="V35" s="110"/>
      <c r="W35" s="112"/>
    </row>
    <row r="36" spans="2:29" ht="18" customHeight="1" x14ac:dyDescent="0.2">
      <c r="B36" s="113" t="s">
        <v>26</v>
      </c>
      <c r="C36" s="100"/>
      <c r="D36" s="100"/>
      <c r="E36" s="100"/>
      <c r="F36" s="100"/>
      <c r="G36" s="100"/>
      <c r="H36" s="100"/>
      <c r="I36" s="100"/>
      <c r="J36" s="100"/>
      <c r="K36" s="100"/>
      <c r="L36" s="100" t="s">
        <v>29</v>
      </c>
      <c r="M36" s="100"/>
      <c r="N36" s="100"/>
      <c r="O36" s="100"/>
      <c r="P36" s="100" t="s">
        <v>30</v>
      </c>
      <c r="Q36" s="100"/>
      <c r="R36" s="100"/>
      <c r="S36" s="100"/>
      <c r="T36" s="100" t="s">
        <v>31</v>
      </c>
      <c r="U36" s="100"/>
      <c r="V36" s="100"/>
      <c r="W36" s="114"/>
      <c r="X36" s="3"/>
      <c r="Y36" s="3"/>
      <c r="AA36" s="2"/>
      <c r="AB36" s="2"/>
      <c r="AC36" s="2"/>
    </row>
    <row r="37" spans="2:29" ht="18" customHeight="1" x14ac:dyDescent="0.2">
      <c r="B37" s="115" t="s">
        <v>143</v>
      </c>
      <c r="C37" s="116"/>
      <c r="D37" s="116"/>
      <c r="E37" s="116"/>
      <c r="F37" s="116"/>
      <c r="G37" s="116"/>
      <c r="H37" s="116"/>
      <c r="I37" s="116"/>
      <c r="J37" s="116"/>
      <c r="K37" s="116"/>
      <c r="L37" s="117">
        <v>2008</v>
      </c>
      <c r="M37" s="117"/>
      <c r="N37" s="117"/>
      <c r="O37" s="117"/>
      <c r="P37" s="118">
        <v>47</v>
      </c>
      <c r="Q37" s="118"/>
      <c r="R37" s="118"/>
      <c r="S37" s="118"/>
      <c r="T37" s="119" t="s">
        <v>144</v>
      </c>
      <c r="U37" s="119"/>
      <c r="V37" s="119"/>
      <c r="W37" s="120"/>
      <c r="X37" s="3"/>
      <c r="Y37" s="3"/>
      <c r="AA37" s="2"/>
      <c r="AB37" s="2"/>
      <c r="AC37" s="2"/>
    </row>
    <row r="38" spans="2:29" ht="18" customHeight="1" x14ac:dyDescent="0.2">
      <c r="B38" s="106"/>
      <c r="C38" s="108" t="s">
        <v>72</v>
      </c>
      <c r="D38" s="108"/>
      <c r="E38" s="108"/>
      <c r="F38" s="108"/>
      <c r="G38" s="108"/>
      <c r="H38" s="108"/>
      <c r="I38" s="108"/>
      <c r="J38" s="108" t="s">
        <v>28</v>
      </c>
      <c r="K38" s="108"/>
      <c r="L38" s="108"/>
      <c r="M38" s="108"/>
      <c r="N38" s="108"/>
      <c r="O38" s="108"/>
      <c r="P38" s="108"/>
      <c r="Q38" s="108" t="s">
        <v>32</v>
      </c>
      <c r="R38" s="108"/>
      <c r="S38" s="108"/>
      <c r="T38" s="108"/>
      <c r="U38" s="108"/>
      <c r="V38" s="108"/>
      <c r="W38" s="109"/>
      <c r="X38" s="3"/>
      <c r="Y38" s="3"/>
      <c r="AA38" s="2"/>
      <c r="AB38" s="2"/>
      <c r="AC38" s="2"/>
    </row>
    <row r="39" spans="2:29" ht="18" customHeight="1" thickBot="1" x14ac:dyDescent="0.25">
      <c r="B39" s="107"/>
      <c r="C39" s="110">
        <v>468629000</v>
      </c>
      <c r="D39" s="110"/>
      <c r="E39" s="110"/>
      <c r="F39" s="110"/>
      <c r="G39" s="110"/>
      <c r="H39" s="110"/>
      <c r="I39" s="110"/>
      <c r="J39" s="111">
        <v>123718056</v>
      </c>
      <c r="K39" s="111"/>
      <c r="L39" s="111"/>
      <c r="M39" s="111"/>
      <c r="N39" s="111"/>
      <c r="O39" s="111"/>
      <c r="P39" s="111"/>
      <c r="Q39" s="110">
        <v>430183000</v>
      </c>
      <c r="R39" s="110"/>
      <c r="S39" s="110"/>
      <c r="T39" s="110"/>
      <c r="U39" s="110"/>
      <c r="V39" s="110"/>
      <c r="W39" s="112"/>
      <c r="X39" s="3"/>
      <c r="Y39" s="3"/>
      <c r="Z39" s="1"/>
    </row>
    <row r="40" spans="2:29" ht="18" customHeight="1" x14ac:dyDescent="0.2">
      <c r="B40" s="113" t="s">
        <v>26</v>
      </c>
      <c r="C40" s="100"/>
      <c r="D40" s="100"/>
      <c r="E40" s="100"/>
      <c r="F40" s="100"/>
      <c r="G40" s="100"/>
      <c r="H40" s="100"/>
      <c r="I40" s="100"/>
      <c r="J40" s="100"/>
      <c r="K40" s="100"/>
      <c r="L40" s="100" t="s">
        <v>29</v>
      </c>
      <c r="M40" s="100"/>
      <c r="N40" s="100"/>
      <c r="O40" s="100"/>
      <c r="P40" s="100" t="s">
        <v>30</v>
      </c>
      <c r="Q40" s="100"/>
      <c r="R40" s="100"/>
      <c r="S40" s="100"/>
      <c r="T40" s="100" t="s">
        <v>31</v>
      </c>
      <c r="U40" s="100"/>
      <c r="V40" s="100"/>
      <c r="W40" s="114"/>
    </row>
    <row r="41" spans="2:29" ht="18" customHeight="1" x14ac:dyDescent="0.2">
      <c r="B41" s="115" t="s">
        <v>145</v>
      </c>
      <c r="C41" s="116"/>
      <c r="D41" s="116"/>
      <c r="E41" s="116"/>
      <c r="F41" s="116"/>
      <c r="G41" s="116"/>
      <c r="H41" s="116"/>
      <c r="I41" s="116"/>
      <c r="J41" s="116"/>
      <c r="K41" s="116"/>
      <c r="L41" s="117">
        <v>2003</v>
      </c>
      <c r="M41" s="117"/>
      <c r="N41" s="117"/>
      <c r="O41" s="117"/>
      <c r="P41" s="118">
        <v>47</v>
      </c>
      <c r="Q41" s="118"/>
      <c r="R41" s="118"/>
      <c r="S41" s="118"/>
      <c r="T41" s="119" t="s">
        <v>146</v>
      </c>
      <c r="U41" s="119"/>
      <c r="V41" s="119"/>
      <c r="W41" s="120"/>
    </row>
    <row r="42" spans="2:29" ht="18" customHeight="1" x14ac:dyDescent="0.2">
      <c r="B42" s="106"/>
      <c r="C42" s="108" t="s">
        <v>72</v>
      </c>
      <c r="D42" s="108"/>
      <c r="E42" s="108"/>
      <c r="F42" s="108"/>
      <c r="G42" s="108"/>
      <c r="H42" s="108"/>
      <c r="I42" s="108"/>
      <c r="J42" s="108" t="s">
        <v>28</v>
      </c>
      <c r="K42" s="108"/>
      <c r="L42" s="108"/>
      <c r="M42" s="108"/>
      <c r="N42" s="108"/>
      <c r="O42" s="108"/>
      <c r="P42" s="108"/>
      <c r="Q42" s="108" t="s">
        <v>32</v>
      </c>
      <c r="R42" s="108"/>
      <c r="S42" s="108"/>
      <c r="T42" s="108"/>
      <c r="U42" s="108"/>
      <c r="V42" s="108"/>
      <c r="W42" s="109"/>
    </row>
    <row r="43" spans="2:29" ht="18" customHeight="1" thickBot="1" x14ac:dyDescent="0.25">
      <c r="B43" s="107"/>
      <c r="C43" s="110">
        <v>163368450</v>
      </c>
      <c r="D43" s="110"/>
      <c r="E43" s="110"/>
      <c r="F43" s="110"/>
      <c r="G43" s="110"/>
      <c r="H43" s="110"/>
      <c r="I43" s="110"/>
      <c r="J43" s="110">
        <v>61099785</v>
      </c>
      <c r="K43" s="110"/>
      <c r="L43" s="110"/>
      <c r="M43" s="110"/>
      <c r="N43" s="110"/>
      <c r="O43" s="110"/>
      <c r="P43" s="110"/>
      <c r="Q43" s="110">
        <v>140435000</v>
      </c>
      <c r="R43" s="110"/>
      <c r="S43" s="110"/>
      <c r="T43" s="110"/>
      <c r="U43" s="110"/>
      <c r="V43" s="110"/>
      <c r="W43" s="112"/>
    </row>
    <row r="44" spans="2:29" ht="11.5" thickBot="1" x14ac:dyDescent="0.25"/>
    <row r="45" spans="2:29" ht="15" customHeight="1" thickBot="1" x14ac:dyDescent="0.25">
      <c r="B45" s="209" t="s">
        <v>33</v>
      </c>
      <c r="C45" s="210"/>
      <c r="D45" s="210"/>
      <c r="E45" s="210"/>
      <c r="F45" s="210"/>
      <c r="G45" s="210"/>
      <c r="H45" s="210"/>
      <c r="I45" s="210"/>
      <c r="J45" s="210"/>
      <c r="K45" s="210"/>
      <c r="L45" s="210"/>
      <c r="M45" s="210"/>
      <c r="N45" s="210"/>
      <c r="O45" s="210"/>
      <c r="P45" s="210"/>
      <c r="Q45" s="210"/>
      <c r="R45" s="210"/>
      <c r="S45" s="210"/>
      <c r="T45" s="210"/>
      <c r="U45" s="210"/>
      <c r="V45" s="210"/>
      <c r="W45" s="211"/>
    </row>
    <row r="46" spans="2:29" ht="15" customHeight="1" x14ac:dyDescent="0.2">
      <c r="B46" s="97" t="s">
        <v>39</v>
      </c>
      <c r="C46" s="93"/>
      <c r="D46" s="93"/>
      <c r="E46" s="93"/>
      <c r="F46" s="93"/>
      <c r="G46" s="93"/>
      <c r="H46" s="100" t="s">
        <v>34</v>
      </c>
      <c r="I46" s="100"/>
      <c r="J46" s="100"/>
      <c r="K46" s="100"/>
      <c r="L46" s="100" t="s">
        <v>40</v>
      </c>
      <c r="M46" s="100"/>
      <c r="N46" s="100"/>
      <c r="O46" s="100"/>
      <c r="P46" s="100" t="s">
        <v>41</v>
      </c>
      <c r="Q46" s="100"/>
      <c r="R46" s="100"/>
      <c r="S46" s="100"/>
      <c r="T46" s="93" t="s">
        <v>42</v>
      </c>
      <c r="U46" s="93"/>
      <c r="V46" s="93"/>
      <c r="W46" s="94"/>
    </row>
    <row r="47" spans="2:29" ht="15" customHeight="1" thickBot="1" x14ac:dyDescent="0.25">
      <c r="B47" s="305" t="s">
        <v>147</v>
      </c>
      <c r="C47" s="306"/>
      <c r="D47" s="306"/>
      <c r="E47" s="306"/>
      <c r="F47" s="306"/>
      <c r="G47" s="306"/>
      <c r="H47" s="307">
        <v>115000000</v>
      </c>
      <c r="I47" s="307"/>
      <c r="J47" s="307"/>
      <c r="K47" s="307"/>
      <c r="L47" s="307">
        <v>63768571</v>
      </c>
      <c r="M47" s="307"/>
      <c r="N47" s="307"/>
      <c r="O47" s="307"/>
      <c r="P47" s="308">
        <v>39230</v>
      </c>
      <c r="Q47" s="308"/>
      <c r="R47" s="308"/>
      <c r="S47" s="308"/>
      <c r="T47" s="309">
        <v>48298</v>
      </c>
      <c r="U47" s="309"/>
      <c r="V47" s="309"/>
      <c r="W47" s="310"/>
    </row>
    <row r="48" spans="2:29" ht="15" customHeight="1" x14ac:dyDescent="0.2">
      <c r="B48" s="97" t="s">
        <v>39</v>
      </c>
      <c r="C48" s="93"/>
      <c r="D48" s="93"/>
      <c r="E48" s="93"/>
      <c r="F48" s="93"/>
      <c r="G48" s="93"/>
      <c r="H48" s="100" t="s">
        <v>34</v>
      </c>
      <c r="I48" s="100"/>
      <c r="J48" s="100"/>
      <c r="K48" s="100"/>
      <c r="L48" s="100" t="s">
        <v>40</v>
      </c>
      <c r="M48" s="100"/>
      <c r="N48" s="100"/>
      <c r="O48" s="100"/>
      <c r="P48" s="100" t="s">
        <v>41</v>
      </c>
      <c r="Q48" s="100"/>
      <c r="R48" s="100"/>
      <c r="S48" s="100"/>
      <c r="T48" s="93" t="s">
        <v>42</v>
      </c>
      <c r="U48" s="93"/>
      <c r="V48" s="93"/>
      <c r="W48" s="94"/>
    </row>
    <row r="49" spans="2:23" ht="15" customHeight="1" thickBot="1" x14ac:dyDescent="0.25">
      <c r="B49" s="305" t="s">
        <v>147</v>
      </c>
      <c r="C49" s="306"/>
      <c r="D49" s="306"/>
      <c r="E49" s="306"/>
      <c r="F49" s="306"/>
      <c r="G49" s="306"/>
      <c r="H49" s="307">
        <v>71000000</v>
      </c>
      <c r="I49" s="307"/>
      <c r="J49" s="307"/>
      <c r="K49" s="307"/>
      <c r="L49" s="307">
        <v>36519994</v>
      </c>
      <c r="M49" s="307"/>
      <c r="N49" s="307"/>
      <c r="O49" s="307"/>
      <c r="P49" s="308">
        <v>38866</v>
      </c>
      <c r="Q49" s="308"/>
      <c r="R49" s="308"/>
      <c r="S49" s="308"/>
      <c r="T49" s="309">
        <v>47932</v>
      </c>
      <c r="U49" s="309"/>
      <c r="V49" s="309"/>
      <c r="W49" s="310"/>
    </row>
    <row r="51" spans="2:23" ht="15" customHeight="1" x14ac:dyDescent="0.2">
      <c r="U51" s="208" t="s">
        <v>470</v>
      </c>
      <c r="V51" s="208"/>
      <c r="W51" s="208"/>
    </row>
  </sheetData>
  <mergeCells count="157">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21:J21"/>
    <mergeCell ref="K21:N21"/>
    <mergeCell ref="O21:S21"/>
    <mergeCell ref="T21:W21"/>
    <mergeCell ref="F18:J18"/>
    <mergeCell ref="K18:N18"/>
    <mergeCell ref="O18:S18"/>
    <mergeCell ref="T18:W18"/>
    <mergeCell ref="F19:J19"/>
    <mergeCell ref="K19:N19"/>
    <mergeCell ref="O19:S19"/>
    <mergeCell ref="T19:W19"/>
    <mergeCell ref="T14:W14"/>
    <mergeCell ref="F15:J15"/>
    <mergeCell ref="K15:N15"/>
    <mergeCell ref="O15:S15"/>
    <mergeCell ref="T15:W15"/>
    <mergeCell ref="F16:J16"/>
    <mergeCell ref="F20:J20"/>
    <mergeCell ref="K20:N20"/>
    <mergeCell ref="O20:S20"/>
    <mergeCell ref="T20:W20"/>
    <mergeCell ref="B1:E3"/>
    <mergeCell ref="F1:J1"/>
    <mergeCell ref="K1:R1"/>
    <mergeCell ref="S1:W1"/>
    <mergeCell ref="F2:J3"/>
    <mergeCell ref="K2:R3"/>
    <mergeCell ref="S2:W3"/>
    <mergeCell ref="N10:S10"/>
    <mergeCell ref="T10:W10"/>
    <mergeCell ref="N7:S7"/>
    <mergeCell ref="T7:W7"/>
    <mergeCell ref="B8:M9"/>
    <mergeCell ref="N8:S8"/>
    <mergeCell ref="T8:W8"/>
    <mergeCell ref="N9:S9"/>
    <mergeCell ref="T9:W9"/>
    <mergeCell ref="K13:N13"/>
    <mergeCell ref="T13:W13"/>
    <mergeCell ref="U51:W51"/>
    <mergeCell ref="B4:W4"/>
    <mergeCell ref="E5:M5"/>
    <mergeCell ref="N5:S5"/>
    <mergeCell ref="T5:W5"/>
    <mergeCell ref="N6:S6"/>
    <mergeCell ref="T6:W6"/>
    <mergeCell ref="B12:W12"/>
    <mergeCell ref="B13:E13"/>
    <mergeCell ref="F13:J13"/>
    <mergeCell ref="O13:S13"/>
    <mergeCell ref="K16:N16"/>
    <mergeCell ref="O16:S16"/>
    <mergeCell ref="T16:W16"/>
    <mergeCell ref="F17:J17"/>
    <mergeCell ref="K17:N17"/>
    <mergeCell ref="O17:S17"/>
    <mergeCell ref="T17:W17"/>
    <mergeCell ref="B14:E22"/>
    <mergeCell ref="F14:J14"/>
    <mergeCell ref="K14:N14"/>
    <mergeCell ref="O14:S14"/>
  </mergeCells>
  <phoneticPr fontId="1"/>
  <hyperlinks>
    <hyperlink ref="U51" location="目次!D6" display="目次へ戻る"/>
    <hyperlink ref="U51:W51" location="目次!D13" display="目次へ戻る"/>
  </hyperlink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40</vt:i4>
      </vt:variant>
    </vt:vector>
  </HeadingPairs>
  <TitlesOfParts>
    <vt:vector size="81" baseType="lpstr">
      <vt:lpstr>目次</vt:lpstr>
      <vt:lpstr>1.区民_区役所本庁舎</vt:lpstr>
      <vt:lpstr>2.区民_地域センター</vt:lpstr>
      <vt:lpstr>3.区民_区民集会所</vt:lpstr>
      <vt:lpstr>4.区民_高島平区民館</vt:lpstr>
      <vt:lpstr>5.区民_文化会館</vt:lpstr>
      <vt:lpstr>6.区民_グリーンホール</vt:lpstr>
      <vt:lpstr>7.住宅_区営住宅</vt:lpstr>
      <vt:lpstr>8.住宅_改良住宅</vt:lpstr>
      <vt:lpstr>9.住宅_高齢者住宅</vt:lpstr>
      <vt:lpstr>10.産業_ものづくり研究開発連携センター</vt:lpstr>
      <vt:lpstr>11.産業_ハイライフプラザ</vt:lpstr>
      <vt:lpstr>12.産業_企業活性化センター</vt:lpstr>
      <vt:lpstr>13.福祉_ふれあい館</vt:lpstr>
      <vt:lpstr>14.福祉_シニア学習プラザ</vt:lpstr>
      <vt:lpstr>15.福祉_いこいの家</vt:lpstr>
      <vt:lpstr>16.福祉_特別養護老人ホーム</vt:lpstr>
      <vt:lpstr>17.福祉_母子生活支援施設</vt:lpstr>
      <vt:lpstr>18.福祉_福祉園</vt:lpstr>
      <vt:lpstr>19.福祉_障がい者福祉センター</vt:lpstr>
      <vt:lpstr>20.児童_児童館</vt:lpstr>
      <vt:lpstr>21.児童_保育園</vt:lpstr>
      <vt:lpstr>22.児童_あいキッズ</vt:lpstr>
      <vt:lpstr>23.環境_エコポリスセンター</vt:lpstr>
      <vt:lpstr>24.環境_熱帯環境植物館</vt:lpstr>
      <vt:lpstr>25.環境_リサイクルプラザ</vt:lpstr>
      <vt:lpstr>26.土木_自転車駐車場</vt:lpstr>
      <vt:lpstr>27.土木_公園等</vt:lpstr>
      <vt:lpstr>28.教育_郷土芸能伝承館</vt:lpstr>
      <vt:lpstr>29.教育_生涯学習センター</vt:lpstr>
      <vt:lpstr>30.教育_郷土資料館</vt:lpstr>
      <vt:lpstr>31.教育_榛名林間学園</vt:lpstr>
      <vt:lpstr>32.教育_八ヶ岳荘</vt:lpstr>
      <vt:lpstr>33.教育_美術館</vt:lpstr>
      <vt:lpstr>34.教育_教育科学館</vt:lpstr>
      <vt:lpstr>35.教育_体育施設</vt:lpstr>
      <vt:lpstr>36.教育_図書館</vt:lpstr>
      <vt:lpstr>37.教育_幼稚園</vt:lpstr>
      <vt:lpstr>38.教育_小学校</vt:lpstr>
      <vt:lpstr>39.教育_中学校</vt:lpstr>
      <vt:lpstr>40.教育_天津わかしお学校</vt:lpstr>
      <vt:lpstr>'1.区民_区役所本庁舎'!Print_Area</vt:lpstr>
      <vt:lpstr>'10.産業_ものづくり研究開発連携センター'!Print_Area</vt:lpstr>
      <vt:lpstr>'11.産業_ハイライフプラザ'!Print_Area</vt:lpstr>
      <vt:lpstr>'12.産業_企業活性化センター'!Print_Area</vt:lpstr>
      <vt:lpstr>'13.福祉_ふれあい館'!Print_Area</vt:lpstr>
      <vt:lpstr>'14.福祉_シニア学習プラザ'!Print_Area</vt:lpstr>
      <vt:lpstr>'15.福祉_いこいの家'!Print_Area</vt:lpstr>
      <vt:lpstr>'16.福祉_特別養護老人ホーム'!Print_Area</vt:lpstr>
      <vt:lpstr>'17.福祉_母子生活支援施設'!Print_Area</vt:lpstr>
      <vt:lpstr>'18.福祉_福祉園'!Print_Area</vt:lpstr>
      <vt:lpstr>'19.福祉_障がい者福祉センター'!Print_Area</vt:lpstr>
      <vt:lpstr>'2.区民_地域センター'!Print_Area</vt:lpstr>
      <vt:lpstr>'20.児童_児童館'!Print_Area</vt:lpstr>
      <vt:lpstr>'21.児童_保育園'!Print_Area</vt:lpstr>
      <vt:lpstr>'22.児童_あいキッズ'!Print_Area</vt:lpstr>
      <vt:lpstr>'23.環境_エコポリスセンター'!Print_Area</vt:lpstr>
      <vt:lpstr>'24.環境_熱帯環境植物館'!Print_Area</vt:lpstr>
      <vt:lpstr>'25.環境_リサイクルプラザ'!Print_Area</vt:lpstr>
      <vt:lpstr>'26.土木_自転車駐車場'!Print_Area</vt:lpstr>
      <vt:lpstr>'27.土木_公園等'!Print_Area</vt:lpstr>
      <vt:lpstr>'28.教育_郷土芸能伝承館'!Print_Area</vt:lpstr>
      <vt:lpstr>'29.教育_生涯学習センター'!Print_Area</vt:lpstr>
      <vt:lpstr>'3.区民_区民集会所'!Print_Area</vt:lpstr>
      <vt:lpstr>'30.教育_郷土資料館'!Print_Area</vt:lpstr>
      <vt:lpstr>'31.教育_榛名林間学園'!Print_Area</vt:lpstr>
      <vt:lpstr>'32.教育_八ヶ岳荘'!Print_Area</vt:lpstr>
      <vt:lpstr>'33.教育_美術館'!Print_Area</vt:lpstr>
      <vt:lpstr>'34.教育_教育科学館'!Print_Area</vt:lpstr>
      <vt:lpstr>'35.教育_体育施設'!Print_Area</vt:lpstr>
      <vt:lpstr>'36.教育_図書館'!Print_Area</vt:lpstr>
      <vt:lpstr>'37.教育_幼稚園'!Print_Area</vt:lpstr>
      <vt:lpstr>'38.教育_小学校'!Print_Area</vt:lpstr>
      <vt:lpstr>'39.教育_中学校'!Print_Area</vt:lpstr>
      <vt:lpstr>'4.区民_高島平区民館'!Print_Area</vt:lpstr>
      <vt:lpstr>'40.教育_天津わかしお学校'!Print_Area</vt:lpstr>
      <vt:lpstr>'5.区民_文化会館'!Print_Area</vt:lpstr>
      <vt:lpstr>'6.区民_グリーンホール'!Print_Area</vt:lpstr>
      <vt:lpstr>'7.住宅_区営住宅'!Print_Area</vt:lpstr>
      <vt:lpstr>'8.住宅_改良住宅'!Print_Area</vt:lpstr>
      <vt:lpstr>'9.住宅_高齢者住宅'!Print_Area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test</cp:lastModifiedBy>
  <cp:lastPrinted>2021-11-23T22:29:31Z</cp:lastPrinted>
  <dcterms:created xsi:type="dcterms:W3CDTF">2016-03-02T06:04:49Z</dcterms:created>
  <dcterms:modified xsi:type="dcterms:W3CDTF">2021-11-24T01:44:28Z</dcterms:modified>
</cp:coreProperties>
</file>