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itfs01\fs01_shr01\Sosiki_93\工事設計課\02_工務係\工事関係制度・ガイドライン\【区】週休2日制工事\2026_R08-03改定\HP\"/>
    </mc:Choice>
  </mc:AlternateContent>
  <xr:revisionPtr revIDLastSave="0" documentId="13_ncr:1_{0F5395F4-6B3A-4CCA-A84C-F7DA631053EF}" xr6:coauthVersionLast="47" xr6:coauthVersionMax="47" xr10:uidLastSave="{00000000-0000-0000-0000-000000000000}"/>
  <bookViews>
    <workbookView xWindow="1560" yWindow="1560" windowWidth="21600" windowHeight="11295" xr2:uid="{00000000-000D-0000-FFFF-FFFF00000000}"/>
  </bookViews>
  <sheets>
    <sheet name="現場閉所報告書(月単位)" sheetId="1" r:id="rId1"/>
    <sheet name="プルダウン" sheetId="2" r:id="rId2"/>
  </sheets>
  <definedNames>
    <definedName name="_xlnm.Print_Area" localSheetId="0">'現場閉所報告書(月単位)'!$A$12:$AM$93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0" i="1" l="1"/>
  <c r="AJ20" i="1" l="1"/>
  <c r="AJ22" i="1" s="1"/>
  <c r="AI20" i="1"/>
  <c r="AI22" i="1" s="1"/>
  <c r="AH20" i="1"/>
  <c r="AH22" i="1" s="1"/>
  <c r="C29" i="1"/>
  <c r="C35" i="1" s="1"/>
  <c r="C41" i="1" s="1"/>
  <c r="C27" i="1" l="1"/>
  <c r="S28" i="1" s="1"/>
  <c r="C48" i="1"/>
  <c r="AH21" i="1"/>
  <c r="AH23" i="1" s="1"/>
  <c r="AH24" i="1" s="1"/>
  <c r="O26" i="1" l="1"/>
  <c r="O27" i="1" s="1"/>
  <c r="AG28" i="1"/>
  <c r="Z26" i="1"/>
  <c r="Z27" i="1" s="1"/>
  <c r="M28" i="1"/>
  <c r="Y28" i="1"/>
  <c r="R26" i="1"/>
  <c r="R27" i="1" s="1"/>
  <c r="V26" i="1"/>
  <c r="V27" i="1" s="1"/>
  <c r="Q28" i="1"/>
  <c r="J26" i="1"/>
  <c r="J27" i="1" s="1"/>
  <c r="W26" i="1"/>
  <c r="W27" i="1" s="1"/>
  <c r="AA26" i="1"/>
  <c r="AA27" i="1" s="1"/>
  <c r="G26" i="1"/>
  <c r="G27" i="1" s="1"/>
  <c r="U26" i="1"/>
  <c r="U27" i="1" s="1"/>
  <c r="P28" i="1"/>
  <c r="AE28" i="1"/>
  <c r="M26" i="1"/>
  <c r="M27" i="1" s="1"/>
  <c r="X26" i="1"/>
  <c r="X27" i="1" s="1"/>
  <c r="W28" i="1"/>
  <c r="W29" i="1" s="1"/>
  <c r="W30" i="1" s="1"/>
  <c r="O28" i="1"/>
  <c r="AF26" i="1"/>
  <c r="AF27" i="1" s="1"/>
  <c r="R28" i="1"/>
  <c r="G28" i="1"/>
  <c r="T26" i="1"/>
  <c r="T27" i="1" s="1"/>
  <c r="F26" i="1"/>
  <c r="F27" i="1" s="1"/>
  <c r="AB26" i="1"/>
  <c r="AB27" i="1" s="1"/>
  <c r="I28" i="1"/>
  <c r="V28" i="1"/>
  <c r="S26" i="1"/>
  <c r="S27" i="1" s="1"/>
  <c r="S29" i="1" s="1"/>
  <c r="S30" i="1" s="1"/>
  <c r="F28" i="1"/>
  <c r="J28" i="1"/>
  <c r="AD28" i="1"/>
  <c r="N26" i="1"/>
  <c r="N27" i="1" s="1"/>
  <c r="AC28" i="1"/>
  <c r="Z28" i="1"/>
  <c r="X28" i="1"/>
  <c r="L26" i="1"/>
  <c r="L27" i="1" s="1"/>
  <c r="AD26" i="1"/>
  <c r="AD27" i="1" s="1"/>
  <c r="H28" i="1"/>
  <c r="AE26" i="1"/>
  <c r="AE27" i="1" s="1"/>
  <c r="AC26" i="1"/>
  <c r="AC27" i="1" s="1"/>
  <c r="N28" i="1"/>
  <c r="AF28" i="1"/>
  <c r="U28" i="1"/>
  <c r="AB28" i="1"/>
  <c r="K26" i="1"/>
  <c r="K27" i="1" s="1"/>
  <c r="C33" i="1"/>
  <c r="AD32" i="1" s="1"/>
  <c r="AD33" i="1" s="1"/>
  <c r="H26" i="1"/>
  <c r="H27" i="1" s="1"/>
  <c r="AA28" i="1"/>
  <c r="K28" i="1"/>
  <c r="Q26" i="1"/>
  <c r="Q27" i="1" s="1"/>
  <c r="I26" i="1"/>
  <c r="I27" i="1" s="1"/>
  <c r="T28" i="1"/>
  <c r="AJ26" i="1"/>
  <c r="AJ27" i="1" s="1"/>
  <c r="AH26" i="1"/>
  <c r="P26" i="1"/>
  <c r="P27" i="1" s="1"/>
  <c r="AG26" i="1"/>
  <c r="AG27" i="1" s="1"/>
  <c r="Y26" i="1"/>
  <c r="Y27" i="1" s="1"/>
  <c r="L28" i="1"/>
  <c r="AI26" i="1"/>
  <c r="AI27" i="1" s="1"/>
  <c r="C54" i="1"/>
  <c r="Y29" i="1" l="1"/>
  <c r="Y30" i="1" s="1"/>
  <c r="AD30" i="1"/>
  <c r="J29" i="1"/>
  <c r="J30" i="1" s="1"/>
  <c r="X29" i="1"/>
  <c r="X30" i="1" s="1"/>
  <c r="O29" i="1"/>
  <c r="O30" i="1" s="1"/>
  <c r="AA29" i="1"/>
  <c r="AA30" i="1" s="1"/>
  <c r="AB29" i="1"/>
  <c r="AB30" i="1" s="1"/>
  <c r="Z29" i="1"/>
  <c r="Z30" i="1" s="1"/>
  <c r="U29" i="1"/>
  <c r="U30" i="1" s="1"/>
  <c r="R29" i="1"/>
  <c r="R30" i="1" s="1"/>
  <c r="M29" i="1"/>
  <c r="M30" i="1" s="1"/>
  <c r="G32" i="1"/>
  <c r="G33" i="1" s="1"/>
  <c r="F34" i="1"/>
  <c r="K29" i="1"/>
  <c r="K30" i="1" s="1"/>
  <c r="Q29" i="1"/>
  <c r="Q30" i="1" s="1"/>
  <c r="F29" i="1"/>
  <c r="F30" i="1" s="1"/>
  <c r="P29" i="1"/>
  <c r="P30" i="1" s="1"/>
  <c r="G29" i="1"/>
  <c r="G30" i="1" s="1"/>
  <c r="AE29" i="1"/>
  <c r="AE30" i="1" s="1"/>
  <c r="U34" i="1"/>
  <c r="AA34" i="1"/>
  <c r="C39" i="1"/>
  <c r="AF38" i="1" s="1"/>
  <c r="AF39" i="1" s="1"/>
  <c r="Q32" i="1"/>
  <c r="Q33" i="1" s="1"/>
  <c r="AG34" i="1"/>
  <c r="H34" i="1"/>
  <c r="X32" i="1"/>
  <c r="X33" i="1" s="1"/>
  <c r="AE34" i="1"/>
  <c r="AJ32" i="1"/>
  <c r="AJ33" i="1" s="1"/>
  <c r="AA32" i="1"/>
  <c r="AA33" i="1" s="1"/>
  <c r="AB32" i="1"/>
  <c r="AB33" i="1" s="1"/>
  <c r="H32" i="1"/>
  <c r="H33" i="1" s="1"/>
  <c r="T29" i="1"/>
  <c r="T30" i="1" s="1"/>
  <c r="AF34" i="1"/>
  <c r="AH32" i="1"/>
  <c r="AH33" i="1" s="1"/>
  <c r="Z34" i="1"/>
  <c r="AI32" i="1"/>
  <c r="AI33" i="1" s="1"/>
  <c r="G34" i="1"/>
  <c r="W32" i="1"/>
  <c r="W33" i="1" s="1"/>
  <c r="Q34" i="1"/>
  <c r="V34" i="1"/>
  <c r="H29" i="1"/>
  <c r="H30" i="1" s="1"/>
  <c r="L29" i="1"/>
  <c r="L30" i="1" s="1"/>
  <c r="R34" i="1"/>
  <c r="F32" i="1"/>
  <c r="F33" i="1" s="1"/>
  <c r="AG29" i="1"/>
  <c r="AG30" i="1" s="1"/>
  <c r="AD34" i="1"/>
  <c r="S32" i="1"/>
  <c r="S33" i="1" s="1"/>
  <c r="I34" i="1"/>
  <c r="V29" i="1"/>
  <c r="V30" i="1" s="1"/>
  <c r="AF29" i="1"/>
  <c r="AF30" i="1" s="1"/>
  <c r="U32" i="1"/>
  <c r="U33" i="1" s="1"/>
  <c r="T34" i="1"/>
  <c r="M32" i="1"/>
  <c r="M33" i="1" s="1"/>
  <c r="AC29" i="1"/>
  <c r="AC30" i="1" s="1"/>
  <c r="N29" i="1"/>
  <c r="N30" i="1" s="1"/>
  <c r="I29" i="1"/>
  <c r="I30" i="1" s="1"/>
  <c r="R32" i="1"/>
  <c r="R33" i="1" s="1"/>
  <c r="I32" i="1"/>
  <c r="I33" i="1" s="1"/>
  <c r="AE32" i="1"/>
  <c r="AE33" i="1" s="1"/>
  <c r="K32" i="1"/>
  <c r="K33" i="1" s="1"/>
  <c r="K34" i="1"/>
  <c r="O32" i="1"/>
  <c r="O33" i="1" s="1"/>
  <c r="N32" i="1"/>
  <c r="N33" i="1" s="1"/>
  <c r="J34" i="1"/>
  <c r="X34" i="1"/>
  <c r="N34" i="1"/>
  <c r="T32" i="1"/>
  <c r="T33" i="1" s="1"/>
  <c r="Z32" i="1"/>
  <c r="Z33" i="1" s="1"/>
  <c r="P34" i="1"/>
  <c r="V32" i="1"/>
  <c r="V33" i="1" s="1"/>
  <c r="AC34" i="1"/>
  <c r="J32" i="1"/>
  <c r="J33" i="1" s="1"/>
  <c r="AF32" i="1"/>
  <c r="AF33" i="1" s="1"/>
  <c r="AB34" i="1"/>
  <c r="M34" i="1"/>
  <c r="Y34" i="1"/>
  <c r="P32" i="1"/>
  <c r="P33" i="1" s="1"/>
  <c r="L32" i="1"/>
  <c r="L33" i="1" s="1"/>
  <c r="AG32" i="1"/>
  <c r="AG33" i="1" s="1"/>
  <c r="W34" i="1"/>
  <c r="AC32" i="1"/>
  <c r="AC33" i="1" s="1"/>
  <c r="Y32" i="1"/>
  <c r="Y33" i="1" s="1"/>
  <c r="O34" i="1"/>
  <c r="S34" i="1"/>
  <c r="L34" i="1"/>
  <c r="AH27" i="1"/>
  <c r="AJ28" i="1"/>
  <c r="AJ30" i="1" s="1"/>
  <c r="AH28" i="1"/>
  <c r="AI28" i="1"/>
  <c r="AI29" i="1" s="1"/>
  <c r="AI30" i="1" s="1"/>
  <c r="C60" i="1"/>
  <c r="F35" i="1" l="1"/>
  <c r="F36" i="1" s="1"/>
  <c r="AH34" i="1"/>
  <c r="AH36" i="1" s="1"/>
  <c r="AC38" i="1"/>
  <c r="AC39" i="1" s="1"/>
  <c r="AG38" i="1"/>
  <c r="AG39" i="1" s="1"/>
  <c r="X38" i="1"/>
  <c r="X39" i="1" s="1"/>
  <c r="AD40" i="1"/>
  <c r="J38" i="1"/>
  <c r="J39" i="1" s="1"/>
  <c r="Q38" i="1"/>
  <c r="Q39" i="1" s="1"/>
  <c r="Z38" i="1"/>
  <c r="Z39" i="1" s="1"/>
  <c r="H38" i="1"/>
  <c r="H39" i="1" s="1"/>
  <c r="Z40" i="1"/>
  <c r="P40" i="1"/>
  <c r="C46" i="1"/>
  <c r="C52" i="1" s="1"/>
  <c r="H53" i="1" s="1"/>
  <c r="J40" i="1"/>
  <c r="AG40" i="1"/>
  <c r="AA40" i="1"/>
  <c r="K40" i="1"/>
  <c r="AD35" i="1"/>
  <c r="AD36" i="1" s="1"/>
  <c r="L38" i="1"/>
  <c r="L39" i="1" s="1"/>
  <c r="AD38" i="1"/>
  <c r="AD39" i="1" s="1"/>
  <c r="N40" i="1"/>
  <c r="AI38" i="1"/>
  <c r="AI39" i="1" s="1"/>
  <c r="G35" i="1"/>
  <c r="G36" i="1" s="1"/>
  <c r="H40" i="1"/>
  <c r="N38" i="1"/>
  <c r="N39" i="1" s="1"/>
  <c r="Q40" i="1"/>
  <c r="T40" i="1"/>
  <c r="S40" i="1"/>
  <c r="U35" i="1"/>
  <c r="U36" i="1" s="1"/>
  <c r="H35" i="1"/>
  <c r="H36" i="1" s="1"/>
  <c r="S35" i="1"/>
  <c r="S36" i="1" s="1"/>
  <c r="Q35" i="1"/>
  <c r="Q36" i="1" s="1"/>
  <c r="X35" i="1"/>
  <c r="X36" i="1" s="1"/>
  <c r="AE40" i="1"/>
  <c r="Y38" i="1"/>
  <c r="Y39" i="1" s="1"/>
  <c r="W40" i="1"/>
  <c r="U40" i="1"/>
  <c r="O38" i="1"/>
  <c r="O39" i="1" s="1"/>
  <c r="V40" i="1"/>
  <c r="T38" i="1"/>
  <c r="T39" i="1" s="1"/>
  <c r="G40" i="1"/>
  <c r="AF40" i="1"/>
  <c r="L40" i="1"/>
  <c r="AA38" i="1"/>
  <c r="AA39" i="1" s="1"/>
  <c r="AB40" i="1"/>
  <c r="O40" i="1"/>
  <c r="O41" i="1" s="1"/>
  <c r="O42" i="1" s="1"/>
  <c r="AH38" i="1"/>
  <c r="AH39" i="1" s="1"/>
  <c r="M38" i="1"/>
  <c r="M39" i="1" s="1"/>
  <c r="S38" i="1"/>
  <c r="S39" i="1" s="1"/>
  <c r="R40" i="1"/>
  <c r="G38" i="1"/>
  <c r="G39" i="1" s="1"/>
  <c r="F40" i="1"/>
  <c r="W38" i="1"/>
  <c r="W39" i="1" s="1"/>
  <c r="K38" i="1"/>
  <c r="K39" i="1" s="1"/>
  <c r="AJ38" i="1"/>
  <c r="AJ39" i="1" s="1"/>
  <c r="AB35" i="1"/>
  <c r="AB36" i="1" s="1"/>
  <c r="I35" i="1"/>
  <c r="I36" i="1" s="1"/>
  <c r="AA35" i="1"/>
  <c r="AA36" i="1" s="1"/>
  <c r="X40" i="1"/>
  <c r="AB38" i="1"/>
  <c r="AB39" i="1" s="1"/>
  <c r="R38" i="1"/>
  <c r="R39" i="1" s="1"/>
  <c r="U38" i="1"/>
  <c r="U39" i="1" s="1"/>
  <c r="P38" i="1"/>
  <c r="P39" i="1" s="1"/>
  <c r="I38" i="1"/>
  <c r="I39" i="1" s="1"/>
  <c r="AE38" i="1"/>
  <c r="AE39" i="1" s="1"/>
  <c r="W35" i="1"/>
  <c r="W36" i="1" s="1"/>
  <c r="O35" i="1"/>
  <c r="O36" i="1" s="1"/>
  <c r="AF35" i="1"/>
  <c r="AF36" i="1" s="1"/>
  <c r="I40" i="1"/>
  <c r="V38" i="1"/>
  <c r="V39" i="1" s="1"/>
  <c r="F38" i="1"/>
  <c r="F39" i="1" s="1"/>
  <c r="Y40" i="1"/>
  <c r="M40" i="1"/>
  <c r="AC40" i="1"/>
  <c r="R35" i="1"/>
  <c r="R36" i="1" s="1"/>
  <c r="AG36" i="1"/>
  <c r="V35" i="1"/>
  <c r="V36" i="1" s="1"/>
  <c r="Z35" i="1"/>
  <c r="Z36" i="1" s="1"/>
  <c r="M35" i="1"/>
  <c r="M36" i="1" s="1"/>
  <c r="T35" i="1"/>
  <c r="T36" i="1" s="1"/>
  <c r="AE35" i="1"/>
  <c r="AE36" i="1" s="1"/>
  <c r="AI34" i="1"/>
  <c r="AJ34" i="1"/>
  <c r="L35" i="1"/>
  <c r="L36" i="1" s="1"/>
  <c r="P35" i="1"/>
  <c r="P36" i="1" s="1"/>
  <c r="K35" i="1"/>
  <c r="K36" i="1" s="1"/>
  <c r="N35" i="1"/>
  <c r="N36" i="1" s="1"/>
  <c r="Y36" i="1"/>
  <c r="J35" i="1"/>
  <c r="J36" i="1" s="1"/>
  <c r="AC35" i="1"/>
  <c r="AC36" i="1" s="1"/>
  <c r="AH30" i="1"/>
  <c r="AK27" i="1"/>
  <c r="C66" i="1"/>
  <c r="AH40" i="1" l="1"/>
  <c r="J41" i="1"/>
  <c r="J42" i="1" s="1"/>
  <c r="AI40" i="1"/>
  <c r="AD41" i="1"/>
  <c r="AD42" i="1" s="1"/>
  <c r="Z53" i="1"/>
  <c r="F41" i="1"/>
  <c r="F42" i="1" s="1"/>
  <c r="P41" i="1"/>
  <c r="P42" i="1" s="1"/>
  <c r="AG41" i="1"/>
  <c r="AG42" i="1" s="1"/>
  <c r="AA41" i="1"/>
  <c r="AA42" i="1" s="1"/>
  <c r="F45" i="1"/>
  <c r="F46" i="1" s="1"/>
  <c r="Q45" i="1"/>
  <c r="Q46" i="1" s="1"/>
  <c r="G45" i="1"/>
  <c r="G46" i="1" s="1"/>
  <c r="V41" i="1"/>
  <c r="V42" i="1" s="1"/>
  <c r="AG53" i="1"/>
  <c r="U53" i="1"/>
  <c r="AJ40" i="1"/>
  <c r="AJ41" i="1" s="1"/>
  <c r="AJ42" i="1" s="1"/>
  <c r="S41" i="1"/>
  <c r="S42" i="1" s="1"/>
  <c r="Z41" i="1"/>
  <c r="Z42" i="1" s="1"/>
  <c r="T41" i="1"/>
  <c r="T42" i="1" s="1"/>
  <c r="W41" i="1"/>
  <c r="W42" i="1" s="1"/>
  <c r="AD51" i="1"/>
  <c r="AD52" i="1" s="1"/>
  <c r="K53" i="1"/>
  <c r="P45" i="1"/>
  <c r="P46" i="1" s="1"/>
  <c r="Z47" i="1"/>
  <c r="H45" i="1"/>
  <c r="H46" i="1" s="1"/>
  <c r="AE53" i="1"/>
  <c r="O45" i="1"/>
  <c r="O46" i="1" s="1"/>
  <c r="T53" i="1"/>
  <c r="AE51" i="1"/>
  <c r="AE52" i="1" s="1"/>
  <c r="H41" i="1"/>
  <c r="H42" i="1" s="1"/>
  <c r="K41" i="1"/>
  <c r="K42" i="1" s="1"/>
  <c r="G41" i="1"/>
  <c r="G42" i="1" s="1"/>
  <c r="Q41" i="1"/>
  <c r="Q42" i="1" s="1"/>
  <c r="M41" i="1"/>
  <c r="M42" i="1" s="1"/>
  <c r="Y47" i="1"/>
  <c r="AC47" i="1"/>
  <c r="H51" i="1"/>
  <c r="H52" i="1" s="1"/>
  <c r="H54" i="1" s="1"/>
  <c r="H55" i="1" s="1"/>
  <c r="AA45" i="1"/>
  <c r="AA46" i="1" s="1"/>
  <c r="AF47" i="1"/>
  <c r="AA47" i="1"/>
  <c r="I47" i="1"/>
  <c r="I45" i="1"/>
  <c r="I46" i="1" s="1"/>
  <c r="AD47" i="1"/>
  <c r="T47" i="1"/>
  <c r="N41" i="1"/>
  <c r="N42" i="1" s="1"/>
  <c r="AI51" i="1"/>
  <c r="AI52" i="1" s="1"/>
  <c r="W51" i="1"/>
  <c r="W52" i="1" s="1"/>
  <c r="AC51" i="1"/>
  <c r="AC52" i="1" s="1"/>
  <c r="AB51" i="1"/>
  <c r="AB52" i="1" s="1"/>
  <c r="F53" i="1"/>
  <c r="Y53" i="1"/>
  <c r="J53" i="1"/>
  <c r="U42" i="1"/>
  <c r="N45" i="1"/>
  <c r="N46" i="1" s="1"/>
  <c r="Q47" i="1"/>
  <c r="F47" i="1"/>
  <c r="Z45" i="1"/>
  <c r="Z46" i="1" s="1"/>
  <c r="Q51" i="1"/>
  <c r="Q52" i="1" s="1"/>
  <c r="AF53" i="1"/>
  <c r="W53" i="1"/>
  <c r="P53" i="1"/>
  <c r="M51" i="1"/>
  <c r="M52" i="1" s="1"/>
  <c r="G51" i="1"/>
  <c r="G52" i="1" s="1"/>
  <c r="R53" i="1"/>
  <c r="V53" i="1"/>
  <c r="L45" i="1"/>
  <c r="L46" i="1" s="1"/>
  <c r="AB45" i="1"/>
  <c r="AB46" i="1" s="1"/>
  <c r="X45" i="1"/>
  <c r="X46" i="1" s="1"/>
  <c r="AC45" i="1"/>
  <c r="AC46" i="1" s="1"/>
  <c r="T45" i="1"/>
  <c r="T46" i="1" s="1"/>
  <c r="K45" i="1"/>
  <c r="K46" i="1" s="1"/>
  <c r="X47" i="1"/>
  <c r="Y45" i="1"/>
  <c r="Y46" i="1" s="1"/>
  <c r="AD45" i="1"/>
  <c r="AD46" i="1" s="1"/>
  <c r="AB47" i="1"/>
  <c r="AB48" i="1" s="1"/>
  <c r="AB49" i="1" s="1"/>
  <c r="R45" i="1"/>
  <c r="R46" i="1" s="1"/>
  <c r="V47" i="1"/>
  <c r="S51" i="1"/>
  <c r="S52" i="1" s="1"/>
  <c r="L51" i="1"/>
  <c r="L52" i="1" s="1"/>
  <c r="O51" i="1"/>
  <c r="O52" i="1" s="1"/>
  <c r="AB53" i="1"/>
  <c r="AB54" i="1" s="1"/>
  <c r="AB55" i="1" s="1"/>
  <c r="U51" i="1"/>
  <c r="U52" i="1" s="1"/>
  <c r="AF51" i="1"/>
  <c r="AF52" i="1" s="1"/>
  <c r="AD53" i="1"/>
  <c r="I53" i="1"/>
  <c r="AB41" i="1"/>
  <c r="AB42" i="1" s="1"/>
  <c r="Y42" i="1"/>
  <c r="AF45" i="1"/>
  <c r="AF46" i="1" s="1"/>
  <c r="AH51" i="1"/>
  <c r="AH53" i="1" s="1"/>
  <c r="I41" i="1"/>
  <c r="I42" i="1" s="1"/>
  <c r="S45" i="1"/>
  <c r="S46" i="1" s="1"/>
  <c r="AE47" i="1"/>
  <c r="AE45" i="1"/>
  <c r="AE46" i="1" s="1"/>
  <c r="AG51" i="1"/>
  <c r="AG52" i="1" s="1"/>
  <c r="O53" i="1"/>
  <c r="P47" i="1"/>
  <c r="O47" i="1"/>
  <c r="AG47" i="1"/>
  <c r="U47" i="1"/>
  <c r="M47" i="1"/>
  <c r="M45" i="1"/>
  <c r="M46" i="1" s="1"/>
  <c r="U45" i="1"/>
  <c r="U46" i="1" s="1"/>
  <c r="Q53" i="1"/>
  <c r="M53" i="1"/>
  <c r="J51" i="1"/>
  <c r="J52" i="1" s="1"/>
  <c r="X53" i="1"/>
  <c r="X51" i="1"/>
  <c r="X52" i="1" s="1"/>
  <c r="L53" i="1"/>
  <c r="F51" i="1"/>
  <c r="F52" i="1" s="1"/>
  <c r="Y51" i="1"/>
  <c r="Y52" i="1" s="1"/>
  <c r="W47" i="1"/>
  <c r="AJ45" i="1"/>
  <c r="AJ47" i="1" s="1"/>
  <c r="AG45" i="1"/>
  <c r="AG46" i="1" s="1"/>
  <c r="S47" i="1"/>
  <c r="K47" i="1"/>
  <c r="AH45" i="1"/>
  <c r="AH47" i="1" s="1"/>
  <c r="N47" i="1"/>
  <c r="C58" i="1"/>
  <c r="AG57" i="1" s="1"/>
  <c r="AG58" i="1" s="1"/>
  <c r="S53" i="1"/>
  <c r="G53" i="1"/>
  <c r="T51" i="1"/>
  <c r="T52" i="1" s="1"/>
  <c r="P51" i="1"/>
  <c r="P52" i="1" s="1"/>
  <c r="Z51" i="1"/>
  <c r="Z52" i="1" s="1"/>
  <c r="Z54" i="1" s="1"/>
  <c r="Z55" i="1" s="1"/>
  <c r="N53" i="1"/>
  <c r="AA53" i="1"/>
  <c r="H47" i="1"/>
  <c r="L47" i="1"/>
  <c r="N51" i="1"/>
  <c r="N52" i="1" s="1"/>
  <c r="I51" i="1"/>
  <c r="I52" i="1" s="1"/>
  <c r="V45" i="1"/>
  <c r="V46" i="1" s="1"/>
  <c r="AI45" i="1"/>
  <c r="AI47" i="1" s="1"/>
  <c r="G47" i="1"/>
  <c r="G48" i="1" s="1"/>
  <c r="G49" i="1" s="1"/>
  <c r="R47" i="1"/>
  <c r="J47" i="1"/>
  <c r="J45" i="1"/>
  <c r="J46" i="1" s="1"/>
  <c r="W45" i="1"/>
  <c r="W46" i="1" s="1"/>
  <c r="AC53" i="1"/>
  <c r="AA51" i="1"/>
  <c r="AA52" i="1" s="1"/>
  <c r="V51" i="1"/>
  <c r="V52" i="1" s="1"/>
  <c r="R51" i="1"/>
  <c r="R52" i="1" s="1"/>
  <c r="AJ51" i="1"/>
  <c r="AJ52" i="1" s="1"/>
  <c r="K51" i="1"/>
  <c r="K52" i="1" s="1"/>
  <c r="K54" i="1" s="1"/>
  <c r="K55" i="1" s="1"/>
  <c r="R41" i="1"/>
  <c r="R42" i="1" s="1"/>
  <c r="AC41" i="1"/>
  <c r="AC42" i="1" s="1"/>
  <c r="L41" i="1"/>
  <c r="L42" i="1" s="1"/>
  <c r="AF42" i="1"/>
  <c r="X41" i="1"/>
  <c r="X42" i="1" s="1"/>
  <c r="AE41" i="1"/>
  <c r="AE42" i="1" s="1"/>
  <c r="AJ35" i="1"/>
  <c r="AJ36" i="1" s="1"/>
  <c r="AI42" i="1"/>
  <c r="AI35" i="1"/>
  <c r="AI36" i="1" s="1"/>
  <c r="AK33" i="1"/>
  <c r="AK30" i="1"/>
  <c r="AH41" i="1"/>
  <c r="C73" i="1"/>
  <c r="AK39" i="1" l="1"/>
  <c r="AL26" i="1"/>
  <c r="AL27" i="1" s="1"/>
  <c r="Z59" i="1"/>
  <c r="AG54" i="1"/>
  <c r="AG55" i="1" s="1"/>
  <c r="V57" i="1"/>
  <c r="V58" i="1" s="1"/>
  <c r="T54" i="1"/>
  <c r="T55" i="1" s="1"/>
  <c r="U54" i="1"/>
  <c r="U55" i="1" s="1"/>
  <c r="R54" i="1"/>
  <c r="R55" i="1" s="1"/>
  <c r="S48" i="1"/>
  <c r="S49" i="1" s="1"/>
  <c r="L54" i="1"/>
  <c r="L55" i="1" s="1"/>
  <c r="AE54" i="1"/>
  <c r="AE55" i="1" s="1"/>
  <c r="F48" i="1"/>
  <c r="F49" i="1" s="1"/>
  <c r="L48" i="1"/>
  <c r="L49" i="1" s="1"/>
  <c r="Q48" i="1"/>
  <c r="Q49" i="1" s="1"/>
  <c r="W54" i="1"/>
  <c r="W55" i="1" s="1"/>
  <c r="J48" i="1"/>
  <c r="J49" i="1" s="1"/>
  <c r="L57" i="1"/>
  <c r="L58" i="1" s="1"/>
  <c r="F54" i="1"/>
  <c r="F55" i="1" s="1"/>
  <c r="K48" i="1"/>
  <c r="K49" i="1" s="1"/>
  <c r="G54" i="1"/>
  <c r="G55" i="1" s="1"/>
  <c r="P48" i="1"/>
  <c r="P49" i="1" s="1"/>
  <c r="W48" i="1"/>
  <c r="W49" i="1" s="1"/>
  <c r="AF48" i="1"/>
  <c r="AF49" i="1" s="1"/>
  <c r="O54" i="1"/>
  <c r="O55" i="1" s="1"/>
  <c r="AE48" i="1"/>
  <c r="AE49" i="1" s="1"/>
  <c r="AD48" i="1"/>
  <c r="AD49" i="1" s="1"/>
  <c r="U59" i="1"/>
  <c r="AI46" i="1"/>
  <c r="AI48" i="1" s="1"/>
  <c r="AI49" i="1" s="1"/>
  <c r="X54" i="1"/>
  <c r="X55" i="1" s="1"/>
  <c r="Q54" i="1"/>
  <c r="Q55" i="1" s="1"/>
  <c r="AF54" i="1"/>
  <c r="AF55" i="1" s="1"/>
  <c r="AE59" i="1"/>
  <c r="AC59" i="1"/>
  <c r="AG48" i="1"/>
  <c r="AG49" i="1" s="1"/>
  <c r="Y48" i="1"/>
  <c r="Y49" i="1" s="1"/>
  <c r="Z48" i="1"/>
  <c r="Z49" i="1" s="1"/>
  <c r="AE57" i="1"/>
  <c r="AE58" i="1" s="1"/>
  <c r="H48" i="1"/>
  <c r="H49" i="1" s="1"/>
  <c r="Y54" i="1"/>
  <c r="Y55" i="1" s="1"/>
  <c r="U48" i="1"/>
  <c r="U49" i="1" s="1"/>
  <c r="AJ46" i="1"/>
  <c r="AJ48" i="1" s="1"/>
  <c r="AJ49" i="1" s="1"/>
  <c r="S54" i="1"/>
  <c r="S55" i="1" s="1"/>
  <c r="M54" i="1"/>
  <c r="M55" i="1" s="1"/>
  <c r="AA48" i="1"/>
  <c r="AA49" i="1" s="1"/>
  <c r="F57" i="1"/>
  <c r="F58" i="1" s="1"/>
  <c r="AA59" i="1"/>
  <c r="W57" i="1"/>
  <c r="W58" i="1" s="1"/>
  <c r="AF57" i="1"/>
  <c r="AF58" i="1" s="1"/>
  <c r="I57" i="1"/>
  <c r="I58" i="1" s="1"/>
  <c r="AH57" i="1"/>
  <c r="AH59" i="1" s="1"/>
  <c r="X57" i="1"/>
  <c r="X58" i="1" s="1"/>
  <c r="M48" i="1"/>
  <c r="M49" i="1" s="1"/>
  <c r="X48" i="1"/>
  <c r="X49" i="1" s="1"/>
  <c r="T59" i="1"/>
  <c r="H57" i="1"/>
  <c r="H58" i="1" s="1"/>
  <c r="P57" i="1"/>
  <c r="P58" i="1" s="1"/>
  <c r="AD59" i="1"/>
  <c r="M59" i="1"/>
  <c r="U57" i="1"/>
  <c r="U58" i="1" s="1"/>
  <c r="U60" i="1" s="1"/>
  <c r="U61" i="1" s="1"/>
  <c r="AJ57" i="1"/>
  <c r="AJ59" i="1" s="1"/>
  <c r="N59" i="1"/>
  <c r="AG59" i="1"/>
  <c r="AG60" i="1" s="1"/>
  <c r="AG61" i="1" s="1"/>
  <c r="AF59" i="1"/>
  <c r="Q57" i="1"/>
  <c r="Q58" i="1" s="1"/>
  <c r="AC57" i="1"/>
  <c r="AC58" i="1" s="1"/>
  <c r="AI57" i="1"/>
  <c r="AI59" i="1" s="1"/>
  <c r="Q59" i="1"/>
  <c r="F59" i="1"/>
  <c r="G59" i="1"/>
  <c r="O59" i="1"/>
  <c r="AH42" i="1"/>
  <c r="AK42" i="1" s="1"/>
  <c r="AI53" i="1"/>
  <c r="O57" i="1"/>
  <c r="O58" i="1" s="1"/>
  <c r="Z57" i="1"/>
  <c r="Z58" i="1" s="1"/>
  <c r="K57" i="1"/>
  <c r="K58" i="1" s="1"/>
  <c r="W59" i="1"/>
  <c r="N57" i="1"/>
  <c r="N58" i="1" s="1"/>
  <c r="I59" i="1"/>
  <c r="R57" i="1"/>
  <c r="R58" i="1" s="1"/>
  <c r="AA57" i="1"/>
  <c r="AA58" i="1" s="1"/>
  <c r="H59" i="1"/>
  <c r="P59" i="1"/>
  <c r="I48" i="1"/>
  <c r="I49" i="1" s="1"/>
  <c r="G57" i="1"/>
  <c r="G58" i="1" s="1"/>
  <c r="AB59" i="1"/>
  <c r="J59" i="1"/>
  <c r="L59" i="1"/>
  <c r="S59" i="1"/>
  <c r="S57" i="1"/>
  <c r="S58" i="1" s="1"/>
  <c r="Y59" i="1"/>
  <c r="J57" i="1"/>
  <c r="J58" i="1" s="1"/>
  <c r="AB57" i="1"/>
  <c r="AB58" i="1" s="1"/>
  <c r="X59" i="1"/>
  <c r="Y57" i="1"/>
  <c r="Y58" i="1" s="1"/>
  <c r="C64" i="1"/>
  <c r="M63" i="1" s="1"/>
  <c r="M64" i="1" s="1"/>
  <c r="K59" i="1"/>
  <c r="R59" i="1"/>
  <c r="V59" i="1"/>
  <c r="V60" i="1" s="1"/>
  <c r="V61" i="1" s="1"/>
  <c r="T57" i="1"/>
  <c r="T58" i="1" s="1"/>
  <c r="AD57" i="1"/>
  <c r="AD58" i="1" s="1"/>
  <c r="M57" i="1"/>
  <c r="M58" i="1" s="1"/>
  <c r="T48" i="1"/>
  <c r="T49" i="1" s="1"/>
  <c r="R48" i="1"/>
  <c r="R49" i="1" s="1"/>
  <c r="N48" i="1"/>
  <c r="N49" i="1" s="1"/>
  <c r="AJ53" i="1"/>
  <c r="AJ54" i="1" s="1"/>
  <c r="AJ55" i="1" s="1"/>
  <c r="AA54" i="1"/>
  <c r="AA55" i="1" s="1"/>
  <c r="V48" i="1"/>
  <c r="V49" i="1" s="1"/>
  <c r="P54" i="1"/>
  <c r="P55" i="1" s="1"/>
  <c r="I54" i="1"/>
  <c r="I55" i="1" s="1"/>
  <c r="J54" i="1"/>
  <c r="J55" i="1" s="1"/>
  <c r="AH46" i="1"/>
  <c r="AH48" i="1" s="1"/>
  <c r="AH49" i="1" s="1"/>
  <c r="AD54" i="1"/>
  <c r="AD55" i="1" s="1"/>
  <c r="AC48" i="1"/>
  <c r="AC49" i="1" s="1"/>
  <c r="N54" i="1"/>
  <c r="N55" i="1" s="1"/>
  <c r="AC54" i="1"/>
  <c r="AC55" i="1" s="1"/>
  <c r="V54" i="1"/>
  <c r="V55" i="1" s="1"/>
  <c r="O48" i="1"/>
  <c r="O49" i="1" s="1"/>
  <c r="AH52" i="1"/>
  <c r="AH54" i="1" s="1"/>
  <c r="AH55" i="1" s="1"/>
  <c r="AK36" i="1"/>
  <c r="AK46" i="1"/>
  <c r="C79" i="1"/>
  <c r="Z60" i="1" l="1"/>
  <c r="Z61" i="1" s="1"/>
  <c r="AL32" i="1"/>
  <c r="AL33" i="1" s="1"/>
  <c r="AE60" i="1"/>
  <c r="AE61" i="1" s="1"/>
  <c r="AI58" i="1"/>
  <c r="T60" i="1"/>
  <c r="T61" i="1" s="1"/>
  <c r="AL38" i="1"/>
  <c r="AL39" i="1" s="1"/>
  <c r="AH58" i="1"/>
  <c r="M60" i="1"/>
  <c r="M61" i="1" s="1"/>
  <c r="J60" i="1"/>
  <c r="J61" i="1" s="1"/>
  <c r="AD63" i="1"/>
  <c r="AD64" i="1" s="1"/>
  <c r="K65" i="1"/>
  <c r="AA60" i="1"/>
  <c r="AA61" i="1" s="1"/>
  <c r="AF60" i="1"/>
  <c r="AF61" i="1" s="1"/>
  <c r="I65" i="1"/>
  <c r="J65" i="1"/>
  <c r="AB60" i="1"/>
  <c r="AB61" i="1" s="1"/>
  <c r="G60" i="1"/>
  <c r="G61" i="1" s="1"/>
  <c r="S63" i="1"/>
  <c r="S64" i="1" s="1"/>
  <c r="Q63" i="1"/>
  <c r="Q64" i="1" s="1"/>
  <c r="O60" i="1"/>
  <c r="O61" i="1" s="1"/>
  <c r="AK52" i="1"/>
  <c r="AK49" i="1"/>
  <c r="AL45" i="1" s="1"/>
  <c r="R60" i="1"/>
  <c r="R61" i="1" s="1"/>
  <c r="H60" i="1"/>
  <c r="H61" i="1" s="1"/>
  <c r="AC60" i="1"/>
  <c r="AC61" i="1" s="1"/>
  <c r="S60" i="1"/>
  <c r="S61" i="1" s="1"/>
  <c r="AD60" i="1"/>
  <c r="AD61" i="1" s="1"/>
  <c r="AC63" i="1"/>
  <c r="AC64" i="1" s="1"/>
  <c r="R65" i="1"/>
  <c r="AJ58" i="1"/>
  <c r="AJ60" i="1" s="1"/>
  <c r="AJ61" i="1" s="1"/>
  <c r="T65" i="1"/>
  <c r="AE63" i="1"/>
  <c r="AE64" i="1" s="1"/>
  <c r="O63" i="1"/>
  <c r="O64" i="1" s="1"/>
  <c r="P63" i="1"/>
  <c r="P64" i="1" s="1"/>
  <c r="F60" i="1"/>
  <c r="F61" i="1" s="1"/>
  <c r="I60" i="1"/>
  <c r="I61" i="1" s="1"/>
  <c r="Z63" i="1"/>
  <c r="Z64" i="1" s="1"/>
  <c r="Q65" i="1"/>
  <c r="C71" i="1"/>
  <c r="Z70" i="1" s="1"/>
  <c r="Z71" i="1" s="1"/>
  <c r="AE65" i="1"/>
  <c r="AF63" i="1"/>
  <c r="AF64" i="1" s="1"/>
  <c r="U63" i="1"/>
  <c r="U64" i="1" s="1"/>
  <c r="U65" i="1"/>
  <c r="AF65" i="1"/>
  <c r="V65" i="1"/>
  <c r="L60" i="1"/>
  <c r="L61" i="1" s="1"/>
  <c r="T63" i="1"/>
  <c r="T64" i="1" s="1"/>
  <c r="K63" i="1"/>
  <c r="K64" i="1" s="1"/>
  <c r="S65" i="1"/>
  <c r="J63" i="1"/>
  <c r="J64" i="1" s="1"/>
  <c r="I63" i="1"/>
  <c r="I64" i="1" s="1"/>
  <c r="AG63" i="1"/>
  <c r="AG64" i="1" s="1"/>
  <c r="AC65" i="1"/>
  <c r="V63" i="1"/>
  <c r="V64" i="1" s="1"/>
  <c r="AD65" i="1"/>
  <c r="W63" i="1"/>
  <c r="W64" i="1" s="1"/>
  <c r="L63" i="1"/>
  <c r="L64" i="1" s="1"/>
  <c r="AB65" i="1"/>
  <c r="F65" i="1"/>
  <c r="N65" i="1"/>
  <c r="N63" i="1"/>
  <c r="N64" i="1" s="1"/>
  <c r="Y65" i="1"/>
  <c r="AA63" i="1"/>
  <c r="AA64" i="1" s="1"/>
  <c r="AH63" i="1"/>
  <c r="AH65" i="1" s="1"/>
  <c r="L65" i="1"/>
  <c r="L66" i="1" s="1"/>
  <c r="L67" i="1" s="1"/>
  <c r="AA65" i="1"/>
  <c r="X63" i="1"/>
  <c r="X64" i="1" s="1"/>
  <c r="M65" i="1"/>
  <c r="AG65" i="1"/>
  <c r="G65" i="1"/>
  <c r="O65" i="1"/>
  <c r="R63" i="1"/>
  <c r="R64" i="1" s="1"/>
  <c r="Z65" i="1"/>
  <c r="Y60" i="1"/>
  <c r="Y61" i="1" s="1"/>
  <c r="X60" i="1"/>
  <c r="X61" i="1" s="1"/>
  <c r="F63" i="1"/>
  <c r="F64" i="1" s="1"/>
  <c r="AI63" i="1"/>
  <c r="AI64" i="1" s="1"/>
  <c r="W65" i="1"/>
  <c r="AJ63" i="1"/>
  <c r="AJ65" i="1" s="1"/>
  <c r="X65" i="1"/>
  <c r="H63" i="1"/>
  <c r="H64" i="1" s="1"/>
  <c r="Y63" i="1"/>
  <c r="Y64" i="1" s="1"/>
  <c r="AB63" i="1"/>
  <c r="AB64" i="1" s="1"/>
  <c r="G63" i="1"/>
  <c r="G64" i="1" s="1"/>
  <c r="H65" i="1"/>
  <c r="P65" i="1"/>
  <c r="K60" i="1"/>
  <c r="K61" i="1" s="1"/>
  <c r="Q60" i="1"/>
  <c r="Q61" i="1" s="1"/>
  <c r="W60" i="1"/>
  <c r="W61" i="1" s="1"/>
  <c r="N60" i="1"/>
  <c r="N61" i="1" s="1"/>
  <c r="AI54" i="1"/>
  <c r="AI55" i="1" s="1"/>
  <c r="AK55" i="1" s="1"/>
  <c r="P60" i="1"/>
  <c r="P61" i="1" s="1"/>
  <c r="AI60" i="1"/>
  <c r="AI61" i="1" s="1"/>
  <c r="AK58" i="1"/>
  <c r="AH60" i="1"/>
  <c r="AH61" i="1" s="1"/>
  <c r="C85" i="1"/>
  <c r="AL46" i="1" l="1"/>
  <c r="AJ70" i="1"/>
  <c r="AJ72" i="1" s="1"/>
  <c r="G66" i="1"/>
  <c r="G67" i="1" s="1"/>
  <c r="K66" i="1"/>
  <c r="K67" i="1" s="1"/>
  <c r="AD66" i="1"/>
  <c r="AD67" i="1" s="1"/>
  <c r="AB72" i="1"/>
  <c r="F72" i="1"/>
  <c r="T70" i="1"/>
  <c r="T71" i="1" s="1"/>
  <c r="S66" i="1"/>
  <c r="S67" i="1" s="1"/>
  <c r="T66" i="1"/>
  <c r="T67" i="1" s="1"/>
  <c r="Z66" i="1"/>
  <c r="Z67" i="1" s="1"/>
  <c r="AK61" i="1"/>
  <c r="AL58" i="1" s="1"/>
  <c r="K70" i="1"/>
  <c r="K71" i="1" s="1"/>
  <c r="I66" i="1"/>
  <c r="I67" i="1" s="1"/>
  <c r="L72" i="1"/>
  <c r="X72" i="1"/>
  <c r="L70" i="1"/>
  <c r="L71" i="1" s="1"/>
  <c r="AB70" i="1"/>
  <c r="AB71" i="1" s="1"/>
  <c r="Y66" i="1"/>
  <c r="Y67" i="1" s="1"/>
  <c r="J66" i="1"/>
  <c r="J67" i="1" s="1"/>
  <c r="G70" i="1"/>
  <c r="G71" i="1" s="1"/>
  <c r="Q70" i="1"/>
  <c r="Q71" i="1" s="1"/>
  <c r="U70" i="1"/>
  <c r="U71" i="1" s="1"/>
  <c r="AF70" i="1"/>
  <c r="AF71" i="1" s="1"/>
  <c r="AF72" i="1"/>
  <c r="I72" i="1"/>
  <c r="AG72" i="1"/>
  <c r="AE72" i="1"/>
  <c r="J72" i="1"/>
  <c r="S70" i="1"/>
  <c r="S71" i="1" s="1"/>
  <c r="M72" i="1"/>
  <c r="AG70" i="1"/>
  <c r="AG71" i="1" s="1"/>
  <c r="AI70" i="1"/>
  <c r="AI72" i="1" s="1"/>
  <c r="AH70" i="1"/>
  <c r="AH72" i="1" s="1"/>
  <c r="AD72" i="1"/>
  <c r="R70" i="1"/>
  <c r="R71" i="1" s="1"/>
  <c r="W70" i="1"/>
  <c r="W71" i="1" s="1"/>
  <c r="W72" i="1"/>
  <c r="H70" i="1"/>
  <c r="H71" i="1" s="1"/>
  <c r="G72" i="1"/>
  <c r="U66" i="1"/>
  <c r="U67" i="1" s="1"/>
  <c r="Q66" i="1"/>
  <c r="Q67" i="1" s="1"/>
  <c r="W66" i="1"/>
  <c r="W67" i="1" s="1"/>
  <c r="AA66" i="1"/>
  <c r="AA67" i="1" s="1"/>
  <c r="R66" i="1"/>
  <c r="R67" i="1" s="1"/>
  <c r="F66" i="1"/>
  <c r="F67" i="1" s="1"/>
  <c r="AB66" i="1"/>
  <c r="AB67" i="1" s="1"/>
  <c r="AJ64" i="1"/>
  <c r="AJ66" i="1" s="1"/>
  <c r="AJ67" i="1" s="1"/>
  <c r="AH64" i="1"/>
  <c r="AH66" i="1" s="1"/>
  <c r="AH67" i="1" s="1"/>
  <c r="I70" i="1"/>
  <c r="I71" i="1" s="1"/>
  <c r="H72" i="1"/>
  <c r="AD70" i="1"/>
  <c r="AD71" i="1" s="1"/>
  <c r="T72" i="1"/>
  <c r="K72" i="1"/>
  <c r="K73" i="1" s="1"/>
  <c r="K74" i="1" s="1"/>
  <c r="AC70" i="1"/>
  <c r="AC71" i="1" s="1"/>
  <c r="S72" i="1"/>
  <c r="C77" i="1"/>
  <c r="F78" i="1" s="1"/>
  <c r="X66" i="1"/>
  <c r="X67" i="1" s="1"/>
  <c r="N66" i="1"/>
  <c r="N67" i="1" s="1"/>
  <c r="U72" i="1"/>
  <c r="N72" i="1"/>
  <c r="V72" i="1"/>
  <c r="M70" i="1"/>
  <c r="M71" i="1" s="1"/>
  <c r="Y72" i="1"/>
  <c r="F70" i="1"/>
  <c r="F71" i="1" s="1"/>
  <c r="AA70" i="1"/>
  <c r="AA71" i="1" s="1"/>
  <c r="V70" i="1"/>
  <c r="V71" i="1" s="1"/>
  <c r="O66" i="1"/>
  <c r="O67" i="1" s="1"/>
  <c r="P66" i="1"/>
  <c r="P67" i="1" s="1"/>
  <c r="Y70" i="1"/>
  <c r="Y71" i="1" s="1"/>
  <c r="P72" i="1"/>
  <c r="Q72" i="1"/>
  <c r="X70" i="1"/>
  <c r="X71" i="1" s="1"/>
  <c r="O70" i="1"/>
  <c r="O71" i="1" s="1"/>
  <c r="AE70" i="1"/>
  <c r="AE71" i="1" s="1"/>
  <c r="O72" i="1"/>
  <c r="AA72" i="1"/>
  <c r="R72" i="1"/>
  <c r="Z72" i="1"/>
  <c r="Z73" i="1" s="1"/>
  <c r="Z74" i="1" s="1"/>
  <c r="P70" i="1"/>
  <c r="P71" i="1" s="1"/>
  <c r="AC72" i="1"/>
  <c r="J70" i="1"/>
  <c r="J71" i="1" s="1"/>
  <c r="N70" i="1"/>
  <c r="N71" i="1" s="1"/>
  <c r="AE66" i="1"/>
  <c r="AE67" i="1" s="1"/>
  <c r="AG66" i="1"/>
  <c r="AG67" i="1" s="1"/>
  <c r="AI65" i="1"/>
  <c r="AK64" i="1" s="1"/>
  <c r="M66" i="1"/>
  <c r="M67" i="1" s="1"/>
  <c r="V66" i="1"/>
  <c r="V67" i="1" s="1"/>
  <c r="AF66" i="1"/>
  <c r="AF67" i="1" s="1"/>
  <c r="AC66" i="1"/>
  <c r="AC67" i="1" s="1"/>
  <c r="AL51" i="1"/>
  <c r="AL52" i="1" s="1"/>
  <c r="H66" i="1"/>
  <c r="H67" i="1" s="1"/>
  <c r="C91" i="1"/>
  <c r="AJ71" i="1" l="1"/>
  <c r="AJ73" i="1" s="1"/>
  <c r="AJ74" i="1" s="1"/>
  <c r="AB73" i="1"/>
  <c r="AB74" i="1" s="1"/>
  <c r="F73" i="1"/>
  <c r="F74" i="1" s="1"/>
  <c r="AI76" i="1"/>
  <c r="AI77" i="1" s="1"/>
  <c r="T73" i="1"/>
  <c r="T74" i="1" s="1"/>
  <c r="AI71" i="1"/>
  <c r="AI73" i="1" s="1"/>
  <c r="AI74" i="1" s="1"/>
  <c r="O76" i="1"/>
  <c r="O77" i="1" s="1"/>
  <c r="AE73" i="1"/>
  <c r="AE74" i="1" s="1"/>
  <c r="R73" i="1"/>
  <c r="R74" i="1" s="1"/>
  <c r="AA73" i="1"/>
  <c r="AA74" i="1" s="1"/>
  <c r="P73" i="1"/>
  <c r="P74" i="1" s="1"/>
  <c r="AL57" i="1"/>
  <c r="AF73" i="1"/>
  <c r="AF74" i="1" s="1"/>
  <c r="AH71" i="1"/>
  <c r="AH73" i="1" s="1"/>
  <c r="AH74" i="1" s="1"/>
  <c r="J73" i="1"/>
  <c r="J74" i="1" s="1"/>
  <c r="AC73" i="1"/>
  <c r="AC74" i="1" s="1"/>
  <c r="G73" i="1"/>
  <c r="G74" i="1" s="1"/>
  <c r="AG73" i="1"/>
  <c r="AG74" i="1" s="1"/>
  <c r="Y78" i="1"/>
  <c r="X76" i="1"/>
  <c r="X77" i="1" s="1"/>
  <c r="N73" i="1"/>
  <c r="N74" i="1" s="1"/>
  <c r="H73" i="1"/>
  <c r="H74" i="1" s="1"/>
  <c r="M73" i="1"/>
  <c r="M74" i="1" s="1"/>
  <c r="L73" i="1"/>
  <c r="L74" i="1" s="1"/>
  <c r="AJ76" i="1"/>
  <c r="AJ77" i="1" s="1"/>
  <c r="O73" i="1"/>
  <c r="O74" i="1" s="1"/>
  <c r="U73" i="1"/>
  <c r="U74" i="1" s="1"/>
  <c r="AD73" i="1"/>
  <c r="AD74" i="1" s="1"/>
  <c r="W73" i="1"/>
  <c r="W74" i="1" s="1"/>
  <c r="U78" i="1"/>
  <c r="Z76" i="1"/>
  <c r="Z77" i="1" s="1"/>
  <c r="I73" i="1"/>
  <c r="I74" i="1" s="1"/>
  <c r="X73" i="1"/>
  <c r="X74" i="1" s="1"/>
  <c r="Q73" i="1"/>
  <c r="Q74" i="1" s="1"/>
  <c r="S73" i="1"/>
  <c r="S74" i="1" s="1"/>
  <c r="AI66" i="1"/>
  <c r="AI67" i="1" s="1"/>
  <c r="AK67" i="1" s="1"/>
  <c r="AL63" i="1" s="1"/>
  <c r="Y73" i="1"/>
  <c r="Y74" i="1" s="1"/>
  <c r="J78" i="1"/>
  <c r="J76" i="1"/>
  <c r="J77" i="1" s="1"/>
  <c r="AB76" i="1"/>
  <c r="AB77" i="1" s="1"/>
  <c r="N76" i="1"/>
  <c r="N77" i="1" s="1"/>
  <c r="K78" i="1"/>
  <c r="Q76" i="1"/>
  <c r="Q77" i="1" s="1"/>
  <c r="AA76" i="1"/>
  <c r="AA77" i="1" s="1"/>
  <c r="W76" i="1"/>
  <c r="W77" i="1" s="1"/>
  <c r="H76" i="1"/>
  <c r="H77" i="1" s="1"/>
  <c r="F76" i="1"/>
  <c r="F77" i="1" s="1"/>
  <c r="F79" i="1" s="1"/>
  <c r="F80" i="1" s="1"/>
  <c r="AC76" i="1"/>
  <c r="AC77" i="1" s="1"/>
  <c r="M76" i="1"/>
  <c r="M77" i="1" s="1"/>
  <c r="AH76" i="1"/>
  <c r="AH78" i="1" s="1"/>
  <c r="I78" i="1"/>
  <c r="V73" i="1"/>
  <c r="V74" i="1" s="1"/>
  <c r="P76" i="1"/>
  <c r="P77" i="1" s="1"/>
  <c r="R78" i="1"/>
  <c r="V78" i="1"/>
  <c r="AG78" i="1"/>
  <c r="P78" i="1"/>
  <c r="Y76" i="1"/>
  <c r="Y77" i="1" s="1"/>
  <c r="M78" i="1"/>
  <c r="G76" i="1"/>
  <c r="G77" i="1" s="1"/>
  <c r="AC78" i="1"/>
  <c r="S78" i="1"/>
  <c r="I76" i="1"/>
  <c r="I77" i="1" s="1"/>
  <c r="N78" i="1"/>
  <c r="H78" i="1"/>
  <c r="T78" i="1"/>
  <c r="X78" i="1"/>
  <c r="L76" i="1"/>
  <c r="L77" i="1" s="1"/>
  <c r="W78" i="1"/>
  <c r="W79" i="1" s="1"/>
  <c r="W80" i="1" s="1"/>
  <c r="U76" i="1"/>
  <c r="U77" i="1" s="1"/>
  <c r="K76" i="1"/>
  <c r="K77" i="1" s="1"/>
  <c r="O78" i="1"/>
  <c r="C83" i="1"/>
  <c r="AI82" i="1" s="1"/>
  <c r="T76" i="1"/>
  <c r="T77" i="1" s="1"/>
  <c r="S76" i="1"/>
  <c r="S77" i="1" s="1"/>
  <c r="R76" i="1"/>
  <c r="R77" i="1" s="1"/>
  <c r="AD78" i="1"/>
  <c r="G78" i="1"/>
  <c r="Q78" i="1"/>
  <c r="AG76" i="1"/>
  <c r="AG77" i="1" s="1"/>
  <c r="L78" i="1"/>
  <c r="AD76" i="1"/>
  <c r="AD77" i="1" s="1"/>
  <c r="AB78" i="1"/>
  <c r="AA78" i="1"/>
  <c r="AA79" i="1" s="1"/>
  <c r="AA80" i="1" s="1"/>
  <c r="AF78" i="1"/>
  <c r="Z78" i="1"/>
  <c r="AF76" i="1"/>
  <c r="AF77" i="1" s="1"/>
  <c r="AE76" i="1"/>
  <c r="AE77" i="1" s="1"/>
  <c r="V76" i="1"/>
  <c r="V77" i="1" s="1"/>
  <c r="AE78" i="1"/>
  <c r="AK71" i="1"/>
  <c r="AI78" i="1" l="1"/>
  <c r="AL64" i="1"/>
  <c r="O79" i="1"/>
  <c r="O80" i="1" s="1"/>
  <c r="M79" i="1"/>
  <c r="M80" i="1" s="1"/>
  <c r="M84" i="1"/>
  <c r="J84" i="1"/>
  <c r="Z79" i="1"/>
  <c r="Z80" i="1" s="1"/>
  <c r="J79" i="1"/>
  <c r="J80" i="1" s="1"/>
  <c r="AD79" i="1"/>
  <c r="AD80" i="1" s="1"/>
  <c r="X79" i="1"/>
  <c r="X80" i="1" s="1"/>
  <c r="AB79" i="1"/>
  <c r="AB80" i="1" s="1"/>
  <c r="U79" i="1"/>
  <c r="U80" i="1" s="1"/>
  <c r="R79" i="1"/>
  <c r="R80" i="1" s="1"/>
  <c r="G79" i="1"/>
  <c r="G80" i="1" s="1"/>
  <c r="I79" i="1"/>
  <c r="I80" i="1" s="1"/>
  <c r="AE79" i="1"/>
  <c r="AE80" i="1" s="1"/>
  <c r="Y79" i="1"/>
  <c r="Y80" i="1" s="1"/>
  <c r="K79" i="1"/>
  <c r="K80" i="1" s="1"/>
  <c r="V79" i="1"/>
  <c r="V80" i="1" s="1"/>
  <c r="H79" i="1"/>
  <c r="H80" i="1" s="1"/>
  <c r="P79" i="1"/>
  <c r="P80" i="1" s="1"/>
  <c r="K82" i="1"/>
  <c r="K83" i="1" s="1"/>
  <c r="AJ78" i="1"/>
  <c r="AK77" i="1" s="1"/>
  <c r="L79" i="1"/>
  <c r="L80" i="1" s="1"/>
  <c r="AG79" i="1"/>
  <c r="AG80" i="1" s="1"/>
  <c r="AF79" i="1"/>
  <c r="AF80" i="1" s="1"/>
  <c r="AC79" i="1"/>
  <c r="AC80" i="1" s="1"/>
  <c r="T79" i="1"/>
  <c r="T80" i="1" s="1"/>
  <c r="N79" i="1"/>
  <c r="N80" i="1" s="1"/>
  <c r="N82" i="1"/>
  <c r="N83" i="1" s="1"/>
  <c r="Q79" i="1"/>
  <c r="Q80" i="1" s="1"/>
  <c r="Q84" i="1"/>
  <c r="Z82" i="1"/>
  <c r="Z83" i="1" s="1"/>
  <c r="S79" i="1"/>
  <c r="S80" i="1" s="1"/>
  <c r="I84" i="1"/>
  <c r="C89" i="1"/>
  <c r="AH77" i="1"/>
  <c r="AH79" i="1" s="1"/>
  <c r="AH80" i="1" s="1"/>
  <c r="S84" i="1"/>
  <c r="F84" i="1"/>
  <c r="AD82" i="1"/>
  <c r="AD83" i="1" s="1"/>
  <c r="O84" i="1"/>
  <c r="J82" i="1"/>
  <c r="J83" i="1" s="1"/>
  <c r="R82" i="1"/>
  <c r="R83" i="1" s="1"/>
  <c r="T82" i="1"/>
  <c r="T83" i="1" s="1"/>
  <c r="G82" i="1"/>
  <c r="G83" i="1" s="1"/>
  <c r="I82" i="1"/>
  <c r="I83" i="1" s="1"/>
  <c r="T84" i="1"/>
  <c r="Y84" i="1"/>
  <c r="S82" i="1"/>
  <c r="S83" i="1" s="1"/>
  <c r="P82" i="1"/>
  <c r="P83" i="1" s="1"/>
  <c r="F82" i="1"/>
  <c r="F83" i="1" s="1"/>
  <c r="Z84" i="1"/>
  <c r="N84" i="1"/>
  <c r="AB82" i="1"/>
  <c r="AB83" i="1" s="1"/>
  <c r="Y82" i="1"/>
  <c r="Y83" i="1" s="1"/>
  <c r="W84" i="1"/>
  <c r="AE84" i="1"/>
  <c r="AA82" i="1"/>
  <c r="AA83" i="1" s="1"/>
  <c r="G84" i="1"/>
  <c r="AF82" i="1"/>
  <c r="AF83" i="1" s="1"/>
  <c r="P84" i="1"/>
  <c r="U84" i="1"/>
  <c r="AC84" i="1"/>
  <c r="X82" i="1"/>
  <c r="X83" i="1" s="1"/>
  <c r="H82" i="1"/>
  <c r="H83" i="1" s="1"/>
  <c r="W82" i="1"/>
  <c r="W83" i="1" s="1"/>
  <c r="H84" i="1"/>
  <c r="AC82" i="1"/>
  <c r="AC83" i="1" s="1"/>
  <c r="AH82" i="1"/>
  <c r="AH84" i="1" s="1"/>
  <c r="V84" i="1"/>
  <c r="AD84" i="1"/>
  <c r="R84" i="1"/>
  <c r="M82" i="1"/>
  <c r="M83" i="1" s="1"/>
  <c r="AE82" i="1"/>
  <c r="AE83" i="1" s="1"/>
  <c r="V82" i="1"/>
  <c r="V83" i="1" s="1"/>
  <c r="U82" i="1"/>
  <c r="U83" i="1" s="1"/>
  <c r="O82" i="1"/>
  <c r="O83" i="1" s="1"/>
  <c r="AG82" i="1"/>
  <c r="AG83" i="1" s="1"/>
  <c r="AJ82" i="1"/>
  <c r="AJ84" i="1" s="1"/>
  <c r="X84" i="1"/>
  <c r="X85" i="1" s="1"/>
  <c r="X86" i="1" s="1"/>
  <c r="AF84" i="1"/>
  <c r="L82" i="1"/>
  <c r="L83" i="1" s="1"/>
  <c r="Q82" i="1"/>
  <c r="Q83" i="1" s="1"/>
  <c r="L84" i="1"/>
  <c r="AB84" i="1"/>
  <c r="K84" i="1"/>
  <c r="AG84" i="1"/>
  <c r="AA84" i="1"/>
  <c r="AI79" i="1"/>
  <c r="AI80" i="1" s="1"/>
  <c r="AK74" i="1"/>
  <c r="AL70" i="1" s="1"/>
  <c r="AI83" i="1"/>
  <c r="AI84" i="1"/>
  <c r="AG22" i="1"/>
  <c r="N85" i="1" l="1"/>
  <c r="N86" i="1" s="1"/>
  <c r="AL71" i="1"/>
  <c r="AJ79" i="1"/>
  <c r="AJ80" i="1" s="1"/>
  <c r="AK80" i="1" s="1"/>
  <c r="AL77" i="1" s="1"/>
  <c r="W85" i="1"/>
  <c r="W86" i="1" s="1"/>
  <c r="M85" i="1"/>
  <c r="M86" i="1" s="1"/>
  <c r="AD88" i="1"/>
  <c r="AD89" i="1" s="1"/>
  <c r="F88" i="1"/>
  <c r="F89" i="1" s="1"/>
  <c r="AH88" i="1"/>
  <c r="AH90" i="1" s="1"/>
  <c r="AB88" i="1"/>
  <c r="AB89" i="1" s="1"/>
  <c r="Y85" i="1"/>
  <c r="Y86" i="1" s="1"/>
  <c r="P88" i="1"/>
  <c r="P89" i="1" s="1"/>
  <c r="H88" i="1"/>
  <c r="H89" i="1" s="1"/>
  <c r="J90" i="1"/>
  <c r="U90" i="1"/>
  <c r="Y88" i="1"/>
  <c r="Y89" i="1" s="1"/>
  <c r="AA85" i="1"/>
  <c r="AA86" i="1" s="1"/>
  <c r="J85" i="1"/>
  <c r="J86" i="1" s="1"/>
  <c r="AG88" i="1"/>
  <c r="AG89" i="1" s="1"/>
  <c r="AF90" i="1"/>
  <c r="L85" i="1"/>
  <c r="L86" i="1" s="1"/>
  <c r="P85" i="1"/>
  <c r="P86" i="1" s="1"/>
  <c r="Q90" i="1"/>
  <c r="Z88" i="1"/>
  <c r="Z89" i="1" s="1"/>
  <c r="AC90" i="1"/>
  <c r="K85" i="1"/>
  <c r="K86" i="1" s="1"/>
  <c r="AG85" i="1"/>
  <c r="AG86" i="1" s="1"/>
  <c r="AD85" i="1"/>
  <c r="AD86" i="1" s="1"/>
  <c r="F85" i="1"/>
  <c r="F86" i="1" s="1"/>
  <c r="I85" i="1"/>
  <c r="I86" i="1" s="1"/>
  <c r="S85" i="1"/>
  <c r="S86" i="1" s="1"/>
  <c r="H85" i="1"/>
  <c r="H86" i="1" s="1"/>
  <c r="R85" i="1"/>
  <c r="R86" i="1" s="1"/>
  <c r="AB85" i="1"/>
  <c r="AB86" i="1" s="1"/>
  <c r="Q85" i="1"/>
  <c r="Q86" i="1" s="1"/>
  <c r="V85" i="1"/>
  <c r="V86" i="1" s="1"/>
  <c r="G85" i="1"/>
  <c r="G86" i="1" s="1"/>
  <c r="Y90" i="1"/>
  <c r="AG90" i="1"/>
  <c r="AA88" i="1"/>
  <c r="AA89" i="1" s="1"/>
  <c r="G88" i="1"/>
  <c r="G89" i="1" s="1"/>
  <c r="P90" i="1"/>
  <c r="L90" i="1"/>
  <c r="AI88" i="1"/>
  <c r="AI89" i="1" s="1"/>
  <c r="X90" i="1"/>
  <c r="U85" i="1"/>
  <c r="U86" i="1" s="1"/>
  <c r="Z85" i="1"/>
  <c r="Z86" i="1" s="1"/>
  <c r="S90" i="1"/>
  <c r="I90" i="1"/>
  <c r="J88" i="1"/>
  <c r="J89" i="1" s="1"/>
  <c r="AJ83" i="1"/>
  <c r="Z90" i="1"/>
  <c r="Q88" i="1"/>
  <c r="Q89" i="1" s="1"/>
  <c r="O90" i="1"/>
  <c r="M88" i="1"/>
  <c r="M89" i="1" s="1"/>
  <c r="K88" i="1"/>
  <c r="K89" i="1" s="1"/>
  <c r="AD90" i="1"/>
  <c r="U88" i="1"/>
  <c r="U89" i="1" s="1"/>
  <c r="V88" i="1"/>
  <c r="V89" i="1" s="1"/>
  <c r="M90" i="1"/>
  <c r="T88" i="1"/>
  <c r="T89" i="1" s="1"/>
  <c r="AF85" i="1"/>
  <c r="AF86" i="1" s="1"/>
  <c r="AE85" i="1"/>
  <c r="AE86" i="1" s="1"/>
  <c r="O85" i="1"/>
  <c r="O86" i="1" s="1"/>
  <c r="AE88" i="1"/>
  <c r="AE89" i="1" s="1"/>
  <c r="V90" i="1"/>
  <c r="N88" i="1"/>
  <c r="N89" i="1" s="1"/>
  <c r="W90" i="1"/>
  <c r="AF88" i="1"/>
  <c r="AF89" i="1" s="1"/>
  <c r="K90" i="1"/>
  <c r="R90" i="1"/>
  <c r="W88" i="1"/>
  <c r="W89" i="1" s="1"/>
  <c r="T90" i="1"/>
  <c r="S88" i="1"/>
  <c r="S89" i="1" s="1"/>
  <c r="G90" i="1"/>
  <c r="AC85" i="1"/>
  <c r="AC86" i="1" s="1"/>
  <c r="T85" i="1"/>
  <c r="T86" i="1" s="1"/>
  <c r="I88" i="1"/>
  <c r="I89" i="1" s="1"/>
  <c r="AE90" i="1"/>
  <c r="F90" i="1"/>
  <c r="AB90" i="1"/>
  <c r="AB91" i="1" s="1"/>
  <c r="AB92" i="1" s="1"/>
  <c r="L88" i="1"/>
  <c r="L89" i="1" s="1"/>
  <c r="AC88" i="1"/>
  <c r="AC89" i="1" s="1"/>
  <c r="AA90" i="1"/>
  <c r="AH83" i="1"/>
  <c r="AH85" i="1" s="1"/>
  <c r="AH86" i="1" s="1"/>
  <c r="R88" i="1"/>
  <c r="R89" i="1" s="1"/>
  <c r="O88" i="1"/>
  <c r="O89" i="1" s="1"/>
  <c r="AJ88" i="1"/>
  <c r="AJ89" i="1" s="1"/>
  <c r="N90" i="1"/>
  <c r="X88" i="1"/>
  <c r="X89" i="1" s="1"/>
  <c r="H90" i="1"/>
  <c r="H91" i="1" s="1"/>
  <c r="H92" i="1" s="1"/>
  <c r="AI85" i="1"/>
  <c r="AI86" i="1" s="1"/>
  <c r="AJ85" i="1"/>
  <c r="AJ86" i="1" s="1"/>
  <c r="AK83" i="1"/>
  <c r="G22" i="1"/>
  <c r="H22" i="1"/>
  <c r="I22" i="1"/>
  <c r="J22" i="1"/>
  <c r="K22" i="1"/>
  <c r="L22" i="1"/>
  <c r="M22" i="1"/>
  <c r="N22" i="1"/>
  <c r="O22" i="1"/>
  <c r="P22" i="1"/>
  <c r="Q22" i="1"/>
  <c r="R22" i="1"/>
  <c r="S22" i="1"/>
  <c r="T22" i="1"/>
  <c r="U22" i="1"/>
  <c r="V22" i="1"/>
  <c r="W22" i="1"/>
  <c r="X22" i="1"/>
  <c r="Y22" i="1"/>
  <c r="Z22" i="1"/>
  <c r="AA22" i="1"/>
  <c r="AB22" i="1"/>
  <c r="AC22" i="1"/>
  <c r="AD22" i="1"/>
  <c r="AE22" i="1"/>
  <c r="AF22" i="1"/>
  <c r="F22" i="1"/>
  <c r="AI21" i="1"/>
  <c r="T20" i="1"/>
  <c r="U20" i="1"/>
  <c r="U21" i="1" s="1"/>
  <c r="V20" i="1"/>
  <c r="V21" i="1" s="1"/>
  <c r="W20" i="1"/>
  <c r="W21" i="1" s="1"/>
  <c r="X20" i="1"/>
  <c r="Y20" i="1"/>
  <c r="Z20" i="1"/>
  <c r="Z21" i="1" s="1"/>
  <c r="AA20" i="1"/>
  <c r="AA21" i="1" s="1"/>
  <c r="AB20" i="1"/>
  <c r="AC20" i="1"/>
  <c r="AC21" i="1" s="1"/>
  <c r="AD20" i="1"/>
  <c r="AD21" i="1" s="1"/>
  <c r="AE20" i="1"/>
  <c r="AE21" i="1" s="1"/>
  <c r="AF20" i="1"/>
  <c r="AF21" i="1" s="1"/>
  <c r="AG20" i="1"/>
  <c r="M20" i="1"/>
  <c r="M21" i="1" s="1"/>
  <c r="N20" i="1"/>
  <c r="N21" i="1" s="1"/>
  <c r="O20" i="1"/>
  <c r="O21" i="1" s="1"/>
  <c r="P20" i="1"/>
  <c r="P21" i="1" s="1"/>
  <c r="Q20" i="1"/>
  <c r="R20" i="1"/>
  <c r="R21" i="1" s="1"/>
  <c r="S20" i="1"/>
  <c r="S21" i="1" s="1"/>
  <c r="G20" i="1"/>
  <c r="H20" i="1"/>
  <c r="H21" i="1" s="1"/>
  <c r="I20" i="1"/>
  <c r="I21" i="1" s="1"/>
  <c r="J20" i="1"/>
  <c r="K20" i="1"/>
  <c r="L20" i="1"/>
  <c r="AD91" i="1" l="1"/>
  <c r="AD92" i="1" s="1"/>
  <c r="U91" i="1"/>
  <c r="U92" i="1" s="1"/>
  <c r="M23" i="1"/>
  <c r="L91" i="1"/>
  <c r="L92" i="1" s="1"/>
  <c r="J91" i="1"/>
  <c r="J92" i="1" s="1"/>
  <c r="AH89" i="1"/>
  <c r="AH91" i="1" s="1"/>
  <c r="AH92" i="1" s="1"/>
  <c r="AF91" i="1"/>
  <c r="AF92" i="1" s="1"/>
  <c r="P91" i="1"/>
  <c r="P92" i="1" s="1"/>
  <c r="AG91" i="1"/>
  <c r="AG92" i="1" s="1"/>
  <c r="Y91" i="1"/>
  <c r="Y92" i="1" s="1"/>
  <c r="AC91" i="1"/>
  <c r="AC92" i="1" s="1"/>
  <c r="Z91" i="1"/>
  <c r="Z92" i="1" s="1"/>
  <c r="N91" i="1"/>
  <c r="N92" i="1" s="1"/>
  <c r="K91" i="1"/>
  <c r="K92" i="1" s="1"/>
  <c r="AE91" i="1"/>
  <c r="AE92" i="1" s="1"/>
  <c r="S91" i="1"/>
  <c r="S92" i="1" s="1"/>
  <c r="Q91" i="1"/>
  <c r="Q92" i="1" s="1"/>
  <c r="AL76" i="1"/>
  <c r="AA91" i="1"/>
  <c r="AA92" i="1" s="1"/>
  <c r="X91" i="1"/>
  <c r="X92" i="1" s="1"/>
  <c r="M91" i="1"/>
  <c r="M92" i="1" s="1"/>
  <c r="I91" i="1"/>
  <c r="I92" i="1" s="1"/>
  <c r="AJ90" i="1"/>
  <c r="AJ91" i="1" s="1"/>
  <c r="F91" i="1"/>
  <c r="F92" i="1" s="1"/>
  <c r="R91" i="1"/>
  <c r="R92" i="1" s="1"/>
  <c r="AI90" i="1"/>
  <c r="AI91" i="1" s="1"/>
  <c r="AI92" i="1" s="1"/>
  <c r="O91" i="1"/>
  <c r="O92" i="1" s="1"/>
  <c r="G91" i="1"/>
  <c r="G92" i="1" s="1"/>
  <c r="W91" i="1"/>
  <c r="W92" i="1" s="1"/>
  <c r="T91" i="1"/>
  <c r="T92" i="1" s="1"/>
  <c r="V91" i="1"/>
  <c r="V92" i="1" s="1"/>
  <c r="AK86" i="1"/>
  <c r="AL82" i="1" s="1"/>
  <c r="H23" i="1"/>
  <c r="H24" i="1" s="1"/>
  <c r="R23" i="1"/>
  <c r="R24" i="1" s="1"/>
  <c r="O23" i="1"/>
  <c r="O24" i="1" s="1"/>
  <c r="AF24" i="1"/>
  <c r="AE24" i="1"/>
  <c r="V23" i="1"/>
  <c r="V24" i="1" s="1"/>
  <c r="AD23" i="1"/>
  <c r="AD24" i="1" s="1"/>
  <c r="M24" i="1"/>
  <c r="W23" i="1"/>
  <c r="W24" i="1" s="1"/>
  <c r="AC24" i="1"/>
  <c r="U23" i="1"/>
  <c r="U24" i="1" s="1"/>
  <c r="I23" i="1"/>
  <c r="I24" i="1" s="1"/>
  <c r="P23" i="1"/>
  <c r="P24" i="1" s="1"/>
  <c r="N23" i="1"/>
  <c r="N24" i="1" s="1"/>
  <c r="Z23" i="1"/>
  <c r="Z24" i="1" s="1"/>
  <c r="AA23" i="1"/>
  <c r="AA24" i="1" s="1"/>
  <c r="S23" i="1"/>
  <c r="S24" i="1" s="1"/>
  <c r="AK21" i="1"/>
  <c r="AI23" i="1"/>
  <c r="AI24" i="1" s="1"/>
  <c r="AB21" i="1"/>
  <c r="AB23" i="1" s="1"/>
  <c r="AB24" i="1" s="1"/>
  <c r="T21" i="1"/>
  <c r="T23" i="1" s="1"/>
  <c r="T24" i="1" s="1"/>
  <c r="G21" i="1"/>
  <c r="G23" i="1" s="1"/>
  <c r="G24" i="1" s="1"/>
  <c r="X21" i="1"/>
  <c r="X24" i="1" s="1"/>
  <c r="F21" i="1"/>
  <c r="F23" i="1" s="1"/>
  <c r="F24" i="1" s="1"/>
  <c r="Y21" i="1"/>
  <c r="Y24" i="1" s="1"/>
  <c r="AJ21" i="1"/>
  <c r="AJ23" i="1" s="1"/>
  <c r="AJ24" i="1" s="1"/>
  <c r="J21" i="1"/>
  <c r="J23" i="1" s="1"/>
  <c r="J24" i="1" s="1"/>
  <c r="AG21" i="1"/>
  <c r="AG24" i="1" s="1"/>
  <c r="L21" i="1"/>
  <c r="L23" i="1" s="1"/>
  <c r="L24" i="1" s="1"/>
  <c r="K21" i="1"/>
  <c r="K23" i="1" s="1"/>
  <c r="K24" i="1" s="1"/>
  <c r="Q21" i="1"/>
  <c r="Q23" i="1" s="1"/>
  <c r="Q24" i="1" s="1"/>
  <c r="AL83" i="1" l="1"/>
  <c r="AK89" i="1"/>
  <c r="AJ92" i="1"/>
  <c r="AK92" i="1" s="1"/>
  <c r="AK24" i="1"/>
  <c r="AL88" i="1" l="1"/>
  <c r="AL89" i="1" s="1"/>
  <c r="AL20" i="1"/>
  <c r="AL21"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d-komu</author>
  </authors>
  <commentList>
    <comment ref="B20" authorId="0" shapeId="0" xr:uid="{00000000-0006-0000-0000-000001000000}">
      <text>
        <r>
          <rPr>
            <b/>
            <sz val="9"/>
            <color indexed="81"/>
            <rFont val="MS P ゴシック"/>
            <family val="3"/>
            <charset val="128"/>
          </rPr>
          <t>初月のみ設定</t>
        </r>
      </text>
    </comment>
  </commentList>
</comments>
</file>

<file path=xl/sharedStrings.xml><?xml version="1.0" encoding="utf-8"?>
<sst xmlns="http://schemas.openxmlformats.org/spreadsheetml/2006/main" count="184" uniqueCount="58">
  <si>
    <t>令和</t>
    <rPh sb="0" eb="2">
      <t>レイワ</t>
    </rPh>
    <phoneticPr fontId="1"/>
  </si>
  <si>
    <t>年</t>
    <rPh sb="0" eb="1">
      <t>ネン</t>
    </rPh>
    <phoneticPr fontId="1"/>
  </si>
  <si>
    <t>月</t>
    <rPh sb="0" eb="1">
      <t>ガツ</t>
    </rPh>
    <phoneticPr fontId="1"/>
  </si>
  <si>
    <t>日付</t>
    <rPh sb="0" eb="2">
      <t>ヒヅケ</t>
    </rPh>
    <phoneticPr fontId="1"/>
  </si>
  <si>
    <t>曜日</t>
    <rPh sb="0" eb="2">
      <t>ヨウビ</t>
    </rPh>
    <phoneticPr fontId="1"/>
  </si>
  <si>
    <t>期間種別</t>
    <rPh sb="0" eb="2">
      <t>キカン</t>
    </rPh>
    <rPh sb="2" eb="4">
      <t>シュベツ</t>
    </rPh>
    <phoneticPr fontId="1"/>
  </si>
  <si>
    <t>実施</t>
    <rPh sb="0" eb="2">
      <t>ジッシ</t>
    </rPh>
    <phoneticPr fontId="1"/>
  </si>
  <si>
    <t>工</t>
    <rPh sb="0" eb="1">
      <t>コウ</t>
    </rPh>
    <phoneticPr fontId="1"/>
  </si>
  <si>
    <t>一</t>
    <rPh sb="0" eb="1">
      <t>イチ</t>
    </rPh>
    <phoneticPr fontId="1"/>
  </si>
  <si>
    <t>中</t>
    <rPh sb="0" eb="1">
      <t>チュウ</t>
    </rPh>
    <phoneticPr fontId="1"/>
  </si>
  <si>
    <t>製</t>
    <rPh sb="0" eb="1">
      <t>セイ</t>
    </rPh>
    <phoneticPr fontId="1"/>
  </si>
  <si>
    <t>夏</t>
    <rPh sb="0" eb="1">
      <t>ナツ</t>
    </rPh>
    <phoneticPr fontId="1"/>
  </si>
  <si>
    <t>他</t>
    <rPh sb="0" eb="1">
      <t>ホカ</t>
    </rPh>
    <phoneticPr fontId="1"/>
  </si>
  <si>
    <t>作業・閉所種別</t>
  </si>
  <si>
    <t>作</t>
    <rPh sb="0" eb="1">
      <t>サク</t>
    </rPh>
    <phoneticPr fontId="1"/>
  </si>
  <si>
    <t>休</t>
    <rPh sb="0" eb="1">
      <t>キュウ</t>
    </rPh>
    <phoneticPr fontId="1"/>
  </si>
  <si>
    <t>天</t>
    <rPh sb="0" eb="1">
      <t>テン</t>
    </rPh>
    <phoneticPr fontId="1"/>
  </si>
  <si>
    <t>システム部→</t>
    <rPh sb="4" eb="5">
      <t>ブ</t>
    </rPh>
    <phoneticPr fontId="1"/>
  </si>
  <si>
    <t>工期開始日</t>
    <rPh sb="0" eb="2">
      <t>コウキ</t>
    </rPh>
    <rPh sb="2" eb="5">
      <t>カイシビ</t>
    </rPh>
    <phoneticPr fontId="1"/>
  </si>
  <si>
    <t>しゅん工日</t>
    <rPh sb="3" eb="4">
      <t>コウ</t>
    </rPh>
    <rPh sb="4" eb="5">
      <t>ビ</t>
    </rPh>
    <phoneticPr fontId="1"/>
  </si>
  <si>
    <t>基本週休日</t>
    <rPh sb="0" eb="2">
      <t>キホン</t>
    </rPh>
    <rPh sb="2" eb="4">
      <t>シュウキュウ</t>
    </rPh>
    <rPh sb="4" eb="5">
      <t>ビ</t>
    </rPh>
    <phoneticPr fontId="1"/>
  </si>
  <si>
    <t>日</t>
    <rPh sb="0" eb="1">
      <t>ニチ</t>
    </rPh>
    <phoneticPr fontId="1"/>
  </si>
  <si>
    <t>閉所</t>
    <rPh sb="0" eb="2">
      <t>ヘイショ</t>
    </rPh>
    <phoneticPr fontId="1"/>
  </si>
  <si>
    <t>・最初の年月(C23とE23)を入れればカレンダーができあがります。祝日は手動で着色してください。</t>
    <rPh sb="1" eb="3">
      <t>サイショ</t>
    </rPh>
    <rPh sb="4" eb="6">
      <t>ネンゲツ</t>
    </rPh>
    <rPh sb="16" eb="17">
      <t>イ</t>
    </rPh>
    <rPh sb="34" eb="36">
      <t>シュクジツ</t>
    </rPh>
    <rPh sb="37" eb="39">
      <t>シュドウ</t>
    </rPh>
    <rPh sb="40" eb="42">
      <t>チャクショク</t>
    </rPh>
    <phoneticPr fontId="1"/>
  </si>
  <si>
    <t>作</t>
    <rPh sb="0" eb="1">
      <t>サク</t>
    </rPh>
    <phoneticPr fontId="1"/>
  </si>
  <si>
    <t>凡例</t>
    <rPh sb="0" eb="2">
      <t>ハンレイ</t>
    </rPh>
    <phoneticPr fontId="1"/>
  </si>
  <si>
    <t>工</t>
    <rPh sb="0" eb="1">
      <t>コウ</t>
    </rPh>
    <phoneticPr fontId="1"/>
  </si>
  <si>
    <t>工期(対象期間)</t>
    <rPh sb="0" eb="2">
      <t>コウキ</t>
    </rPh>
    <rPh sb="3" eb="5">
      <t>タイショウ</t>
    </rPh>
    <rPh sb="5" eb="7">
      <t>キカン</t>
    </rPh>
    <phoneticPr fontId="1"/>
  </si>
  <si>
    <t>一</t>
    <rPh sb="0" eb="1">
      <t>イチ</t>
    </rPh>
    <phoneticPr fontId="1"/>
  </si>
  <si>
    <t>中</t>
    <rPh sb="0" eb="1">
      <t>ナカ</t>
    </rPh>
    <phoneticPr fontId="1"/>
  </si>
  <si>
    <t>製</t>
    <rPh sb="0" eb="1">
      <t>セイ</t>
    </rPh>
    <phoneticPr fontId="1"/>
  </si>
  <si>
    <t>工場製作期間</t>
    <rPh sb="0" eb="2">
      <t>コウジョウ</t>
    </rPh>
    <rPh sb="2" eb="4">
      <t>セイサク</t>
    </rPh>
    <rPh sb="4" eb="6">
      <t>キカン</t>
    </rPh>
    <phoneticPr fontId="1"/>
  </si>
  <si>
    <t>全部中止期間</t>
    <rPh sb="0" eb="2">
      <t>ゼンブ</t>
    </rPh>
    <rPh sb="2" eb="4">
      <t>チュウシ</t>
    </rPh>
    <rPh sb="4" eb="6">
      <t>キカン</t>
    </rPh>
    <phoneticPr fontId="1"/>
  </si>
  <si>
    <t>一部一時中止期間</t>
    <rPh sb="0" eb="2">
      <t>イチブ</t>
    </rPh>
    <rPh sb="2" eb="4">
      <t>イチジ</t>
    </rPh>
    <rPh sb="4" eb="6">
      <t>チュウシ</t>
    </rPh>
    <rPh sb="6" eb="8">
      <t>キカン</t>
    </rPh>
    <phoneticPr fontId="1"/>
  </si>
  <si>
    <t>年</t>
    <rPh sb="0" eb="1">
      <t>ネン</t>
    </rPh>
    <phoneticPr fontId="1"/>
  </si>
  <si>
    <t>夏</t>
    <rPh sb="0" eb="1">
      <t>ナツ</t>
    </rPh>
    <phoneticPr fontId="1"/>
  </si>
  <si>
    <t>夏季休暇期間</t>
    <rPh sb="0" eb="2">
      <t>カキ</t>
    </rPh>
    <rPh sb="2" eb="4">
      <t>キュウカ</t>
    </rPh>
    <rPh sb="4" eb="6">
      <t>キカン</t>
    </rPh>
    <phoneticPr fontId="1"/>
  </si>
  <si>
    <t>他</t>
    <rPh sb="0" eb="1">
      <t>タ</t>
    </rPh>
    <phoneticPr fontId="1"/>
  </si>
  <si>
    <t>その他対象外期間</t>
    <rPh sb="2" eb="3">
      <t>タ</t>
    </rPh>
    <rPh sb="3" eb="6">
      <t>タイショウガイ</t>
    </rPh>
    <rPh sb="6" eb="8">
      <t>キカン</t>
    </rPh>
    <phoneticPr fontId="1"/>
  </si>
  <si>
    <t>天</t>
    <rPh sb="0" eb="1">
      <t>テン</t>
    </rPh>
    <phoneticPr fontId="1"/>
  </si>
  <si>
    <t>作業日</t>
    <rPh sb="0" eb="3">
      <t>サギョウビ</t>
    </rPh>
    <phoneticPr fontId="1"/>
  </si>
  <si>
    <t>現場閉所日</t>
    <rPh sb="0" eb="2">
      <t>ゲンバ</t>
    </rPh>
    <rPh sb="2" eb="4">
      <t>ヘイショ</t>
    </rPh>
    <rPh sb="4" eb="5">
      <t>ビ</t>
    </rPh>
    <phoneticPr fontId="1"/>
  </si>
  <si>
    <t>・使うページのみ印刷(PDF出力)し提出してください。</t>
    <rPh sb="1" eb="2">
      <t>ツカ</t>
    </rPh>
    <rPh sb="8" eb="10">
      <t>インサツ</t>
    </rPh>
    <rPh sb="14" eb="16">
      <t>シュツリョク</t>
    </rPh>
    <rPh sb="18" eb="20">
      <t>テイシュツ</t>
    </rPh>
    <phoneticPr fontId="1"/>
  </si>
  <si>
    <t>天候等の予定外休工日</t>
    <rPh sb="0" eb="2">
      <t>テンコウ</t>
    </rPh>
    <rPh sb="2" eb="3">
      <t>トウ</t>
    </rPh>
    <rPh sb="4" eb="7">
      <t>ヨテイガイ</t>
    </rPh>
    <rPh sb="7" eb="9">
      <t>キュウコウ</t>
    </rPh>
    <rPh sb="9" eb="10">
      <t>ビ</t>
    </rPh>
    <phoneticPr fontId="1"/>
  </si>
  <si>
    <t>※一般的な内容が自動表示されるようになっているが、全ての欄を確認し実態を反映する計画(報告)とすること。</t>
    <rPh sb="1" eb="4">
      <t>イッパンテキ</t>
    </rPh>
    <rPh sb="5" eb="7">
      <t>ナイヨウ</t>
    </rPh>
    <rPh sb="8" eb="10">
      <t>ジドウ</t>
    </rPh>
    <rPh sb="10" eb="12">
      <t>ヒョウジ</t>
    </rPh>
    <rPh sb="25" eb="26">
      <t>スベ</t>
    </rPh>
    <rPh sb="28" eb="29">
      <t>ラン</t>
    </rPh>
    <rPh sb="30" eb="32">
      <t>カクニン</t>
    </rPh>
    <rPh sb="33" eb="35">
      <t>ジッタイ</t>
    </rPh>
    <rPh sb="36" eb="38">
      <t>ハンエイ</t>
    </rPh>
    <rPh sb="40" eb="42">
      <t>ケイカク</t>
    </rPh>
    <rPh sb="43" eb="45">
      <t>ホウコク</t>
    </rPh>
    <phoneticPr fontId="1"/>
  </si>
  <si>
    <t>※Excelの自動計算を過信せず個数確認、計算確認をしてから提出すること。</t>
    <rPh sb="7" eb="9">
      <t>ジドウ</t>
    </rPh>
    <rPh sb="9" eb="11">
      <t>ケイサン</t>
    </rPh>
    <rPh sb="12" eb="14">
      <t>カシン</t>
    </rPh>
    <rPh sb="16" eb="18">
      <t>コスウ</t>
    </rPh>
    <rPh sb="18" eb="20">
      <t>カクニン</t>
    </rPh>
    <rPh sb="21" eb="23">
      <t>ケイサン</t>
    </rPh>
    <rPh sb="23" eb="25">
      <t>カクニン</t>
    </rPh>
    <rPh sb="30" eb="32">
      <t>テイシュツ</t>
    </rPh>
    <phoneticPr fontId="1"/>
  </si>
  <si>
    <t>・上の工期開始日・しゅん工日を入力すると「工」が自動入力されます。中止、夏季休暇、年末年始休暇等は適宜修正してください。</t>
    <rPh sb="1" eb="2">
      <t>ウエ</t>
    </rPh>
    <rPh sb="3" eb="5">
      <t>コウキ</t>
    </rPh>
    <rPh sb="5" eb="8">
      <t>カイシビ</t>
    </rPh>
    <rPh sb="12" eb="13">
      <t>コウ</t>
    </rPh>
    <rPh sb="13" eb="14">
      <t>ビ</t>
    </rPh>
    <rPh sb="15" eb="17">
      <t>ニュウリョク</t>
    </rPh>
    <rPh sb="21" eb="22">
      <t>コウ</t>
    </rPh>
    <rPh sb="24" eb="26">
      <t>ジドウ</t>
    </rPh>
    <rPh sb="26" eb="28">
      <t>ニュウリョク</t>
    </rPh>
    <rPh sb="33" eb="35">
      <t>チュウシ</t>
    </rPh>
    <rPh sb="36" eb="38">
      <t>カキ</t>
    </rPh>
    <rPh sb="38" eb="40">
      <t>キュウカ</t>
    </rPh>
    <rPh sb="41" eb="43">
      <t>ネンマツ</t>
    </rPh>
    <rPh sb="43" eb="45">
      <t>ネンシ</t>
    </rPh>
    <rPh sb="45" eb="47">
      <t>キュウカ</t>
    </rPh>
    <rPh sb="47" eb="48">
      <t>トウ</t>
    </rPh>
    <rPh sb="49" eb="51">
      <t>テキギ</t>
    </rPh>
    <rPh sb="51" eb="53">
      <t>シュウセイ</t>
    </rPh>
    <phoneticPr fontId="1"/>
  </si>
  <si>
    <t>・上の基本週休日を入力すると計画欄に「休」が自動入力されます。祝日休や不規則な閉所等は適宜修正してください。</t>
    <rPh sb="1" eb="2">
      <t>ウエ</t>
    </rPh>
    <rPh sb="3" eb="5">
      <t>キホン</t>
    </rPh>
    <rPh sb="5" eb="7">
      <t>シュウキュウ</t>
    </rPh>
    <rPh sb="7" eb="8">
      <t>ビ</t>
    </rPh>
    <rPh sb="9" eb="11">
      <t>ニュウリョク</t>
    </rPh>
    <rPh sb="14" eb="16">
      <t>ケイカク</t>
    </rPh>
    <rPh sb="16" eb="17">
      <t>ラン</t>
    </rPh>
    <rPh sb="19" eb="20">
      <t>ヤス</t>
    </rPh>
    <rPh sb="22" eb="24">
      <t>ジドウ</t>
    </rPh>
    <rPh sb="24" eb="26">
      <t>ニュウリョク</t>
    </rPh>
    <rPh sb="31" eb="33">
      <t>シュクジツ</t>
    </rPh>
    <rPh sb="33" eb="34">
      <t>キュウ</t>
    </rPh>
    <rPh sb="35" eb="38">
      <t>フキソク</t>
    </rPh>
    <rPh sb="39" eb="41">
      <t>ヘイショ</t>
    </rPh>
    <rPh sb="41" eb="42">
      <t>トウ</t>
    </rPh>
    <rPh sb="43" eb="45">
      <t>テキギ</t>
    </rPh>
    <rPh sb="45" eb="47">
      <t>シュウセイ</t>
    </rPh>
    <phoneticPr fontId="1"/>
  </si>
  <si>
    <t>別添 2</t>
    <rPh sb="0" eb="2">
      <t>ベッテン</t>
    </rPh>
    <phoneticPr fontId="1"/>
  </si>
  <si>
    <t>年末年始休暇期間</t>
    <rPh sb="0" eb="2">
      <t>ネンマツ</t>
    </rPh>
    <rPh sb="2" eb="4">
      <t>ネンシ</t>
    </rPh>
    <rPh sb="4" eb="6">
      <t>キュウカ</t>
    </rPh>
    <rPh sb="6" eb="8">
      <t>キカン</t>
    </rPh>
    <phoneticPr fontId="1"/>
  </si>
  <si>
    <t>休</t>
    <rPh sb="0" eb="1">
      <t>ヤス</t>
    </rPh>
    <phoneticPr fontId="1"/>
  </si>
  <si>
    <t>現場閉所報告書</t>
    <phoneticPr fontId="1"/>
  </si>
  <si>
    <t>土</t>
    <rPh sb="0" eb="1">
      <t>ド</t>
    </rPh>
    <phoneticPr fontId="1"/>
  </si>
  <si>
    <t>対象期間日数</t>
    <rPh sb="4" eb="6">
      <t>ニッスウ</t>
    </rPh>
    <phoneticPr fontId="1"/>
  </si>
  <si>
    <t>現場閉所日数</t>
    <rPh sb="4" eb="6">
      <t>ニッスウ</t>
    </rPh>
    <phoneticPr fontId="1"/>
  </si>
  <si>
    <t>対象期間日数</t>
    <phoneticPr fontId="1"/>
  </si>
  <si>
    <t>現場閉所日数</t>
    <phoneticPr fontId="1"/>
  </si>
  <si>
    <t>実施報告</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</si>
</sst>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d"/>
    <numFmt numFmtId="177" formatCode="[$-411]ggge&quot;年&quot;m&quot;月&quot;d&quot;日&quot;;@"/>
    <numFmt numFmtId="178" formatCode="0.0%"/>
  </numFmts>
  <fonts count="5">
    <font>
      <sz val="11"/>
      <color theme="1"/>
      <name val="游ゴシック"/>
      <family val="2"/>
      <charset val="128"/>
      <scheme val="minor"/>
    </font>
    <font>
      <sz val="6"/>
      <name val="游ゴシック"/>
      <family val="2"/>
      <charset val="128"/>
      <scheme val="minor"/>
    </font>
    <font>
      <b/>
      <sz val="9"/>
      <color indexed="81"/>
      <name val="MS P ゴシック"/>
      <family val="3"/>
      <charset val="128"/>
    </font>
    <font>
      <sz val="11"/>
      <color theme="1"/>
      <name val="BIZ UDゴシック"/>
      <family val="3"/>
      <charset val="128"/>
    </font>
    <font>
      <b/>
      <sz val="11"/>
      <color theme="1"/>
      <name val="BIZ UDゴシック"/>
      <family val="3"/>
      <charset val="128"/>
    </font>
  </fonts>
  <fills count="2">
    <fill>
      <patternFill patternType="none"/>
    </fill>
    <fill>
      <patternFill patternType="gray125"/>
    </fill>
  </fills>
  <borders count="4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right style="hair">
        <color indexed="64"/>
      </right>
      <top/>
      <bottom style="hair">
        <color indexed="64"/>
      </bottom>
      <diagonal/>
    </border>
    <border>
      <left/>
      <right style="hair">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style="thin">
        <color indexed="64"/>
      </bottom>
      <diagonal/>
    </border>
    <border>
      <left style="dotted">
        <color indexed="64"/>
      </left>
      <right/>
      <top style="thin">
        <color indexed="64"/>
      </top>
      <bottom style="thin">
        <color indexed="64"/>
      </bottom>
      <diagonal/>
    </border>
    <border>
      <left style="thin">
        <color indexed="64"/>
      </left>
      <right style="thin">
        <color indexed="64"/>
      </right>
      <top style="hair">
        <color indexed="64"/>
      </top>
      <bottom/>
      <diagonal/>
    </border>
  </borders>
  <cellStyleXfs count="1">
    <xf numFmtId="0" fontId="0" fillId="0" borderId="0">
      <alignment vertical="center"/>
    </xf>
  </cellStyleXfs>
  <cellXfs count="73">
    <xf numFmtId="0" fontId="0" fillId="0" borderId="0" xfId="0">
      <alignment vertical="center"/>
    </xf>
    <xf numFmtId="0" fontId="0" fillId="0" borderId="8" xfId="0" applyBorder="1">
      <alignment vertical="center"/>
    </xf>
    <xf numFmtId="0" fontId="0" fillId="0" borderId="9" xfId="0" applyBorder="1">
      <alignment vertical="center"/>
    </xf>
    <xf numFmtId="0" fontId="0" fillId="0" borderId="10" xfId="0" applyBorder="1">
      <alignment vertical="center"/>
    </xf>
    <xf numFmtId="0" fontId="3" fillId="0" borderId="0" xfId="0" applyFont="1">
      <alignment vertical="center"/>
    </xf>
    <xf numFmtId="0" fontId="3" fillId="0" borderId="0" xfId="0" applyFont="1" applyAlignment="1">
      <alignment horizontal="center" vertical="center"/>
    </xf>
    <xf numFmtId="0" fontId="3" fillId="0" borderId="11" xfId="0" applyFont="1" applyBorder="1">
      <alignment vertical="center"/>
    </xf>
    <xf numFmtId="0" fontId="3" fillId="0" borderId="12" xfId="0" applyFont="1" applyBorder="1">
      <alignment vertical="center"/>
    </xf>
    <xf numFmtId="0" fontId="3" fillId="0" borderId="15" xfId="0" applyFont="1" applyBorder="1" applyAlignment="1">
      <alignment horizontal="center" vertical="center"/>
    </xf>
    <xf numFmtId="0" fontId="3" fillId="0" borderId="1" xfId="0" applyFont="1" applyBorder="1" applyAlignment="1">
      <alignment horizontal="center" vertical="center"/>
    </xf>
    <xf numFmtId="0" fontId="3" fillId="0" borderId="0" xfId="0" applyFont="1" applyAlignment="1">
      <alignment horizontal="right" vertical="center"/>
    </xf>
    <xf numFmtId="0" fontId="3" fillId="0" borderId="34" xfId="0" applyFont="1" applyBorder="1" applyAlignment="1">
      <alignment horizontal="center" vertical="center"/>
    </xf>
    <xf numFmtId="0" fontId="3" fillId="0" borderId="4" xfId="0" applyFont="1" applyBorder="1" applyAlignment="1">
      <alignment horizontal="center" vertical="center"/>
    </xf>
    <xf numFmtId="0" fontId="3" fillId="0" borderId="6" xfId="0" applyFont="1" applyBorder="1">
      <alignment vertical="center"/>
    </xf>
    <xf numFmtId="0" fontId="3" fillId="0" borderId="0" xfId="0" applyFont="1" applyAlignment="1">
      <alignment vertical="center"/>
    </xf>
    <xf numFmtId="0" fontId="3" fillId="0" borderId="0" xfId="0" applyFont="1" applyAlignment="1">
      <alignment horizontal="left" vertical="center"/>
    </xf>
    <xf numFmtId="0" fontId="3" fillId="0" borderId="15" xfId="0" applyFont="1" applyBorder="1">
      <alignment vertical="center"/>
    </xf>
    <xf numFmtId="0" fontId="3" fillId="0" borderId="0" xfId="0" applyFont="1" applyBorder="1">
      <alignment vertical="center"/>
    </xf>
    <xf numFmtId="0" fontId="3" fillId="0" borderId="0" xfId="0" applyFont="1" applyBorder="1" applyAlignment="1">
      <alignment vertical="center" wrapText="1"/>
    </xf>
    <xf numFmtId="0" fontId="4" fillId="0" borderId="0" xfId="0" applyFont="1">
      <alignment vertical="center"/>
    </xf>
    <xf numFmtId="0" fontId="3" fillId="0" borderId="2" xfId="0" applyFont="1" applyBorder="1">
      <alignment vertical="center"/>
    </xf>
    <xf numFmtId="0" fontId="3" fillId="0" borderId="3" xfId="0" applyFont="1" applyBorder="1">
      <alignment vertical="center"/>
    </xf>
    <xf numFmtId="0" fontId="3" fillId="0" borderId="28" xfId="0" applyFont="1" applyBorder="1" applyAlignment="1">
      <alignment horizontal="distributed" vertical="center" indent="1"/>
    </xf>
    <xf numFmtId="176" fontId="3" fillId="0" borderId="24" xfId="0" applyNumberFormat="1" applyFont="1" applyBorder="1" applyAlignment="1">
      <alignment horizontal="center" vertical="center"/>
    </xf>
    <xf numFmtId="176" fontId="3" fillId="0" borderId="16" xfId="0" applyNumberFormat="1" applyFont="1" applyBorder="1" applyAlignment="1">
      <alignment horizontal="center" vertical="center"/>
    </xf>
    <xf numFmtId="176" fontId="3" fillId="0" borderId="17" xfId="0" applyNumberFormat="1" applyFont="1" applyBorder="1" applyAlignment="1">
      <alignment horizontal="center" vertical="center"/>
    </xf>
    <xf numFmtId="0" fontId="3" fillId="0" borderId="8" xfId="0" applyFont="1" applyBorder="1">
      <alignment vertical="center"/>
    </xf>
    <xf numFmtId="178" fontId="3" fillId="0" borderId="28" xfId="0" applyNumberFormat="1" applyFont="1" applyBorder="1" applyAlignment="1">
      <alignment horizontal="center" vertical="center"/>
    </xf>
    <xf numFmtId="0" fontId="3" fillId="0" borderId="4" xfId="0" applyFont="1" applyBorder="1">
      <alignment vertical="center"/>
    </xf>
    <xf numFmtId="0" fontId="3" fillId="0" borderId="0" xfId="0" applyFont="1" applyBorder="1" applyAlignment="1">
      <alignment horizontal="center" vertical="center"/>
    </xf>
    <xf numFmtId="0" fontId="3" fillId="0" borderId="21" xfId="0" applyFont="1" applyBorder="1" applyAlignment="1">
      <alignment horizontal="distributed" vertical="center" indent="1"/>
    </xf>
    <xf numFmtId="0" fontId="3" fillId="0" borderId="25" xfId="0" applyFont="1" applyBorder="1" applyAlignment="1">
      <alignment horizontal="center" vertical="center"/>
    </xf>
    <xf numFmtId="0" fontId="3" fillId="0" borderId="19" xfId="0" applyFont="1" applyBorder="1" applyAlignment="1">
      <alignment horizontal="center" vertical="center"/>
    </xf>
    <xf numFmtId="0" fontId="3" fillId="0" borderId="20" xfId="0" applyFont="1" applyBorder="1" applyAlignment="1">
      <alignment horizontal="center" vertical="center"/>
    </xf>
    <xf numFmtId="0" fontId="3" fillId="0" borderId="9" xfId="0" applyFont="1" applyBorder="1">
      <alignment vertical="center"/>
    </xf>
    <xf numFmtId="178" fontId="3" fillId="0" borderId="0" xfId="0" applyNumberFormat="1" applyFont="1">
      <alignment vertical="center"/>
    </xf>
    <xf numFmtId="176" fontId="3" fillId="0" borderId="0" xfId="0" applyNumberFormat="1" applyFont="1">
      <alignment vertical="center"/>
    </xf>
    <xf numFmtId="0" fontId="3" fillId="0" borderId="29" xfId="0" applyFont="1" applyBorder="1" applyAlignment="1">
      <alignment horizontal="center" vertical="center"/>
    </xf>
    <xf numFmtId="0" fontId="3" fillId="0" borderId="26" xfId="0" applyFont="1" applyBorder="1" applyAlignment="1">
      <alignment horizontal="center" vertical="center"/>
    </xf>
    <xf numFmtId="0" fontId="3" fillId="0" borderId="22" xfId="0" applyFont="1" applyBorder="1" applyAlignment="1">
      <alignment horizontal="center" vertical="center"/>
    </xf>
    <xf numFmtId="0" fontId="3" fillId="0" borderId="23" xfId="0" applyFont="1" applyBorder="1" applyAlignment="1">
      <alignment horizontal="center" vertical="center"/>
    </xf>
    <xf numFmtId="0" fontId="3" fillId="0" borderId="5" xfId="0" applyFont="1" applyBorder="1">
      <alignment vertical="center"/>
    </xf>
    <xf numFmtId="0" fontId="3" fillId="0" borderId="30" xfId="0" applyFont="1" applyBorder="1" applyAlignment="1">
      <alignment horizontal="distributed" vertical="center" indent="1"/>
    </xf>
    <xf numFmtId="0" fontId="3" fillId="0" borderId="27" xfId="0" applyFont="1" applyBorder="1" applyAlignment="1">
      <alignment horizontal="center" vertical="center"/>
    </xf>
    <xf numFmtId="0" fontId="3" fillId="0" borderId="18" xfId="0" applyFont="1" applyBorder="1" applyAlignment="1">
      <alignment horizontal="center" vertical="center"/>
    </xf>
    <xf numFmtId="0" fontId="3" fillId="0" borderId="7" xfId="0" applyFont="1" applyBorder="1">
      <alignment vertical="center"/>
    </xf>
    <xf numFmtId="0" fontId="3" fillId="0" borderId="1" xfId="0" applyFont="1" applyBorder="1" applyAlignment="1">
      <alignment horizontal="distributed" vertical="center" indent="1"/>
    </xf>
    <xf numFmtId="0" fontId="3" fillId="0" borderId="31" xfId="0" applyFont="1" applyBorder="1" applyAlignment="1">
      <alignment horizontal="center" vertical="center"/>
    </xf>
    <xf numFmtId="0" fontId="3" fillId="0" borderId="32" xfId="0" applyFont="1" applyBorder="1" applyAlignment="1">
      <alignment horizontal="center" vertical="center"/>
    </xf>
    <xf numFmtId="0" fontId="3" fillId="0" borderId="33" xfId="0" applyFont="1" applyBorder="1" applyAlignment="1">
      <alignment horizontal="center" vertical="center"/>
    </xf>
    <xf numFmtId="0" fontId="3" fillId="0" borderId="10" xfId="0" applyFont="1" applyBorder="1">
      <alignment vertical="center"/>
    </xf>
    <xf numFmtId="0" fontId="3" fillId="0" borderId="40" xfId="0" applyFont="1" applyBorder="1" applyAlignment="1">
      <alignment vertical="center" wrapText="1"/>
    </xf>
    <xf numFmtId="0" fontId="3" fillId="0" borderId="9" xfId="0" applyFont="1" applyBorder="1" applyAlignment="1">
      <alignment vertical="center" wrapText="1"/>
    </xf>
    <xf numFmtId="0" fontId="3" fillId="0" borderId="10" xfId="0" applyFont="1" applyBorder="1" applyAlignment="1">
      <alignment vertical="center" wrapText="1"/>
    </xf>
    <xf numFmtId="177" fontId="3" fillId="0" borderId="12" xfId="0" applyNumberFormat="1" applyFont="1" applyBorder="1" applyAlignment="1">
      <alignment horizontal="center" vertical="center"/>
    </xf>
    <xf numFmtId="177" fontId="3" fillId="0" borderId="13" xfId="0" applyNumberFormat="1" applyFont="1" applyBorder="1" applyAlignment="1">
      <alignment horizontal="center" vertical="center"/>
    </xf>
    <xf numFmtId="0" fontId="3" fillId="0" borderId="11" xfId="0" applyFont="1" applyBorder="1">
      <alignment vertical="center"/>
    </xf>
    <xf numFmtId="0" fontId="3" fillId="0" borderId="12" xfId="0" applyFont="1" applyBorder="1">
      <alignment vertical="center"/>
    </xf>
    <xf numFmtId="0" fontId="3" fillId="0" borderId="14" xfId="0" applyFont="1" applyBorder="1">
      <alignment vertical="center"/>
    </xf>
    <xf numFmtId="0" fontId="3" fillId="0" borderId="0" xfId="0" applyFont="1" applyAlignment="1">
      <alignment horizontal="center" vertical="center"/>
    </xf>
    <xf numFmtId="0" fontId="3" fillId="0" borderId="3" xfId="0" applyFont="1" applyBorder="1" applyAlignment="1">
      <alignment horizontal="center" vertical="center"/>
    </xf>
    <xf numFmtId="0" fontId="3" fillId="0" borderId="3" xfId="0" applyFont="1" applyBorder="1" applyAlignment="1">
      <alignment vertical="center"/>
    </xf>
    <xf numFmtId="0" fontId="3" fillId="0" borderId="8" xfId="0" applyFont="1" applyBorder="1" applyAlignment="1">
      <alignment horizontal="center" vertical="center" textRotation="255"/>
    </xf>
    <xf numFmtId="0" fontId="3" fillId="0" borderId="9" xfId="0" applyFont="1" applyBorder="1" applyAlignment="1">
      <alignment horizontal="center" vertical="center" textRotation="255"/>
    </xf>
    <xf numFmtId="0" fontId="3" fillId="0" borderId="10" xfId="0" applyFont="1" applyBorder="1" applyAlignment="1">
      <alignment horizontal="center" vertical="center" textRotation="255"/>
    </xf>
    <xf numFmtId="0" fontId="3" fillId="0" borderId="35" xfId="0" applyFont="1" applyBorder="1" applyAlignment="1">
      <alignment horizontal="center" vertical="center"/>
    </xf>
    <xf numFmtId="0" fontId="3" fillId="0" borderId="36" xfId="0" applyFont="1" applyBorder="1" applyAlignment="1">
      <alignment horizontal="center" vertical="center"/>
    </xf>
    <xf numFmtId="0" fontId="4" fillId="0" borderId="0" xfId="0" applyFont="1">
      <alignment vertical="center"/>
    </xf>
    <xf numFmtId="0" fontId="3" fillId="0" borderId="37" xfId="0" applyFont="1" applyBorder="1" applyAlignment="1">
      <alignment vertical="center" wrapText="1"/>
    </xf>
    <xf numFmtId="0" fontId="3" fillId="0" borderId="38" xfId="0" applyFont="1" applyBorder="1" applyAlignment="1">
      <alignment vertical="center" wrapText="1"/>
    </xf>
    <xf numFmtId="0" fontId="3" fillId="0" borderId="39"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cellXfs>
  <cellStyles count="1">
    <cellStyle name="標準" xfId="0" builtinId="0"/>
  </cellStyles>
  <dxfs count="16">
    <dxf>
      <fill>
        <patternFill>
          <bgColor theme="0" tint="-0.24994659260841701"/>
        </patternFill>
      </fill>
    </dxf>
    <dxf>
      <fill>
        <patternFill>
          <bgColor theme="0" tint="-0.14996795556505021"/>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ont>
        <b/>
        <i val="0"/>
        <color rgb="FFCC0066"/>
      </font>
      <fill>
        <patternFill>
          <bgColor rgb="FFFF9999"/>
        </patternFill>
      </fill>
    </dxf>
    <dxf>
      <font>
        <b/>
        <i val="0"/>
        <color rgb="FF3366FF"/>
      </font>
      <fill>
        <patternFill>
          <bgColor rgb="FFCCCCFF"/>
        </patternFill>
      </fill>
    </dxf>
    <dxf>
      <fill>
        <patternFill>
          <bgColor rgb="FFFFC000"/>
        </patternFill>
      </fill>
    </dxf>
  </dxfs>
  <tableStyles count="0" defaultTableStyle="TableStyleMedium2" defaultPivotStyle="PivotStyleLight16"/>
  <colors>
    <mruColors>
      <color rgb="FFFFCC00"/>
      <color rgb="FFFFCC66"/>
      <color rgb="FF3366FF"/>
      <color rgb="FFCCCCFF"/>
      <color rgb="FFCC0066"/>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AN92"/>
  <sheetViews>
    <sheetView showGridLines="0" tabSelected="1" view="pageBreakPreview" zoomScaleNormal="85" zoomScaleSheetLayoutView="100" workbookViewId="0">
      <selection activeCell="AO10" sqref="AO10"/>
    </sheetView>
  </sheetViews>
  <sheetFormatPr defaultRowHeight="13.5"/>
  <cols>
    <col min="1" max="1" width="0.625" style="4" customWidth="1"/>
    <col min="2" max="2" width="4.375" style="4" customWidth="1"/>
    <col min="3" max="3" width="3" style="4" customWidth="1"/>
    <col min="4" max="4" width="2.25" style="4" customWidth="1"/>
    <col min="5" max="5" width="8.125" style="4" customWidth="1"/>
    <col min="6" max="36" width="2.875" style="5" customWidth="1"/>
    <col min="37" max="37" width="12.875" style="4" customWidth="1"/>
    <col min="38" max="38" width="13.125" style="4" customWidth="1"/>
    <col min="39" max="39" width="0.625" style="4" customWidth="1"/>
    <col min="40" max="16384" width="9" style="4"/>
  </cols>
  <sheetData>
    <row r="1" spans="2:38" ht="13.5" customHeight="1">
      <c r="F1" s="4"/>
      <c r="G1" s="56" t="s">
        <v>18</v>
      </c>
      <c r="H1" s="57"/>
      <c r="I1" s="57"/>
      <c r="J1" s="58"/>
      <c r="K1" s="54">
        <v>46113</v>
      </c>
      <c r="L1" s="54"/>
      <c r="M1" s="54"/>
      <c r="N1" s="54"/>
      <c r="O1" s="54"/>
      <c r="P1" s="54"/>
      <c r="Q1" s="55"/>
      <c r="S1" s="56" t="s">
        <v>19</v>
      </c>
      <c r="T1" s="57"/>
      <c r="U1" s="57"/>
      <c r="V1" s="58"/>
      <c r="W1" s="54">
        <v>46477</v>
      </c>
      <c r="X1" s="54"/>
      <c r="Y1" s="54"/>
      <c r="Z1" s="54"/>
      <c r="AA1" s="54"/>
      <c r="AB1" s="54"/>
      <c r="AC1" s="55"/>
    </row>
    <row r="2" spans="2:38">
      <c r="G2" s="6" t="s">
        <v>20</v>
      </c>
      <c r="H2" s="7"/>
      <c r="I2" s="7"/>
      <c r="J2" s="7"/>
      <c r="K2" s="8" t="s">
        <v>52</v>
      </c>
      <c r="L2" s="9" t="s">
        <v>21</v>
      </c>
      <c r="M2" s="4"/>
      <c r="N2" s="4"/>
      <c r="O2" s="4"/>
      <c r="P2" s="4"/>
      <c r="Q2" s="4"/>
      <c r="S2" s="61"/>
      <c r="T2" s="61"/>
      <c r="U2" s="61"/>
      <c r="V2" s="61"/>
      <c r="W2" s="60" t="s">
        <v>57</v>
      </c>
      <c r="X2" s="60"/>
      <c r="Y2" s="60"/>
      <c r="Z2" s="60"/>
      <c r="AA2" s="60"/>
      <c r="AB2" s="60"/>
      <c r="AC2" s="60"/>
    </row>
    <row r="4" spans="2:38">
      <c r="C4" s="4" t="s">
        <v>23</v>
      </c>
    </row>
    <row r="5" spans="2:38">
      <c r="C5" s="4" t="s">
        <v>46</v>
      </c>
    </row>
    <row r="6" spans="2:38">
      <c r="C6" s="4" t="s">
        <v>47</v>
      </c>
    </row>
    <row r="7" spans="2:38">
      <c r="C7" s="4" t="s">
        <v>42</v>
      </c>
    </row>
    <row r="8" spans="2:38">
      <c r="C8" s="4" t="s">
        <v>44</v>
      </c>
    </row>
    <row r="9" spans="2:38">
      <c r="C9" s="4" t="s">
        <v>45</v>
      </c>
    </row>
    <row r="11" spans="2:38">
      <c r="E11" s="10" t="s">
        <v>17</v>
      </c>
      <c r="F11" s="5">
        <v>1</v>
      </c>
      <c r="G11" s="5">
        <v>2</v>
      </c>
      <c r="H11" s="5">
        <v>3</v>
      </c>
      <c r="I11" s="5">
        <v>4</v>
      </c>
      <c r="J11" s="5">
        <v>5</v>
      </c>
      <c r="K11" s="5">
        <v>6</v>
      </c>
      <c r="L11" s="5">
        <v>7</v>
      </c>
      <c r="M11" s="5">
        <v>8</v>
      </c>
      <c r="N11" s="5">
        <v>9</v>
      </c>
      <c r="O11" s="5">
        <v>10</v>
      </c>
      <c r="P11" s="5">
        <v>11</v>
      </c>
      <c r="Q11" s="5">
        <v>12</v>
      </c>
      <c r="R11" s="5">
        <v>13</v>
      </c>
      <c r="S11" s="5">
        <v>14</v>
      </c>
      <c r="T11" s="5">
        <v>15</v>
      </c>
      <c r="U11" s="5">
        <v>16</v>
      </c>
      <c r="V11" s="5">
        <v>17</v>
      </c>
      <c r="W11" s="5">
        <v>18</v>
      </c>
      <c r="X11" s="5">
        <v>19</v>
      </c>
      <c r="Y11" s="5">
        <v>20</v>
      </c>
      <c r="Z11" s="5">
        <v>21</v>
      </c>
      <c r="AA11" s="5">
        <v>22</v>
      </c>
      <c r="AB11" s="5">
        <v>23</v>
      </c>
      <c r="AC11" s="5">
        <v>24</v>
      </c>
      <c r="AD11" s="5">
        <v>25</v>
      </c>
      <c r="AE11" s="5">
        <v>26</v>
      </c>
      <c r="AF11" s="5">
        <v>27</v>
      </c>
      <c r="AG11" s="5">
        <v>28</v>
      </c>
      <c r="AH11" s="5">
        <v>29</v>
      </c>
      <c r="AI11" s="5">
        <v>30</v>
      </c>
      <c r="AJ11" s="5">
        <v>31</v>
      </c>
    </row>
    <row r="12" spans="2:38" ht="13.5" customHeight="1">
      <c r="B12" s="67" t="s">
        <v>51</v>
      </c>
      <c r="C12" s="67"/>
      <c r="D12" s="67"/>
      <c r="E12" s="67"/>
      <c r="AB12" s="62" t="s">
        <v>25</v>
      </c>
      <c r="AC12" s="11" t="s">
        <v>26</v>
      </c>
      <c r="AD12" s="70" t="s">
        <v>27</v>
      </c>
      <c r="AE12" s="71"/>
      <c r="AF12" s="71"/>
      <c r="AG12" s="71"/>
      <c r="AH12" s="71"/>
      <c r="AI12" s="71"/>
      <c r="AJ12" s="12"/>
      <c r="AK12" s="10"/>
      <c r="AL12" s="10" t="s">
        <v>48</v>
      </c>
    </row>
    <row r="13" spans="2:38">
      <c r="AB13" s="63"/>
      <c r="AC13" s="11" t="s">
        <v>28</v>
      </c>
      <c r="AD13" s="70" t="s">
        <v>33</v>
      </c>
      <c r="AE13" s="71"/>
      <c r="AF13" s="71"/>
      <c r="AG13" s="71"/>
      <c r="AH13" s="71"/>
      <c r="AI13" s="71"/>
      <c r="AJ13" s="12"/>
    </row>
    <row r="14" spans="2:38">
      <c r="G14" s="59"/>
      <c r="H14" s="59"/>
      <c r="AB14" s="63"/>
      <c r="AC14" s="11" t="s">
        <v>29</v>
      </c>
      <c r="AD14" s="70" t="s">
        <v>32</v>
      </c>
      <c r="AE14" s="71"/>
      <c r="AF14" s="71"/>
      <c r="AG14" s="71"/>
      <c r="AH14" s="71"/>
      <c r="AI14" s="71"/>
      <c r="AJ14" s="13"/>
    </row>
    <row r="15" spans="2:38">
      <c r="G15" s="59"/>
      <c r="H15" s="59"/>
      <c r="J15" s="14"/>
      <c r="K15" s="15"/>
      <c r="AB15" s="63"/>
      <c r="AC15" s="11" t="s">
        <v>30</v>
      </c>
      <c r="AD15" s="70" t="s">
        <v>31</v>
      </c>
      <c r="AE15" s="71"/>
      <c r="AF15" s="71"/>
      <c r="AG15" s="71"/>
      <c r="AH15" s="71"/>
      <c r="AI15" s="72"/>
      <c r="AJ15" s="11" t="s">
        <v>24</v>
      </c>
      <c r="AK15" s="16" t="s">
        <v>40</v>
      </c>
      <c r="AL15" s="17"/>
    </row>
    <row r="16" spans="2:38">
      <c r="G16" s="59"/>
      <c r="H16" s="59"/>
      <c r="AB16" s="63"/>
      <c r="AC16" s="11" t="s">
        <v>34</v>
      </c>
      <c r="AD16" s="70" t="s">
        <v>49</v>
      </c>
      <c r="AE16" s="71"/>
      <c r="AF16" s="71"/>
      <c r="AG16" s="71"/>
      <c r="AH16" s="71"/>
      <c r="AI16" s="72"/>
      <c r="AJ16" s="11" t="s">
        <v>50</v>
      </c>
      <c r="AK16" s="16" t="s">
        <v>41</v>
      </c>
      <c r="AL16" s="17"/>
    </row>
    <row r="17" spans="2:40" ht="13.5" customHeight="1">
      <c r="AB17" s="63"/>
      <c r="AC17" s="11" t="s">
        <v>35</v>
      </c>
      <c r="AD17" s="70" t="s">
        <v>36</v>
      </c>
      <c r="AE17" s="71"/>
      <c r="AF17" s="71"/>
      <c r="AG17" s="71"/>
      <c r="AH17" s="71"/>
      <c r="AI17" s="72"/>
      <c r="AJ17" s="65" t="s">
        <v>39</v>
      </c>
      <c r="AK17" s="68" t="s">
        <v>43</v>
      </c>
      <c r="AL17" s="18"/>
    </row>
    <row r="18" spans="2:40">
      <c r="B18" s="19"/>
      <c r="G18" s="15"/>
      <c r="L18" s="15"/>
      <c r="AB18" s="64"/>
      <c r="AC18" s="11" t="s">
        <v>37</v>
      </c>
      <c r="AD18" s="70" t="s">
        <v>38</v>
      </c>
      <c r="AE18" s="71"/>
      <c r="AF18" s="71"/>
      <c r="AG18" s="71"/>
      <c r="AH18" s="71"/>
      <c r="AI18" s="72"/>
      <c r="AJ18" s="66"/>
      <c r="AK18" s="69"/>
      <c r="AL18" s="18"/>
    </row>
    <row r="20" spans="2:40">
      <c r="B20" s="20"/>
      <c r="C20" s="21"/>
      <c r="D20" s="21"/>
      <c r="E20" s="22" t="s">
        <v>3</v>
      </c>
      <c r="F20" s="23">
        <f t="shared" ref="F20:AG20" si="0">DATE(2018+$C21,$C23,F$11)</f>
        <v>46113</v>
      </c>
      <c r="G20" s="24">
        <f t="shared" si="0"/>
        <v>46114</v>
      </c>
      <c r="H20" s="24">
        <f t="shared" si="0"/>
        <v>46115</v>
      </c>
      <c r="I20" s="24">
        <f t="shared" si="0"/>
        <v>46116</v>
      </c>
      <c r="J20" s="24">
        <f t="shared" si="0"/>
        <v>46117</v>
      </c>
      <c r="K20" s="24">
        <f t="shared" si="0"/>
        <v>46118</v>
      </c>
      <c r="L20" s="24">
        <f t="shared" si="0"/>
        <v>46119</v>
      </c>
      <c r="M20" s="24">
        <f t="shared" si="0"/>
        <v>46120</v>
      </c>
      <c r="N20" s="24">
        <f t="shared" si="0"/>
        <v>46121</v>
      </c>
      <c r="O20" s="24">
        <f t="shared" si="0"/>
        <v>46122</v>
      </c>
      <c r="P20" s="24">
        <f t="shared" si="0"/>
        <v>46123</v>
      </c>
      <c r="Q20" s="24">
        <f t="shared" si="0"/>
        <v>46124</v>
      </c>
      <c r="R20" s="24">
        <f t="shared" si="0"/>
        <v>46125</v>
      </c>
      <c r="S20" s="24">
        <f t="shared" si="0"/>
        <v>46126</v>
      </c>
      <c r="T20" s="24">
        <f t="shared" si="0"/>
        <v>46127</v>
      </c>
      <c r="U20" s="24">
        <f t="shared" si="0"/>
        <v>46128</v>
      </c>
      <c r="V20" s="24">
        <f t="shared" si="0"/>
        <v>46129</v>
      </c>
      <c r="W20" s="24">
        <f t="shared" si="0"/>
        <v>46130</v>
      </c>
      <c r="X20" s="24">
        <f t="shared" si="0"/>
        <v>46131</v>
      </c>
      <c r="Y20" s="24">
        <f t="shared" si="0"/>
        <v>46132</v>
      </c>
      <c r="Z20" s="24">
        <f t="shared" si="0"/>
        <v>46133</v>
      </c>
      <c r="AA20" s="24">
        <f t="shared" si="0"/>
        <v>46134</v>
      </c>
      <c r="AB20" s="24">
        <f t="shared" si="0"/>
        <v>46135</v>
      </c>
      <c r="AC20" s="24">
        <f t="shared" si="0"/>
        <v>46136</v>
      </c>
      <c r="AD20" s="24">
        <f t="shared" si="0"/>
        <v>46137</v>
      </c>
      <c r="AE20" s="24">
        <f t="shared" si="0"/>
        <v>46138</v>
      </c>
      <c r="AF20" s="24">
        <f t="shared" si="0"/>
        <v>46139</v>
      </c>
      <c r="AG20" s="24">
        <f t="shared" si="0"/>
        <v>46140</v>
      </c>
      <c r="AH20" s="24">
        <f>IF(DAY(DATE(2018+$C21,$C23,$AH$11))&lt;&gt;$AH$11,"",DATE(2018+$C21,$C23,$AH$11))</f>
        <v>46141</v>
      </c>
      <c r="AI20" s="24">
        <f>IF(DAY(DATE(2018+$C21,$C23,$AI$11))&lt;&gt;$AI$11,"",DATE(2018+$C21,$C23,$AI$11))</f>
        <v>46142</v>
      </c>
      <c r="AJ20" s="25" t="str">
        <f>IF(DAY(DATE(2018+$C21,$C23,$AJ$11))&lt;&gt;$AJ$11,"",DATE(2018+$C21,$C23,$AJ$11))</f>
        <v/>
      </c>
      <c r="AK20" s="26" t="s">
        <v>53</v>
      </c>
      <c r="AL20" s="27">
        <f>IF(AK21=0,"",AK24/AK21)</f>
        <v>0.26666666666666666</v>
      </c>
    </row>
    <row r="21" spans="2:40" ht="13.5" customHeight="1">
      <c r="B21" s="28" t="s">
        <v>0</v>
      </c>
      <c r="C21" s="29">
        <v>8</v>
      </c>
      <c r="D21" s="17" t="s">
        <v>1</v>
      </c>
      <c r="E21" s="30" t="s">
        <v>4</v>
      </c>
      <c r="F21" s="31" t="str">
        <f>CHOOSE(WEEKDAY(F20,2),"月","火","水","木","金","土","日")</f>
        <v>水</v>
      </c>
      <c r="G21" s="32" t="str">
        <f t="shared" ref="G21:L21" si="1">CHOOSE(WEEKDAY(G20,2),"月","火","水","木","金","土","日")</f>
        <v>木</v>
      </c>
      <c r="H21" s="32" t="str">
        <f t="shared" si="1"/>
        <v>金</v>
      </c>
      <c r="I21" s="32" t="str">
        <f t="shared" si="1"/>
        <v>土</v>
      </c>
      <c r="J21" s="32" t="str">
        <f t="shared" si="1"/>
        <v>日</v>
      </c>
      <c r="K21" s="32" t="str">
        <f t="shared" si="1"/>
        <v>月</v>
      </c>
      <c r="L21" s="32" t="str">
        <f t="shared" si="1"/>
        <v>火</v>
      </c>
      <c r="M21" s="32" t="str">
        <f t="shared" ref="M21:AG21" si="2">CHOOSE(WEEKDAY(M20,2),"月","火","水","木","金","土","日")</f>
        <v>水</v>
      </c>
      <c r="N21" s="32" t="str">
        <f t="shared" si="2"/>
        <v>木</v>
      </c>
      <c r="O21" s="32" t="str">
        <f t="shared" si="2"/>
        <v>金</v>
      </c>
      <c r="P21" s="32" t="str">
        <f t="shared" si="2"/>
        <v>土</v>
      </c>
      <c r="Q21" s="32" t="str">
        <f t="shared" si="2"/>
        <v>日</v>
      </c>
      <c r="R21" s="32" t="str">
        <f t="shared" si="2"/>
        <v>月</v>
      </c>
      <c r="S21" s="32" t="str">
        <f t="shared" si="2"/>
        <v>火</v>
      </c>
      <c r="T21" s="32" t="str">
        <f t="shared" si="2"/>
        <v>水</v>
      </c>
      <c r="U21" s="32" t="str">
        <f t="shared" si="2"/>
        <v>木</v>
      </c>
      <c r="V21" s="32" t="str">
        <f t="shared" si="2"/>
        <v>金</v>
      </c>
      <c r="W21" s="32" t="str">
        <f t="shared" si="2"/>
        <v>土</v>
      </c>
      <c r="X21" s="32" t="str">
        <f t="shared" si="2"/>
        <v>日</v>
      </c>
      <c r="Y21" s="32" t="str">
        <f t="shared" si="2"/>
        <v>月</v>
      </c>
      <c r="Z21" s="32" t="str">
        <f t="shared" si="2"/>
        <v>火</v>
      </c>
      <c r="AA21" s="32" t="str">
        <f t="shared" si="2"/>
        <v>水</v>
      </c>
      <c r="AB21" s="32" t="str">
        <f t="shared" si="2"/>
        <v>木</v>
      </c>
      <c r="AC21" s="32" t="str">
        <f t="shared" si="2"/>
        <v>金</v>
      </c>
      <c r="AD21" s="32" t="str">
        <f t="shared" si="2"/>
        <v>土</v>
      </c>
      <c r="AE21" s="32" t="str">
        <f t="shared" si="2"/>
        <v>日</v>
      </c>
      <c r="AF21" s="32" t="str">
        <f t="shared" si="2"/>
        <v>月</v>
      </c>
      <c r="AG21" s="32" t="str">
        <f t="shared" si="2"/>
        <v>火</v>
      </c>
      <c r="AH21" s="32" t="str">
        <f>IF(AH20="","",CHOOSE(WEEKDAY(AH20,2),"月","火","水","木","金","土","日"))</f>
        <v>水</v>
      </c>
      <c r="AI21" s="32" t="str">
        <f>IF(AI20="","",CHOOSE(WEEKDAY(AI20,2),"月","火","水","木","金","土","日"))</f>
        <v>木</v>
      </c>
      <c r="AJ21" s="33" t="str">
        <f>IF(AJ20="","",CHOOSE(WEEKDAY(AJ20,2),"月","火","水","木","金","土","日"))</f>
        <v/>
      </c>
      <c r="AK21" s="34">
        <f>COUNTIF(F22:AJ22,"工")+COUNTIF(F22:AJ22,"一")</f>
        <v>30</v>
      </c>
      <c r="AL21" s="51" t="str">
        <f>IF(AK21=0,"",IF(AK24/AK21&gt;0.285,"現場閉所率28.5%達成",IF(AND(AL20&lt;0.285,(COUNTIF(F21:AJ21,"土")+COUNTIF(F21:AJ21,"日"))&lt;=AK24),"達成(28.5%未満だが暦上の土日数は全て閉所)","不達成")))</f>
        <v>達成(28.5%未満だが暦上の土日数は全て閉所)</v>
      </c>
      <c r="AM21" s="35"/>
      <c r="AN21" s="36"/>
    </row>
    <row r="22" spans="2:40">
      <c r="B22" s="28"/>
      <c r="E22" s="37" t="s">
        <v>5</v>
      </c>
      <c r="F22" s="38" t="str">
        <f t="shared" ref="F22:AG22" si="3">IF(AND($K$1&lt;=DATE(2018+$C21,$C23,F$11),$W$1&gt;=DATE(2018+$C21,$C23,F$11)),"工","")</f>
        <v>工</v>
      </c>
      <c r="G22" s="39" t="str">
        <f t="shared" si="3"/>
        <v>工</v>
      </c>
      <c r="H22" s="39" t="str">
        <f t="shared" si="3"/>
        <v>工</v>
      </c>
      <c r="I22" s="39" t="str">
        <f t="shared" si="3"/>
        <v>工</v>
      </c>
      <c r="J22" s="39" t="str">
        <f t="shared" si="3"/>
        <v>工</v>
      </c>
      <c r="K22" s="39" t="str">
        <f t="shared" si="3"/>
        <v>工</v>
      </c>
      <c r="L22" s="39" t="str">
        <f t="shared" si="3"/>
        <v>工</v>
      </c>
      <c r="M22" s="39" t="str">
        <f t="shared" si="3"/>
        <v>工</v>
      </c>
      <c r="N22" s="39" t="str">
        <f t="shared" si="3"/>
        <v>工</v>
      </c>
      <c r="O22" s="39" t="str">
        <f t="shared" si="3"/>
        <v>工</v>
      </c>
      <c r="P22" s="39" t="str">
        <f t="shared" si="3"/>
        <v>工</v>
      </c>
      <c r="Q22" s="39" t="str">
        <f t="shared" si="3"/>
        <v>工</v>
      </c>
      <c r="R22" s="39" t="str">
        <f t="shared" si="3"/>
        <v>工</v>
      </c>
      <c r="S22" s="39" t="str">
        <f t="shared" si="3"/>
        <v>工</v>
      </c>
      <c r="T22" s="39" t="str">
        <f t="shared" si="3"/>
        <v>工</v>
      </c>
      <c r="U22" s="39" t="str">
        <f t="shared" si="3"/>
        <v>工</v>
      </c>
      <c r="V22" s="39" t="str">
        <f t="shared" si="3"/>
        <v>工</v>
      </c>
      <c r="W22" s="39" t="str">
        <f t="shared" si="3"/>
        <v>工</v>
      </c>
      <c r="X22" s="39" t="str">
        <f t="shared" si="3"/>
        <v>工</v>
      </c>
      <c r="Y22" s="39" t="str">
        <f t="shared" si="3"/>
        <v>工</v>
      </c>
      <c r="Z22" s="39" t="str">
        <f t="shared" si="3"/>
        <v>工</v>
      </c>
      <c r="AA22" s="39" t="str">
        <f t="shared" si="3"/>
        <v>工</v>
      </c>
      <c r="AB22" s="39" t="str">
        <f t="shared" si="3"/>
        <v>工</v>
      </c>
      <c r="AC22" s="39" t="str">
        <f t="shared" si="3"/>
        <v>工</v>
      </c>
      <c r="AD22" s="39" t="str">
        <f t="shared" si="3"/>
        <v>工</v>
      </c>
      <c r="AE22" s="39" t="str">
        <f t="shared" si="3"/>
        <v>工</v>
      </c>
      <c r="AF22" s="39" t="str">
        <f t="shared" si="3"/>
        <v>工</v>
      </c>
      <c r="AG22" s="39" t="str">
        <f t="shared" si="3"/>
        <v>工</v>
      </c>
      <c r="AH22" s="39" t="str">
        <f>IF(AH20="","",IF(AND($K$1&lt;=DATE(2018+$C21,$C23,$AH$11),$W$1&gt;=DATE(2018+$C21,$C23,$AH$11)),"工",""))</f>
        <v>工</v>
      </c>
      <c r="AI22" s="39" t="str">
        <f>IF(AI20="","",IF(AND($K$1&lt;=DATE(2018+$C21,$C23,$AH$11),$W$1&gt;=DATE(2018+$C21,$C23,$AH$11)),"工",""))</f>
        <v>工</v>
      </c>
      <c r="AJ22" s="40" t="str">
        <f>IF(AJ20="","",IF(AND($K$1&lt;=DATE(2018+$C21,$C23,$AH$11),$W$1&gt;=DATE(2018+$C21,$C23,$AH$11)),"工",""))</f>
        <v/>
      </c>
      <c r="AK22" s="34"/>
      <c r="AL22" s="52"/>
    </row>
    <row r="23" spans="2:40">
      <c r="B23" s="28"/>
      <c r="C23" s="29">
        <v>4</v>
      </c>
      <c r="D23" s="41" t="s">
        <v>2</v>
      </c>
      <c r="E23" s="42" t="s">
        <v>6</v>
      </c>
      <c r="F23" s="43" t="str">
        <f>IF(F22="","",IF(OR(F21=$K$2,F21=$L$2),"休",IF(F22="工","作")))</f>
        <v>作</v>
      </c>
      <c r="G23" s="44" t="str">
        <f t="shared" ref="G23:AJ23" si="4">IF(G22="","",IF(OR(G21=$K$2,G21=$L$2),"休",IF(G22="工","作")))</f>
        <v>作</v>
      </c>
      <c r="H23" s="44" t="str">
        <f t="shared" si="4"/>
        <v>作</v>
      </c>
      <c r="I23" s="44" t="str">
        <f t="shared" si="4"/>
        <v>休</v>
      </c>
      <c r="J23" s="44" t="str">
        <f t="shared" si="4"/>
        <v>休</v>
      </c>
      <c r="K23" s="44" t="str">
        <f t="shared" si="4"/>
        <v>作</v>
      </c>
      <c r="L23" s="44" t="str">
        <f t="shared" si="4"/>
        <v>作</v>
      </c>
      <c r="M23" s="44" t="str">
        <f>IF(M22="","",IF(OR(M21=$K$2,M21=$L$2),"休",IF(M22="工","作")))</f>
        <v>作</v>
      </c>
      <c r="N23" s="44" t="str">
        <f t="shared" si="4"/>
        <v>作</v>
      </c>
      <c r="O23" s="44" t="str">
        <f t="shared" si="4"/>
        <v>作</v>
      </c>
      <c r="P23" s="44" t="str">
        <f t="shared" si="4"/>
        <v>休</v>
      </c>
      <c r="Q23" s="44" t="str">
        <f t="shared" si="4"/>
        <v>休</v>
      </c>
      <c r="R23" s="44" t="str">
        <f t="shared" si="4"/>
        <v>作</v>
      </c>
      <c r="S23" s="44" t="str">
        <f t="shared" si="4"/>
        <v>作</v>
      </c>
      <c r="T23" s="44" t="str">
        <f t="shared" si="4"/>
        <v>作</v>
      </c>
      <c r="U23" s="44" t="str">
        <f t="shared" si="4"/>
        <v>作</v>
      </c>
      <c r="V23" s="44" t="str">
        <f t="shared" si="4"/>
        <v>作</v>
      </c>
      <c r="W23" s="44" t="str">
        <f t="shared" si="4"/>
        <v>休</v>
      </c>
      <c r="X23" s="44" t="s">
        <v>15</v>
      </c>
      <c r="Y23" s="44" t="s">
        <v>14</v>
      </c>
      <c r="Z23" s="44" t="str">
        <f t="shared" si="4"/>
        <v>作</v>
      </c>
      <c r="AA23" s="44" t="str">
        <f t="shared" si="4"/>
        <v>作</v>
      </c>
      <c r="AB23" s="44" t="str">
        <f t="shared" si="4"/>
        <v>作</v>
      </c>
      <c r="AC23" s="44" t="s">
        <v>14</v>
      </c>
      <c r="AD23" s="44" t="str">
        <f t="shared" si="4"/>
        <v>休</v>
      </c>
      <c r="AE23" s="44" t="s">
        <v>15</v>
      </c>
      <c r="AF23" s="44" t="s">
        <v>14</v>
      </c>
      <c r="AG23" s="44" t="s">
        <v>14</v>
      </c>
      <c r="AH23" s="44" t="str">
        <f>IF(AH22="","",IF(OR(AH21=$K$2,AH21=$L$2),"休",IF(AH22="工","作")))</f>
        <v>作</v>
      </c>
      <c r="AI23" s="44" t="str">
        <f t="shared" si="4"/>
        <v>作</v>
      </c>
      <c r="AJ23" s="44" t="str">
        <f t="shared" si="4"/>
        <v/>
      </c>
      <c r="AK23" s="34" t="s">
        <v>54</v>
      </c>
      <c r="AL23" s="52"/>
    </row>
    <row r="24" spans="2:40">
      <c r="B24" s="13"/>
      <c r="C24" s="45"/>
      <c r="D24" s="45"/>
      <c r="E24" s="46" t="s">
        <v>22</v>
      </c>
      <c r="F24" s="47" t="str">
        <f t="shared" ref="F24:AJ24" si="5">IF(F23&lt;&gt;"作",IF(OR(F22="工",F22="一"),"○",""),"")</f>
        <v/>
      </c>
      <c r="G24" s="48" t="str">
        <f t="shared" si="5"/>
        <v/>
      </c>
      <c r="H24" s="48" t="str">
        <f t="shared" si="5"/>
        <v/>
      </c>
      <c r="I24" s="48" t="str">
        <f t="shared" si="5"/>
        <v>○</v>
      </c>
      <c r="J24" s="48" t="str">
        <f t="shared" si="5"/>
        <v>○</v>
      </c>
      <c r="K24" s="48" t="str">
        <f t="shared" si="5"/>
        <v/>
      </c>
      <c r="L24" s="48" t="str">
        <f t="shared" si="5"/>
        <v/>
      </c>
      <c r="M24" s="48" t="str">
        <f t="shared" si="5"/>
        <v/>
      </c>
      <c r="N24" s="48" t="str">
        <f t="shared" si="5"/>
        <v/>
      </c>
      <c r="O24" s="48" t="str">
        <f t="shared" si="5"/>
        <v/>
      </c>
      <c r="P24" s="48" t="str">
        <f t="shared" si="5"/>
        <v>○</v>
      </c>
      <c r="Q24" s="48" t="str">
        <f t="shared" si="5"/>
        <v>○</v>
      </c>
      <c r="R24" s="48" t="str">
        <f t="shared" si="5"/>
        <v/>
      </c>
      <c r="S24" s="48" t="str">
        <f t="shared" si="5"/>
        <v/>
      </c>
      <c r="T24" s="48" t="str">
        <f t="shared" si="5"/>
        <v/>
      </c>
      <c r="U24" s="48" t="str">
        <f t="shared" si="5"/>
        <v/>
      </c>
      <c r="V24" s="48" t="str">
        <f t="shared" si="5"/>
        <v/>
      </c>
      <c r="W24" s="48" t="str">
        <f t="shared" si="5"/>
        <v>○</v>
      </c>
      <c r="X24" s="48" t="str">
        <f t="shared" si="5"/>
        <v>○</v>
      </c>
      <c r="Y24" s="48" t="str">
        <f t="shared" si="5"/>
        <v/>
      </c>
      <c r="Z24" s="48" t="str">
        <f t="shared" si="5"/>
        <v/>
      </c>
      <c r="AA24" s="48" t="str">
        <f t="shared" si="5"/>
        <v/>
      </c>
      <c r="AB24" s="48" t="str">
        <f t="shared" si="5"/>
        <v/>
      </c>
      <c r="AC24" s="48" t="str">
        <f t="shared" si="5"/>
        <v/>
      </c>
      <c r="AD24" s="48" t="str">
        <f t="shared" si="5"/>
        <v>○</v>
      </c>
      <c r="AE24" s="48" t="str">
        <f t="shared" si="5"/>
        <v>○</v>
      </c>
      <c r="AF24" s="48" t="str">
        <f t="shared" si="5"/>
        <v/>
      </c>
      <c r="AG24" s="48" t="str">
        <f t="shared" si="5"/>
        <v/>
      </c>
      <c r="AH24" s="48" t="str">
        <f t="shared" si="5"/>
        <v/>
      </c>
      <c r="AI24" s="48" t="str">
        <f t="shared" si="5"/>
        <v/>
      </c>
      <c r="AJ24" s="49" t="str">
        <f t="shared" si="5"/>
        <v/>
      </c>
      <c r="AK24" s="50">
        <f>COUNTIF(F24:AJ24,"○")</f>
        <v>8</v>
      </c>
      <c r="AL24" s="53"/>
    </row>
    <row r="26" spans="2:40">
      <c r="B26" s="20"/>
      <c r="C26" s="21"/>
      <c r="D26" s="21"/>
      <c r="E26" s="22" t="s">
        <v>3</v>
      </c>
      <c r="F26" s="23">
        <f t="shared" ref="F26:AG26" si="6">DATE(2018+$C27,$C29,F$11)</f>
        <v>46143</v>
      </c>
      <c r="G26" s="24">
        <f t="shared" si="6"/>
        <v>46144</v>
      </c>
      <c r="H26" s="24">
        <f t="shared" si="6"/>
        <v>46145</v>
      </c>
      <c r="I26" s="24">
        <f t="shared" si="6"/>
        <v>46146</v>
      </c>
      <c r="J26" s="24">
        <f t="shared" si="6"/>
        <v>46147</v>
      </c>
      <c r="K26" s="24">
        <f t="shared" si="6"/>
        <v>46148</v>
      </c>
      <c r="L26" s="24">
        <f t="shared" si="6"/>
        <v>46149</v>
      </c>
      <c r="M26" s="24">
        <f t="shared" si="6"/>
        <v>46150</v>
      </c>
      <c r="N26" s="24">
        <f t="shared" si="6"/>
        <v>46151</v>
      </c>
      <c r="O26" s="24">
        <f t="shared" si="6"/>
        <v>46152</v>
      </c>
      <c r="P26" s="24">
        <f t="shared" si="6"/>
        <v>46153</v>
      </c>
      <c r="Q26" s="24">
        <f t="shared" si="6"/>
        <v>46154</v>
      </c>
      <c r="R26" s="24">
        <f t="shared" si="6"/>
        <v>46155</v>
      </c>
      <c r="S26" s="24">
        <f t="shared" si="6"/>
        <v>46156</v>
      </c>
      <c r="T26" s="24">
        <f t="shared" si="6"/>
        <v>46157</v>
      </c>
      <c r="U26" s="24">
        <f t="shared" si="6"/>
        <v>46158</v>
      </c>
      <c r="V26" s="24">
        <f t="shared" si="6"/>
        <v>46159</v>
      </c>
      <c r="W26" s="24">
        <f t="shared" si="6"/>
        <v>46160</v>
      </c>
      <c r="X26" s="24">
        <f t="shared" si="6"/>
        <v>46161</v>
      </c>
      <c r="Y26" s="24">
        <f t="shared" si="6"/>
        <v>46162</v>
      </c>
      <c r="Z26" s="24">
        <f t="shared" si="6"/>
        <v>46163</v>
      </c>
      <c r="AA26" s="24">
        <f t="shared" si="6"/>
        <v>46164</v>
      </c>
      <c r="AB26" s="24">
        <f t="shared" si="6"/>
        <v>46165</v>
      </c>
      <c r="AC26" s="24">
        <f t="shared" si="6"/>
        <v>46166</v>
      </c>
      <c r="AD26" s="24">
        <f t="shared" si="6"/>
        <v>46167</v>
      </c>
      <c r="AE26" s="24">
        <f t="shared" si="6"/>
        <v>46168</v>
      </c>
      <c r="AF26" s="24">
        <f t="shared" si="6"/>
        <v>46169</v>
      </c>
      <c r="AG26" s="24">
        <f t="shared" si="6"/>
        <v>46170</v>
      </c>
      <c r="AH26" s="24">
        <f>IF(DAY(DATE(2018+$C27,$C29,$AH$11))&lt;&gt;$AH$11,"",DATE(2018+$C27,$C29,$AH$11))</f>
        <v>46171</v>
      </c>
      <c r="AI26" s="24">
        <f>IF(DAY(DATE(2018+$C27,$C29,$AI$11))&lt;&gt;$AI$11,"",DATE(2018+$C27,$C29,$AI$11))</f>
        <v>46172</v>
      </c>
      <c r="AJ26" s="25">
        <f>IF(DAY(DATE(2018+$C27,$C29,$AJ$11))&lt;&gt;$AJ$11,"",DATE(2018+$C27,$C29,$AJ$11))</f>
        <v>46173</v>
      </c>
      <c r="AK26" s="26" t="s">
        <v>55</v>
      </c>
      <c r="AL26" s="27">
        <f>IF(AK27=0,"",AK30/AK27)</f>
        <v>0.32258064516129031</v>
      </c>
    </row>
    <row r="27" spans="2:40" ht="13.5" customHeight="1">
      <c r="B27" s="28" t="s">
        <v>0</v>
      </c>
      <c r="C27" s="29">
        <f>IF(C29=1,C21+1,C21)</f>
        <v>8</v>
      </c>
      <c r="D27" s="17" t="s">
        <v>1</v>
      </c>
      <c r="E27" s="30" t="s">
        <v>4</v>
      </c>
      <c r="F27" s="31" t="str">
        <f>CHOOSE(WEEKDAY(F26,2),"月","火","水","木","金","土","日")</f>
        <v>金</v>
      </c>
      <c r="G27" s="32" t="str">
        <f t="shared" ref="G27:L27" si="7">CHOOSE(WEEKDAY(G26,2),"月","火","水","木","金","土","日")</f>
        <v>土</v>
      </c>
      <c r="H27" s="32" t="str">
        <f t="shared" si="7"/>
        <v>日</v>
      </c>
      <c r="I27" s="32" t="str">
        <f t="shared" si="7"/>
        <v>月</v>
      </c>
      <c r="J27" s="32" t="str">
        <f t="shared" si="7"/>
        <v>火</v>
      </c>
      <c r="K27" s="32" t="str">
        <f t="shared" si="7"/>
        <v>水</v>
      </c>
      <c r="L27" s="32" t="str">
        <f t="shared" si="7"/>
        <v>木</v>
      </c>
      <c r="M27" s="32" t="str">
        <f t="shared" ref="M27" si="8">CHOOSE(WEEKDAY(M26,2),"月","火","水","木","金","土","日")</f>
        <v>金</v>
      </c>
      <c r="N27" s="32" t="str">
        <f t="shared" ref="N27" si="9">CHOOSE(WEEKDAY(N26,2),"月","火","水","木","金","土","日")</f>
        <v>土</v>
      </c>
      <c r="O27" s="32" t="str">
        <f t="shared" ref="O27" si="10">CHOOSE(WEEKDAY(O26,2),"月","火","水","木","金","土","日")</f>
        <v>日</v>
      </c>
      <c r="P27" s="32" t="str">
        <f t="shared" ref="P27" si="11">CHOOSE(WEEKDAY(P26,2),"月","火","水","木","金","土","日")</f>
        <v>月</v>
      </c>
      <c r="Q27" s="32" t="str">
        <f t="shared" ref="Q27" si="12">CHOOSE(WEEKDAY(Q26,2),"月","火","水","木","金","土","日")</f>
        <v>火</v>
      </c>
      <c r="R27" s="32" t="str">
        <f t="shared" ref="R27" si="13">CHOOSE(WEEKDAY(R26,2),"月","火","水","木","金","土","日")</f>
        <v>水</v>
      </c>
      <c r="S27" s="32" t="str">
        <f t="shared" ref="S27" si="14">CHOOSE(WEEKDAY(S26,2),"月","火","水","木","金","土","日")</f>
        <v>木</v>
      </c>
      <c r="T27" s="32" t="str">
        <f t="shared" ref="T27" si="15">CHOOSE(WEEKDAY(T26,2),"月","火","水","木","金","土","日")</f>
        <v>金</v>
      </c>
      <c r="U27" s="32" t="str">
        <f t="shared" ref="U27" si="16">CHOOSE(WEEKDAY(U26,2),"月","火","水","木","金","土","日")</f>
        <v>土</v>
      </c>
      <c r="V27" s="32" t="str">
        <f t="shared" ref="V27" si="17">CHOOSE(WEEKDAY(V26,2),"月","火","水","木","金","土","日")</f>
        <v>日</v>
      </c>
      <c r="W27" s="32" t="str">
        <f t="shared" ref="W27" si="18">CHOOSE(WEEKDAY(W26,2),"月","火","水","木","金","土","日")</f>
        <v>月</v>
      </c>
      <c r="X27" s="32" t="str">
        <f t="shared" ref="X27" si="19">CHOOSE(WEEKDAY(X26,2),"月","火","水","木","金","土","日")</f>
        <v>火</v>
      </c>
      <c r="Y27" s="32" t="str">
        <f t="shared" ref="Y27" si="20">CHOOSE(WEEKDAY(Y26,2),"月","火","水","木","金","土","日")</f>
        <v>水</v>
      </c>
      <c r="Z27" s="32" t="str">
        <f t="shared" ref="Z27" si="21">CHOOSE(WEEKDAY(Z26,2),"月","火","水","木","金","土","日")</f>
        <v>木</v>
      </c>
      <c r="AA27" s="32" t="str">
        <f t="shared" ref="AA27" si="22">CHOOSE(WEEKDAY(AA26,2),"月","火","水","木","金","土","日")</f>
        <v>金</v>
      </c>
      <c r="AB27" s="32" t="str">
        <f t="shared" ref="AB27" si="23">CHOOSE(WEEKDAY(AB26,2),"月","火","水","木","金","土","日")</f>
        <v>土</v>
      </c>
      <c r="AC27" s="32" t="str">
        <f t="shared" ref="AC27" si="24">CHOOSE(WEEKDAY(AC26,2),"月","火","水","木","金","土","日")</f>
        <v>日</v>
      </c>
      <c r="AD27" s="32" t="str">
        <f t="shared" ref="AD27" si="25">CHOOSE(WEEKDAY(AD26,2),"月","火","水","木","金","土","日")</f>
        <v>月</v>
      </c>
      <c r="AE27" s="32" t="str">
        <f t="shared" ref="AE27" si="26">CHOOSE(WEEKDAY(AE26,2),"月","火","水","木","金","土","日")</f>
        <v>火</v>
      </c>
      <c r="AF27" s="32" t="str">
        <f t="shared" ref="AF27" si="27">CHOOSE(WEEKDAY(AF26,2),"月","火","水","木","金","土","日")</f>
        <v>水</v>
      </c>
      <c r="AG27" s="32" t="str">
        <f t="shared" ref="AG27" si="28">CHOOSE(WEEKDAY(AG26,2),"月","火","水","木","金","土","日")</f>
        <v>木</v>
      </c>
      <c r="AH27" s="32" t="str">
        <f>IF(AH26="","",CHOOSE(WEEKDAY(AH26,2),"月","火","水","木","金","土","日"))</f>
        <v>金</v>
      </c>
      <c r="AI27" s="32" t="str">
        <f>IF(AI26="","",CHOOSE(WEEKDAY(AI26,2),"月","火","水","木","金","土","日"))</f>
        <v>土</v>
      </c>
      <c r="AJ27" s="33" t="str">
        <f>IF(AJ26="","",CHOOSE(WEEKDAY(AJ26,2),"月","火","水","木","金","土","日"))</f>
        <v>日</v>
      </c>
      <c r="AK27" s="34">
        <f>COUNTIF(F28:AJ28,"工")+COUNTIF(F28:AJ28,"一")</f>
        <v>31</v>
      </c>
      <c r="AL27" s="51" t="str">
        <f>IF(AK27=0,"",IF(AK30/AK27&gt;0.285,"現場閉所率28.5%達成",IF(AND(AL26&lt;0.285,(COUNTIF(F27:AJ27,"土")+COUNTIF(F27:AJ27,"日"))&lt;=AK30),"達成(28.5%未満だが暦上の土日数は全て閉所)","不達成")))</f>
        <v>現場閉所率28.5%達成</v>
      </c>
      <c r="AM27" s="35"/>
      <c r="AN27" s="36"/>
    </row>
    <row r="28" spans="2:40">
      <c r="B28" s="28"/>
      <c r="E28" s="37" t="s">
        <v>5</v>
      </c>
      <c r="F28" s="38" t="str">
        <f t="shared" ref="F28:AG28" si="29">IF(AND($K$1&lt;=DATE(2018+$C27,$C29,F$11),$W$1&gt;=DATE(2018+$C27,$C29,F$11)),"工","")</f>
        <v>工</v>
      </c>
      <c r="G28" s="39" t="str">
        <f t="shared" si="29"/>
        <v>工</v>
      </c>
      <c r="H28" s="39" t="str">
        <f t="shared" si="29"/>
        <v>工</v>
      </c>
      <c r="I28" s="39" t="str">
        <f t="shared" si="29"/>
        <v>工</v>
      </c>
      <c r="J28" s="39" t="str">
        <f t="shared" si="29"/>
        <v>工</v>
      </c>
      <c r="K28" s="39" t="str">
        <f t="shared" si="29"/>
        <v>工</v>
      </c>
      <c r="L28" s="39" t="str">
        <f t="shared" si="29"/>
        <v>工</v>
      </c>
      <c r="M28" s="39" t="str">
        <f t="shared" si="29"/>
        <v>工</v>
      </c>
      <c r="N28" s="39" t="str">
        <f t="shared" si="29"/>
        <v>工</v>
      </c>
      <c r="O28" s="39" t="str">
        <f t="shared" si="29"/>
        <v>工</v>
      </c>
      <c r="P28" s="39" t="str">
        <f t="shared" si="29"/>
        <v>工</v>
      </c>
      <c r="Q28" s="39" t="str">
        <f t="shared" si="29"/>
        <v>工</v>
      </c>
      <c r="R28" s="39" t="str">
        <f t="shared" si="29"/>
        <v>工</v>
      </c>
      <c r="S28" s="39" t="str">
        <f t="shared" si="29"/>
        <v>工</v>
      </c>
      <c r="T28" s="39" t="str">
        <f t="shared" si="29"/>
        <v>工</v>
      </c>
      <c r="U28" s="39" t="str">
        <f t="shared" si="29"/>
        <v>工</v>
      </c>
      <c r="V28" s="39" t="str">
        <f t="shared" si="29"/>
        <v>工</v>
      </c>
      <c r="W28" s="39" t="str">
        <f t="shared" si="29"/>
        <v>工</v>
      </c>
      <c r="X28" s="39" t="str">
        <f t="shared" si="29"/>
        <v>工</v>
      </c>
      <c r="Y28" s="39" t="str">
        <f t="shared" si="29"/>
        <v>工</v>
      </c>
      <c r="Z28" s="39" t="str">
        <f t="shared" si="29"/>
        <v>工</v>
      </c>
      <c r="AA28" s="39" t="str">
        <f t="shared" si="29"/>
        <v>工</v>
      </c>
      <c r="AB28" s="39" t="str">
        <f t="shared" si="29"/>
        <v>工</v>
      </c>
      <c r="AC28" s="39" t="str">
        <f t="shared" si="29"/>
        <v>工</v>
      </c>
      <c r="AD28" s="39" t="str">
        <f t="shared" si="29"/>
        <v>工</v>
      </c>
      <c r="AE28" s="39" t="str">
        <f t="shared" si="29"/>
        <v>工</v>
      </c>
      <c r="AF28" s="39" t="str">
        <f t="shared" si="29"/>
        <v>工</v>
      </c>
      <c r="AG28" s="39" t="str">
        <f t="shared" si="29"/>
        <v>工</v>
      </c>
      <c r="AH28" s="39" t="str">
        <f>IF(AH26="","",IF(AND($K$1&lt;=DATE(2018+$C27,$C29,AH$11),$W$1&gt;=DATE(2018+$C27,$C29,AH$11)),"工",""))</f>
        <v>工</v>
      </c>
      <c r="AI28" s="39" t="str">
        <f>IF(AH26="","",IF(AND($K$1&lt;=DATE(2018+$C27,$C29,AI$11),$W$1&gt;=DATE(2018+$C27,$C29,AI$11)),"工",""))</f>
        <v>工</v>
      </c>
      <c r="AJ28" s="40" t="str">
        <f>IF(AH26="","",IF(AND($K$1&lt;=DATE(2018+$C27,$C29,AJ$11),$W$1&gt;=DATE(2018+$C27,$C29,AJ$11)),"工",""))</f>
        <v>工</v>
      </c>
      <c r="AK28" s="34"/>
      <c r="AL28" s="52"/>
    </row>
    <row r="29" spans="2:40">
      <c r="B29" s="28"/>
      <c r="C29" s="29">
        <f>IF(C23+1&gt;12,1,C23+1)</f>
        <v>5</v>
      </c>
      <c r="D29" s="41" t="s">
        <v>2</v>
      </c>
      <c r="E29" s="42" t="s">
        <v>6</v>
      </c>
      <c r="F29" s="43" t="str">
        <f>IF(F28="","",IF(OR(F27=$K$2,F27=$L$2),"休",IF(F28="工","作")))</f>
        <v>作</v>
      </c>
      <c r="G29" s="44" t="str">
        <f t="shared" ref="G29:R29" si="30">IF(G28="","",IF(OR(G27=$K$2,G27=$L$2),"休",IF(G28="工","作")))</f>
        <v>休</v>
      </c>
      <c r="H29" s="44" t="str">
        <f t="shared" si="30"/>
        <v>休</v>
      </c>
      <c r="I29" s="44" t="str">
        <f t="shared" si="30"/>
        <v>作</v>
      </c>
      <c r="J29" s="44" t="str">
        <f t="shared" si="30"/>
        <v>作</v>
      </c>
      <c r="K29" s="44" t="str">
        <f t="shared" si="30"/>
        <v>作</v>
      </c>
      <c r="L29" s="44" t="str">
        <f t="shared" si="30"/>
        <v>作</v>
      </c>
      <c r="M29" s="44" t="str">
        <f t="shared" si="30"/>
        <v>作</v>
      </c>
      <c r="N29" s="44" t="str">
        <f t="shared" si="30"/>
        <v>休</v>
      </c>
      <c r="O29" s="44" t="str">
        <f t="shared" si="30"/>
        <v>休</v>
      </c>
      <c r="P29" s="44" t="str">
        <f t="shared" si="30"/>
        <v>作</v>
      </c>
      <c r="Q29" s="44" t="str">
        <f t="shared" si="30"/>
        <v>作</v>
      </c>
      <c r="R29" s="44" t="str">
        <f t="shared" si="30"/>
        <v>作</v>
      </c>
      <c r="S29" s="44" t="str">
        <f t="shared" ref="S29:AG29" si="31">IF(S28="","",IF(OR(S27=$K$2,S27=$L$2),"休",IF(S28="工","作")))</f>
        <v>作</v>
      </c>
      <c r="T29" s="44" t="str">
        <f t="shared" si="31"/>
        <v>作</v>
      </c>
      <c r="U29" s="44" t="str">
        <f t="shared" si="31"/>
        <v>休</v>
      </c>
      <c r="V29" s="44" t="str">
        <f t="shared" si="31"/>
        <v>休</v>
      </c>
      <c r="W29" s="44" t="str">
        <f t="shared" si="31"/>
        <v>作</v>
      </c>
      <c r="X29" s="44" t="str">
        <f t="shared" si="31"/>
        <v>作</v>
      </c>
      <c r="Y29" s="44" t="str">
        <f t="shared" si="31"/>
        <v>作</v>
      </c>
      <c r="Z29" s="44" t="str">
        <f t="shared" si="31"/>
        <v>作</v>
      </c>
      <c r="AA29" s="44" t="str">
        <f t="shared" si="31"/>
        <v>作</v>
      </c>
      <c r="AB29" s="44" t="str">
        <f t="shared" si="31"/>
        <v>休</v>
      </c>
      <c r="AC29" s="44" t="str">
        <f t="shared" si="31"/>
        <v>休</v>
      </c>
      <c r="AD29" s="44" t="s">
        <v>14</v>
      </c>
      <c r="AE29" s="44" t="str">
        <f t="shared" si="31"/>
        <v>作</v>
      </c>
      <c r="AF29" s="44" t="str">
        <f t="shared" si="31"/>
        <v>作</v>
      </c>
      <c r="AG29" s="44" t="str">
        <f t="shared" si="31"/>
        <v>作</v>
      </c>
      <c r="AH29" s="44" t="s">
        <v>14</v>
      </c>
      <c r="AI29" s="44" t="str">
        <f>IF(AI28="","",IF(OR(AI27=$K$2,AI27=$L$2),"休",IF(AI28="工","作")))</f>
        <v>休</v>
      </c>
      <c r="AJ29" s="44" t="s">
        <v>15</v>
      </c>
      <c r="AK29" s="34" t="s">
        <v>56</v>
      </c>
      <c r="AL29" s="52"/>
    </row>
    <row r="30" spans="2:40">
      <c r="B30" s="13"/>
      <c r="C30" s="45"/>
      <c r="D30" s="45"/>
      <c r="E30" s="46" t="s">
        <v>22</v>
      </c>
      <c r="F30" s="47" t="str">
        <f t="shared" ref="F30:AJ30" si="32">IF(F29&lt;&gt;"作",IF(OR(F28="工",F28="一"),"○",""),"")</f>
        <v/>
      </c>
      <c r="G30" s="48" t="str">
        <f t="shared" si="32"/>
        <v>○</v>
      </c>
      <c r="H30" s="48" t="str">
        <f t="shared" si="32"/>
        <v>○</v>
      </c>
      <c r="I30" s="48" t="str">
        <f t="shared" si="32"/>
        <v/>
      </c>
      <c r="J30" s="48" t="str">
        <f t="shared" si="32"/>
        <v/>
      </c>
      <c r="K30" s="48" t="str">
        <f t="shared" si="32"/>
        <v/>
      </c>
      <c r="L30" s="48" t="str">
        <f t="shared" si="32"/>
        <v/>
      </c>
      <c r="M30" s="48" t="str">
        <f t="shared" si="32"/>
        <v/>
      </c>
      <c r="N30" s="48" t="str">
        <f t="shared" si="32"/>
        <v>○</v>
      </c>
      <c r="O30" s="48" t="str">
        <f t="shared" si="32"/>
        <v>○</v>
      </c>
      <c r="P30" s="48" t="str">
        <f t="shared" si="32"/>
        <v/>
      </c>
      <c r="Q30" s="48" t="str">
        <f t="shared" si="32"/>
        <v/>
      </c>
      <c r="R30" s="48" t="str">
        <f t="shared" si="32"/>
        <v/>
      </c>
      <c r="S30" s="48" t="str">
        <f t="shared" si="32"/>
        <v/>
      </c>
      <c r="T30" s="48" t="str">
        <f t="shared" si="32"/>
        <v/>
      </c>
      <c r="U30" s="48" t="str">
        <f t="shared" si="32"/>
        <v>○</v>
      </c>
      <c r="V30" s="48" t="str">
        <f t="shared" si="32"/>
        <v>○</v>
      </c>
      <c r="W30" s="48" t="str">
        <f t="shared" si="32"/>
        <v/>
      </c>
      <c r="X30" s="48" t="str">
        <f t="shared" si="32"/>
        <v/>
      </c>
      <c r="Y30" s="48" t="str">
        <f t="shared" si="32"/>
        <v/>
      </c>
      <c r="Z30" s="48" t="str">
        <f t="shared" si="32"/>
        <v/>
      </c>
      <c r="AA30" s="48" t="str">
        <f t="shared" si="32"/>
        <v/>
      </c>
      <c r="AB30" s="48" t="str">
        <f t="shared" si="32"/>
        <v>○</v>
      </c>
      <c r="AC30" s="48" t="str">
        <f t="shared" si="32"/>
        <v>○</v>
      </c>
      <c r="AD30" s="48" t="str">
        <f t="shared" si="32"/>
        <v/>
      </c>
      <c r="AE30" s="48" t="str">
        <f t="shared" si="32"/>
        <v/>
      </c>
      <c r="AF30" s="48" t="str">
        <f t="shared" si="32"/>
        <v/>
      </c>
      <c r="AG30" s="48" t="str">
        <f t="shared" si="32"/>
        <v/>
      </c>
      <c r="AH30" s="48" t="str">
        <f t="shared" si="32"/>
        <v/>
      </c>
      <c r="AI30" s="48" t="str">
        <f t="shared" si="32"/>
        <v>○</v>
      </c>
      <c r="AJ30" s="49" t="str">
        <f t="shared" si="32"/>
        <v>○</v>
      </c>
      <c r="AK30" s="50">
        <f>COUNTIF(F30:AJ30,"○")</f>
        <v>10</v>
      </c>
      <c r="AL30" s="53"/>
    </row>
    <row r="32" spans="2:40">
      <c r="B32" s="20"/>
      <c r="C32" s="21"/>
      <c r="D32" s="21"/>
      <c r="E32" s="22" t="s">
        <v>3</v>
      </c>
      <c r="F32" s="23">
        <f t="shared" ref="F32:AG32" si="33">DATE(2018+$C33,$C35,F$11)</f>
        <v>46174</v>
      </c>
      <c r="G32" s="24">
        <f t="shared" si="33"/>
        <v>46175</v>
      </c>
      <c r="H32" s="24">
        <f t="shared" si="33"/>
        <v>46176</v>
      </c>
      <c r="I32" s="24">
        <f t="shared" si="33"/>
        <v>46177</v>
      </c>
      <c r="J32" s="24">
        <f t="shared" si="33"/>
        <v>46178</v>
      </c>
      <c r="K32" s="24">
        <f t="shared" si="33"/>
        <v>46179</v>
      </c>
      <c r="L32" s="24">
        <f t="shared" si="33"/>
        <v>46180</v>
      </c>
      <c r="M32" s="24">
        <f t="shared" si="33"/>
        <v>46181</v>
      </c>
      <c r="N32" s="24">
        <f t="shared" si="33"/>
        <v>46182</v>
      </c>
      <c r="O32" s="24">
        <f t="shared" si="33"/>
        <v>46183</v>
      </c>
      <c r="P32" s="24">
        <f t="shared" si="33"/>
        <v>46184</v>
      </c>
      <c r="Q32" s="24">
        <f t="shared" si="33"/>
        <v>46185</v>
      </c>
      <c r="R32" s="24">
        <f t="shared" si="33"/>
        <v>46186</v>
      </c>
      <c r="S32" s="24">
        <f t="shared" si="33"/>
        <v>46187</v>
      </c>
      <c r="T32" s="24">
        <f t="shared" si="33"/>
        <v>46188</v>
      </c>
      <c r="U32" s="24">
        <f t="shared" si="33"/>
        <v>46189</v>
      </c>
      <c r="V32" s="24">
        <f t="shared" si="33"/>
        <v>46190</v>
      </c>
      <c r="W32" s="24">
        <f t="shared" si="33"/>
        <v>46191</v>
      </c>
      <c r="X32" s="24">
        <f t="shared" si="33"/>
        <v>46192</v>
      </c>
      <c r="Y32" s="24">
        <f t="shared" si="33"/>
        <v>46193</v>
      </c>
      <c r="Z32" s="24">
        <f t="shared" si="33"/>
        <v>46194</v>
      </c>
      <c r="AA32" s="24">
        <f t="shared" si="33"/>
        <v>46195</v>
      </c>
      <c r="AB32" s="24">
        <f t="shared" si="33"/>
        <v>46196</v>
      </c>
      <c r="AC32" s="24">
        <f t="shared" si="33"/>
        <v>46197</v>
      </c>
      <c r="AD32" s="24">
        <f t="shared" si="33"/>
        <v>46198</v>
      </c>
      <c r="AE32" s="24">
        <f t="shared" si="33"/>
        <v>46199</v>
      </c>
      <c r="AF32" s="24">
        <f t="shared" si="33"/>
        <v>46200</v>
      </c>
      <c r="AG32" s="24">
        <f t="shared" si="33"/>
        <v>46201</v>
      </c>
      <c r="AH32" s="24">
        <f>IF(DAY(DATE(2018+$C33,$C35,$AH$11))&lt;&gt;$AH$11,"",DATE(2018+$C33,$C35,$AH$11))</f>
        <v>46202</v>
      </c>
      <c r="AI32" s="24">
        <f>IF(DAY(DATE(2018+$C33,$C35,$AI$11))&lt;&gt;$AI$11,"",DATE(2018+$C33,$C35,$AI$11))</f>
        <v>46203</v>
      </c>
      <c r="AJ32" s="25" t="str">
        <f>IF(DAY(DATE(2018+$C33,$C35,$AJ$11))&lt;&gt;$AJ$11,"",DATE(2018+$C33,$C35,$AJ$11))</f>
        <v/>
      </c>
      <c r="AK32" s="26" t="s">
        <v>55</v>
      </c>
      <c r="AL32" s="27">
        <f>IF(AK33=0,"",AK36/AK33)</f>
        <v>0.26666666666666666</v>
      </c>
    </row>
    <row r="33" spans="2:40" ht="13.5" customHeight="1">
      <c r="B33" s="28" t="s">
        <v>0</v>
      </c>
      <c r="C33" s="29">
        <f>IF(C35=1,C27+1,C27)</f>
        <v>8</v>
      </c>
      <c r="D33" s="17" t="s">
        <v>1</v>
      </c>
      <c r="E33" s="30" t="s">
        <v>4</v>
      </c>
      <c r="F33" s="31" t="str">
        <f>CHOOSE(WEEKDAY(F32,2),"月","火","水","木","金","土","日")</f>
        <v>月</v>
      </c>
      <c r="G33" s="32" t="str">
        <f t="shared" ref="G33:L33" si="34">CHOOSE(WEEKDAY(G32,2),"月","火","水","木","金","土","日")</f>
        <v>火</v>
      </c>
      <c r="H33" s="32" t="str">
        <f t="shared" si="34"/>
        <v>水</v>
      </c>
      <c r="I33" s="32" t="str">
        <f t="shared" si="34"/>
        <v>木</v>
      </c>
      <c r="J33" s="32" t="str">
        <f t="shared" si="34"/>
        <v>金</v>
      </c>
      <c r="K33" s="32" t="str">
        <f t="shared" si="34"/>
        <v>土</v>
      </c>
      <c r="L33" s="32" t="str">
        <f t="shared" si="34"/>
        <v>日</v>
      </c>
      <c r="M33" s="32" t="str">
        <f t="shared" ref="M33" si="35">CHOOSE(WEEKDAY(M32,2),"月","火","水","木","金","土","日")</f>
        <v>月</v>
      </c>
      <c r="N33" s="32" t="str">
        <f t="shared" ref="N33" si="36">CHOOSE(WEEKDAY(N32,2),"月","火","水","木","金","土","日")</f>
        <v>火</v>
      </c>
      <c r="O33" s="32" t="str">
        <f t="shared" ref="O33" si="37">CHOOSE(WEEKDAY(O32,2),"月","火","水","木","金","土","日")</f>
        <v>水</v>
      </c>
      <c r="P33" s="32" t="str">
        <f t="shared" ref="P33" si="38">CHOOSE(WEEKDAY(P32,2),"月","火","水","木","金","土","日")</f>
        <v>木</v>
      </c>
      <c r="Q33" s="32" t="str">
        <f t="shared" ref="Q33" si="39">CHOOSE(WEEKDAY(Q32,2),"月","火","水","木","金","土","日")</f>
        <v>金</v>
      </c>
      <c r="R33" s="32" t="str">
        <f t="shared" ref="R33" si="40">CHOOSE(WEEKDAY(R32,2),"月","火","水","木","金","土","日")</f>
        <v>土</v>
      </c>
      <c r="S33" s="32" t="str">
        <f t="shared" ref="S33" si="41">CHOOSE(WEEKDAY(S32,2),"月","火","水","木","金","土","日")</f>
        <v>日</v>
      </c>
      <c r="T33" s="32" t="str">
        <f t="shared" ref="T33" si="42">CHOOSE(WEEKDAY(T32,2),"月","火","水","木","金","土","日")</f>
        <v>月</v>
      </c>
      <c r="U33" s="32" t="str">
        <f t="shared" ref="U33" si="43">CHOOSE(WEEKDAY(U32,2),"月","火","水","木","金","土","日")</f>
        <v>火</v>
      </c>
      <c r="V33" s="32" t="str">
        <f t="shared" ref="V33" si="44">CHOOSE(WEEKDAY(V32,2),"月","火","水","木","金","土","日")</f>
        <v>水</v>
      </c>
      <c r="W33" s="32" t="str">
        <f t="shared" ref="W33" si="45">CHOOSE(WEEKDAY(W32,2),"月","火","水","木","金","土","日")</f>
        <v>木</v>
      </c>
      <c r="X33" s="32" t="str">
        <f t="shared" ref="X33" si="46">CHOOSE(WEEKDAY(X32,2),"月","火","水","木","金","土","日")</f>
        <v>金</v>
      </c>
      <c r="Y33" s="32" t="str">
        <f t="shared" ref="Y33" si="47">CHOOSE(WEEKDAY(Y32,2),"月","火","水","木","金","土","日")</f>
        <v>土</v>
      </c>
      <c r="Z33" s="32" t="str">
        <f t="shared" ref="Z33" si="48">CHOOSE(WEEKDAY(Z32,2),"月","火","水","木","金","土","日")</f>
        <v>日</v>
      </c>
      <c r="AA33" s="32" t="str">
        <f t="shared" ref="AA33" si="49">CHOOSE(WEEKDAY(AA32,2),"月","火","水","木","金","土","日")</f>
        <v>月</v>
      </c>
      <c r="AB33" s="32" t="str">
        <f t="shared" ref="AB33" si="50">CHOOSE(WEEKDAY(AB32,2),"月","火","水","木","金","土","日")</f>
        <v>火</v>
      </c>
      <c r="AC33" s="32" t="str">
        <f t="shared" ref="AC33" si="51">CHOOSE(WEEKDAY(AC32,2),"月","火","水","木","金","土","日")</f>
        <v>水</v>
      </c>
      <c r="AD33" s="32" t="str">
        <f t="shared" ref="AD33" si="52">CHOOSE(WEEKDAY(AD32,2),"月","火","水","木","金","土","日")</f>
        <v>木</v>
      </c>
      <c r="AE33" s="32" t="str">
        <f t="shared" ref="AE33" si="53">CHOOSE(WEEKDAY(AE32,2),"月","火","水","木","金","土","日")</f>
        <v>金</v>
      </c>
      <c r="AF33" s="32" t="str">
        <f t="shared" ref="AF33" si="54">CHOOSE(WEEKDAY(AF32,2),"月","火","水","木","金","土","日")</f>
        <v>土</v>
      </c>
      <c r="AG33" s="32" t="str">
        <f t="shared" ref="AG33" si="55">CHOOSE(WEEKDAY(AG32,2),"月","火","水","木","金","土","日")</f>
        <v>日</v>
      </c>
      <c r="AH33" s="32" t="str">
        <f>IF(AH32="","",CHOOSE(WEEKDAY(AH32,2),"月","火","水","木","金","土","日"))</f>
        <v>月</v>
      </c>
      <c r="AI33" s="32" t="str">
        <f>IF(AI32="","",CHOOSE(WEEKDAY(AI32,2),"月","火","水","木","金","土","日"))</f>
        <v>火</v>
      </c>
      <c r="AJ33" s="33" t="str">
        <f>IF(AJ32="","",CHOOSE(WEEKDAY(AJ32,2),"月","火","水","木","金","土","日"))</f>
        <v/>
      </c>
      <c r="AK33" s="34">
        <f>COUNTIF(F34:AJ34,"工")+COUNTIF(F34:AJ34,"一")</f>
        <v>30</v>
      </c>
      <c r="AL33" s="51" t="str">
        <f>IF(AK33=0,"",IF(AK36/AK33&gt;0.285,"現場閉所率28.5%達成",IF(AND(AL32&lt;0.285,(COUNTIF(F33:AJ33,"土")+COUNTIF(F33:AJ33,"日"))&lt;=AK36),"達成(28.5%未満だが暦上の土日数は全て閉所)","不達成")))</f>
        <v>達成(28.5%未満だが暦上の土日数は全て閉所)</v>
      </c>
      <c r="AM33" s="35"/>
      <c r="AN33" s="36"/>
    </row>
    <row r="34" spans="2:40">
      <c r="B34" s="28"/>
      <c r="E34" s="37" t="s">
        <v>5</v>
      </c>
      <c r="F34" s="38" t="str">
        <f t="shared" ref="F34:AG34" si="56">IF(AND($K$1&lt;=DATE(2018+$C33,$C35,F$11),$W$1&gt;=DATE(2018+$C33,$C35,F$11)),"工","")</f>
        <v>工</v>
      </c>
      <c r="G34" s="39" t="str">
        <f t="shared" si="56"/>
        <v>工</v>
      </c>
      <c r="H34" s="39" t="str">
        <f t="shared" si="56"/>
        <v>工</v>
      </c>
      <c r="I34" s="39" t="str">
        <f t="shared" si="56"/>
        <v>工</v>
      </c>
      <c r="J34" s="39" t="str">
        <f t="shared" si="56"/>
        <v>工</v>
      </c>
      <c r="K34" s="39" t="str">
        <f t="shared" si="56"/>
        <v>工</v>
      </c>
      <c r="L34" s="39" t="str">
        <f t="shared" si="56"/>
        <v>工</v>
      </c>
      <c r="M34" s="39" t="str">
        <f t="shared" si="56"/>
        <v>工</v>
      </c>
      <c r="N34" s="39" t="str">
        <f t="shared" si="56"/>
        <v>工</v>
      </c>
      <c r="O34" s="39" t="str">
        <f t="shared" si="56"/>
        <v>工</v>
      </c>
      <c r="P34" s="39" t="str">
        <f t="shared" si="56"/>
        <v>工</v>
      </c>
      <c r="Q34" s="39" t="str">
        <f t="shared" si="56"/>
        <v>工</v>
      </c>
      <c r="R34" s="39" t="str">
        <f t="shared" si="56"/>
        <v>工</v>
      </c>
      <c r="S34" s="39" t="str">
        <f t="shared" si="56"/>
        <v>工</v>
      </c>
      <c r="T34" s="39" t="str">
        <f t="shared" si="56"/>
        <v>工</v>
      </c>
      <c r="U34" s="39" t="str">
        <f t="shared" si="56"/>
        <v>工</v>
      </c>
      <c r="V34" s="39" t="str">
        <f t="shared" si="56"/>
        <v>工</v>
      </c>
      <c r="W34" s="39" t="str">
        <f t="shared" si="56"/>
        <v>工</v>
      </c>
      <c r="X34" s="39" t="str">
        <f t="shared" si="56"/>
        <v>工</v>
      </c>
      <c r="Y34" s="39" t="str">
        <f t="shared" si="56"/>
        <v>工</v>
      </c>
      <c r="Z34" s="39" t="str">
        <f t="shared" si="56"/>
        <v>工</v>
      </c>
      <c r="AA34" s="39" t="str">
        <f t="shared" si="56"/>
        <v>工</v>
      </c>
      <c r="AB34" s="39" t="str">
        <f t="shared" si="56"/>
        <v>工</v>
      </c>
      <c r="AC34" s="39" t="str">
        <f t="shared" si="56"/>
        <v>工</v>
      </c>
      <c r="AD34" s="39" t="str">
        <f t="shared" si="56"/>
        <v>工</v>
      </c>
      <c r="AE34" s="39" t="str">
        <f t="shared" si="56"/>
        <v>工</v>
      </c>
      <c r="AF34" s="39" t="str">
        <f t="shared" si="56"/>
        <v>工</v>
      </c>
      <c r="AG34" s="39" t="str">
        <f t="shared" si="56"/>
        <v>工</v>
      </c>
      <c r="AH34" s="39" t="str">
        <f>IF(AH32="","",IF(AND($K$1&lt;=DATE(2018+$C33,$C35,AH$11),$W$1&gt;=DATE(2018+$C33,$C35,AH$11)),"工",""))</f>
        <v>工</v>
      </c>
      <c r="AI34" s="39" t="str">
        <f>IF(AI32="","",IF(AND($K$1&lt;=DATE(2018+$C33,$C35,AI$11),$W$1&gt;=DATE(2018+$C33,$C35,AI$11)),"工",""))</f>
        <v>工</v>
      </c>
      <c r="AJ34" s="40" t="str">
        <f>IF(AJ32="","",IF(AND($K$1&lt;=DATE(2018+$C33,$C35,AJ$11),$W$1&gt;=DATE(2018+$C33,$C35,AJ$11)),"工",""))</f>
        <v/>
      </c>
      <c r="AK34" s="34"/>
      <c r="AL34" s="52"/>
    </row>
    <row r="35" spans="2:40">
      <c r="B35" s="28"/>
      <c r="C35" s="29">
        <f>IF(C29+1&gt;12,1,C29+1)</f>
        <v>6</v>
      </c>
      <c r="D35" s="41" t="s">
        <v>2</v>
      </c>
      <c r="E35" s="42" t="s">
        <v>6</v>
      </c>
      <c r="F35" s="43" t="str">
        <f>IF(F34="","",IF(OR(F33=$K$2,F33=$L$2),"休",IF(F34="工","作")))</f>
        <v>作</v>
      </c>
      <c r="G35" s="44" t="str">
        <f t="shared" ref="G35:AJ35" si="57">IF(G34="","",IF(OR(G33=$K$2,G33=$L$2),"休",IF(G34="工","作")))</f>
        <v>作</v>
      </c>
      <c r="H35" s="44" t="str">
        <f t="shared" si="57"/>
        <v>作</v>
      </c>
      <c r="I35" s="44" t="str">
        <f t="shared" si="57"/>
        <v>作</v>
      </c>
      <c r="J35" s="44" t="str">
        <f t="shared" si="57"/>
        <v>作</v>
      </c>
      <c r="K35" s="44" t="str">
        <f t="shared" si="57"/>
        <v>休</v>
      </c>
      <c r="L35" s="44" t="str">
        <f t="shared" si="57"/>
        <v>休</v>
      </c>
      <c r="M35" s="44" t="str">
        <f t="shared" si="57"/>
        <v>作</v>
      </c>
      <c r="N35" s="44" t="str">
        <f t="shared" si="57"/>
        <v>作</v>
      </c>
      <c r="O35" s="44" t="str">
        <f t="shared" si="57"/>
        <v>作</v>
      </c>
      <c r="P35" s="44" t="str">
        <f t="shared" si="57"/>
        <v>作</v>
      </c>
      <c r="Q35" s="44" t="str">
        <f t="shared" si="57"/>
        <v>作</v>
      </c>
      <c r="R35" s="44" t="str">
        <f t="shared" si="57"/>
        <v>休</v>
      </c>
      <c r="S35" s="44" t="str">
        <f t="shared" si="57"/>
        <v>休</v>
      </c>
      <c r="T35" s="44" t="str">
        <f t="shared" si="57"/>
        <v>作</v>
      </c>
      <c r="U35" s="44" t="str">
        <f t="shared" si="57"/>
        <v>作</v>
      </c>
      <c r="V35" s="44" t="str">
        <f t="shared" si="57"/>
        <v>作</v>
      </c>
      <c r="W35" s="44" t="str">
        <f t="shared" si="57"/>
        <v>作</v>
      </c>
      <c r="X35" s="44" t="str">
        <f t="shared" si="57"/>
        <v>作</v>
      </c>
      <c r="Y35" s="44" t="s">
        <v>15</v>
      </c>
      <c r="Z35" s="44" t="str">
        <f t="shared" si="57"/>
        <v>休</v>
      </c>
      <c r="AA35" s="44" t="str">
        <f t="shared" si="57"/>
        <v>作</v>
      </c>
      <c r="AB35" s="44" t="str">
        <f t="shared" si="57"/>
        <v>作</v>
      </c>
      <c r="AC35" s="44" t="str">
        <f t="shared" si="57"/>
        <v>作</v>
      </c>
      <c r="AD35" s="44" t="str">
        <f t="shared" si="57"/>
        <v>作</v>
      </c>
      <c r="AE35" s="44" t="str">
        <f t="shared" si="57"/>
        <v>作</v>
      </c>
      <c r="AF35" s="44" t="str">
        <f t="shared" si="57"/>
        <v>休</v>
      </c>
      <c r="AG35" s="44" t="s">
        <v>15</v>
      </c>
      <c r="AH35" s="44" t="s">
        <v>14</v>
      </c>
      <c r="AI35" s="44" t="str">
        <f t="shared" si="57"/>
        <v>作</v>
      </c>
      <c r="AJ35" s="44" t="str">
        <f t="shared" si="57"/>
        <v/>
      </c>
      <c r="AK35" s="34" t="s">
        <v>56</v>
      </c>
      <c r="AL35" s="52"/>
    </row>
    <row r="36" spans="2:40">
      <c r="B36" s="13"/>
      <c r="C36" s="45"/>
      <c r="D36" s="45"/>
      <c r="E36" s="46" t="s">
        <v>22</v>
      </c>
      <c r="F36" s="47" t="str">
        <f t="shared" ref="F36:AJ36" si="58">IF(F35&lt;&gt;"作",IF(OR(F34="工",F34="一"),"○",""),"")</f>
        <v/>
      </c>
      <c r="G36" s="48" t="str">
        <f t="shared" si="58"/>
        <v/>
      </c>
      <c r="H36" s="48" t="str">
        <f t="shared" si="58"/>
        <v/>
      </c>
      <c r="I36" s="48" t="str">
        <f t="shared" si="58"/>
        <v/>
      </c>
      <c r="J36" s="48" t="str">
        <f t="shared" si="58"/>
        <v/>
      </c>
      <c r="K36" s="48" t="str">
        <f t="shared" si="58"/>
        <v>○</v>
      </c>
      <c r="L36" s="48" t="str">
        <f t="shared" si="58"/>
        <v>○</v>
      </c>
      <c r="M36" s="48" t="str">
        <f t="shared" si="58"/>
        <v/>
      </c>
      <c r="N36" s="48" t="str">
        <f t="shared" si="58"/>
        <v/>
      </c>
      <c r="O36" s="48" t="str">
        <f t="shared" si="58"/>
        <v/>
      </c>
      <c r="P36" s="48" t="str">
        <f t="shared" si="58"/>
        <v/>
      </c>
      <c r="Q36" s="48" t="str">
        <f t="shared" si="58"/>
        <v/>
      </c>
      <c r="R36" s="48" t="str">
        <f t="shared" si="58"/>
        <v>○</v>
      </c>
      <c r="S36" s="48" t="str">
        <f t="shared" si="58"/>
        <v>○</v>
      </c>
      <c r="T36" s="48" t="str">
        <f t="shared" si="58"/>
        <v/>
      </c>
      <c r="U36" s="48" t="str">
        <f t="shared" si="58"/>
        <v/>
      </c>
      <c r="V36" s="48" t="str">
        <f t="shared" si="58"/>
        <v/>
      </c>
      <c r="W36" s="48" t="str">
        <f t="shared" si="58"/>
        <v/>
      </c>
      <c r="X36" s="48" t="str">
        <f t="shared" si="58"/>
        <v/>
      </c>
      <c r="Y36" s="48" t="str">
        <f t="shared" si="58"/>
        <v>○</v>
      </c>
      <c r="Z36" s="48" t="str">
        <f t="shared" si="58"/>
        <v>○</v>
      </c>
      <c r="AA36" s="48" t="str">
        <f t="shared" si="58"/>
        <v/>
      </c>
      <c r="AB36" s="48" t="str">
        <f t="shared" si="58"/>
        <v/>
      </c>
      <c r="AC36" s="48" t="str">
        <f t="shared" si="58"/>
        <v/>
      </c>
      <c r="AD36" s="48" t="str">
        <f t="shared" si="58"/>
        <v/>
      </c>
      <c r="AE36" s="48" t="str">
        <f t="shared" si="58"/>
        <v/>
      </c>
      <c r="AF36" s="48" t="str">
        <f t="shared" si="58"/>
        <v>○</v>
      </c>
      <c r="AG36" s="48" t="str">
        <f t="shared" si="58"/>
        <v>○</v>
      </c>
      <c r="AH36" s="48" t="str">
        <f t="shared" si="58"/>
        <v/>
      </c>
      <c r="AI36" s="48" t="str">
        <f t="shared" si="58"/>
        <v/>
      </c>
      <c r="AJ36" s="49" t="str">
        <f t="shared" si="58"/>
        <v/>
      </c>
      <c r="AK36" s="50">
        <f>COUNTIF(F36:AJ36,"○")</f>
        <v>8</v>
      </c>
      <c r="AL36" s="53"/>
    </row>
    <row r="38" spans="2:40">
      <c r="B38" s="20"/>
      <c r="C38" s="21"/>
      <c r="D38" s="21"/>
      <c r="E38" s="22" t="s">
        <v>3</v>
      </c>
      <c r="F38" s="23">
        <f t="shared" ref="F38:AG38" si="59">DATE(2018+$C39,$C41,F$11)</f>
        <v>46204</v>
      </c>
      <c r="G38" s="24">
        <f t="shared" si="59"/>
        <v>46205</v>
      </c>
      <c r="H38" s="24">
        <f t="shared" si="59"/>
        <v>46206</v>
      </c>
      <c r="I38" s="24">
        <f t="shared" si="59"/>
        <v>46207</v>
      </c>
      <c r="J38" s="24">
        <f t="shared" si="59"/>
        <v>46208</v>
      </c>
      <c r="K38" s="24">
        <f t="shared" si="59"/>
        <v>46209</v>
      </c>
      <c r="L38" s="24">
        <f t="shared" si="59"/>
        <v>46210</v>
      </c>
      <c r="M38" s="24">
        <f t="shared" si="59"/>
        <v>46211</v>
      </c>
      <c r="N38" s="24">
        <f t="shared" si="59"/>
        <v>46212</v>
      </c>
      <c r="O38" s="24">
        <f t="shared" si="59"/>
        <v>46213</v>
      </c>
      <c r="P38" s="24">
        <f t="shared" si="59"/>
        <v>46214</v>
      </c>
      <c r="Q38" s="24">
        <f t="shared" si="59"/>
        <v>46215</v>
      </c>
      <c r="R38" s="24">
        <f t="shared" si="59"/>
        <v>46216</v>
      </c>
      <c r="S38" s="24">
        <f t="shared" si="59"/>
        <v>46217</v>
      </c>
      <c r="T38" s="24">
        <f t="shared" si="59"/>
        <v>46218</v>
      </c>
      <c r="U38" s="24">
        <f t="shared" si="59"/>
        <v>46219</v>
      </c>
      <c r="V38" s="24">
        <f t="shared" si="59"/>
        <v>46220</v>
      </c>
      <c r="W38" s="24">
        <f t="shared" si="59"/>
        <v>46221</v>
      </c>
      <c r="X38" s="24">
        <f t="shared" si="59"/>
        <v>46222</v>
      </c>
      <c r="Y38" s="24">
        <f t="shared" si="59"/>
        <v>46223</v>
      </c>
      <c r="Z38" s="24">
        <f t="shared" si="59"/>
        <v>46224</v>
      </c>
      <c r="AA38" s="24">
        <f t="shared" si="59"/>
        <v>46225</v>
      </c>
      <c r="AB38" s="24">
        <f t="shared" si="59"/>
        <v>46226</v>
      </c>
      <c r="AC38" s="24">
        <f t="shared" si="59"/>
        <v>46227</v>
      </c>
      <c r="AD38" s="24">
        <f t="shared" si="59"/>
        <v>46228</v>
      </c>
      <c r="AE38" s="24">
        <f t="shared" si="59"/>
        <v>46229</v>
      </c>
      <c r="AF38" s="24">
        <f t="shared" si="59"/>
        <v>46230</v>
      </c>
      <c r="AG38" s="24">
        <f t="shared" si="59"/>
        <v>46231</v>
      </c>
      <c r="AH38" s="24">
        <f>IF(DAY(DATE(2018+$C39,$C41,$AH$11))&lt;&gt;$AH$11,"",DATE(2018+$C39,$C41,$AH$11))</f>
        <v>46232</v>
      </c>
      <c r="AI38" s="24">
        <f>IF(DAY(DATE(2018+$C39,$C41,$AI$11))&lt;&gt;$AI$11,"",DATE(2018+$C39,$C41,$AI$11))</f>
        <v>46233</v>
      </c>
      <c r="AJ38" s="25">
        <f>IF(DAY(DATE(2018+$C39,$C41,$AJ$11))&lt;&gt;$AJ$11,"",DATE(2018+$C39,$C41,$AJ$11))</f>
        <v>46234</v>
      </c>
      <c r="AK38" s="26" t="s">
        <v>55</v>
      </c>
      <c r="AL38" s="27">
        <f>IF(AK39=0,"",AK42/AK39)</f>
        <v>0.25806451612903225</v>
      </c>
    </row>
    <row r="39" spans="2:40" ht="13.5" customHeight="1">
      <c r="B39" s="28" t="s">
        <v>0</v>
      </c>
      <c r="C39" s="29">
        <f>IF(C41=1,C33+1,C33)</f>
        <v>8</v>
      </c>
      <c r="D39" s="17" t="s">
        <v>1</v>
      </c>
      <c r="E39" s="30" t="s">
        <v>4</v>
      </c>
      <c r="F39" s="31" t="str">
        <f>CHOOSE(WEEKDAY(F38,2),"月","火","水","木","金","土","日")</f>
        <v>水</v>
      </c>
      <c r="G39" s="32" t="str">
        <f t="shared" ref="G39:L39" si="60">CHOOSE(WEEKDAY(G38,2),"月","火","水","木","金","土","日")</f>
        <v>木</v>
      </c>
      <c r="H39" s="32" t="str">
        <f t="shared" si="60"/>
        <v>金</v>
      </c>
      <c r="I39" s="32" t="str">
        <f t="shared" si="60"/>
        <v>土</v>
      </c>
      <c r="J39" s="32" t="str">
        <f t="shared" si="60"/>
        <v>日</v>
      </c>
      <c r="K39" s="32" t="str">
        <f t="shared" si="60"/>
        <v>月</v>
      </c>
      <c r="L39" s="32" t="str">
        <f t="shared" si="60"/>
        <v>火</v>
      </c>
      <c r="M39" s="32" t="str">
        <f t="shared" ref="M39" si="61">CHOOSE(WEEKDAY(M38,2),"月","火","水","木","金","土","日")</f>
        <v>水</v>
      </c>
      <c r="N39" s="32" t="str">
        <f t="shared" ref="N39" si="62">CHOOSE(WEEKDAY(N38,2),"月","火","水","木","金","土","日")</f>
        <v>木</v>
      </c>
      <c r="O39" s="32" t="str">
        <f t="shared" ref="O39" si="63">CHOOSE(WEEKDAY(O38,2),"月","火","水","木","金","土","日")</f>
        <v>金</v>
      </c>
      <c r="P39" s="32" t="str">
        <f t="shared" ref="P39" si="64">CHOOSE(WEEKDAY(P38,2),"月","火","水","木","金","土","日")</f>
        <v>土</v>
      </c>
      <c r="Q39" s="32" t="str">
        <f t="shared" ref="Q39" si="65">CHOOSE(WEEKDAY(Q38,2),"月","火","水","木","金","土","日")</f>
        <v>日</v>
      </c>
      <c r="R39" s="32" t="str">
        <f t="shared" ref="R39" si="66">CHOOSE(WEEKDAY(R38,2),"月","火","水","木","金","土","日")</f>
        <v>月</v>
      </c>
      <c r="S39" s="32" t="str">
        <f t="shared" ref="S39" si="67">CHOOSE(WEEKDAY(S38,2),"月","火","水","木","金","土","日")</f>
        <v>火</v>
      </c>
      <c r="T39" s="32" t="str">
        <f t="shared" ref="T39" si="68">CHOOSE(WEEKDAY(T38,2),"月","火","水","木","金","土","日")</f>
        <v>水</v>
      </c>
      <c r="U39" s="32" t="str">
        <f t="shared" ref="U39" si="69">CHOOSE(WEEKDAY(U38,2),"月","火","水","木","金","土","日")</f>
        <v>木</v>
      </c>
      <c r="V39" s="32" t="str">
        <f t="shared" ref="V39" si="70">CHOOSE(WEEKDAY(V38,2),"月","火","水","木","金","土","日")</f>
        <v>金</v>
      </c>
      <c r="W39" s="32" t="str">
        <f t="shared" ref="W39" si="71">CHOOSE(WEEKDAY(W38,2),"月","火","水","木","金","土","日")</f>
        <v>土</v>
      </c>
      <c r="X39" s="32" t="str">
        <f t="shared" ref="X39" si="72">CHOOSE(WEEKDAY(X38,2),"月","火","水","木","金","土","日")</f>
        <v>日</v>
      </c>
      <c r="Y39" s="32" t="str">
        <f t="shared" ref="Y39" si="73">CHOOSE(WEEKDAY(Y38,2),"月","火","水","木","金","土","日")</f>
        <v>月</v>
      </c>
      <c r="Z39" s="32" t="str">
        <f t="shared" ref="Z39" si="74">CHOOSE(WEEKDAY(Z38,2),"月","火","水","木","金","土","日")</f>
        <v>火</v>
      </c>
      <c r="AA39" s="32" t="str">
        <f t="shared" ref="AA39" si="75">CHOOSE(WEEKDAY(AA38,2),"月","火","水","木","金","土","日")</f>
        <v>水</v>
      </c>
      <c r="AB39" s="32" t="str">
        <f t="shared" ref="AB39" si="76">CHOOSE(WEEKDAY(AB38,2),"月","火","水","木","金","土","日")</f>
        <v>木</v>
      </c>
      <c r="AC39" s="32" t="str">
        <f t="shared" ref="AC39" si="77">CHOOSE(WEEKDAY(AC38,2),"月","火","水","木","金","土","日")</f>
        <v>金</v>
      </c>
      <c r="AD39" s="32" t="str">
        <f t="shared" ref="AD39" si="78">CHOOSE(WEEKDAY(AD38,2),"月","火","水","木","金","土","日")</f>
        <v>土</v>
      </c>
      <c r="AE39" s="32" t="str">
        <f t="shared" ref="AE39" si="79">CHOOSE(WEEKDAY(AE38,2),"月","火","水","木","金","土","日")</f>
        <v>日</v>
      </c>
      <c r="AF39" s="32" t="str">
        <f t="shared" ref="AF39" si="80">CHOOSE(WEEKDAY(AF38,2),"月","火","水","木","金","土","日")</f>
        <v>月</v>
      </c>
      <c r="AG39" s="32" t="str">
        <f t="shared" ref="AG39" si="81">CHOOSE(WEEKDAY(AG38,2),"月","火","水","木","金","土","日")</f>
        <v>火</v>
      </c>
      <c r="AH39" s="32" t="str">
        <f>IF(AH38="","",CHOOSE(WEEKDAY(AH38,2),"月","火","水","木","金","土","日"))</f>
        <v>水</v>
      </c>
      <c r="AI39" s="32" t="str">
        <f>IF(AI38="","",CHOOSE(WEEKDAY(AI38,2),"月","火","水","木","金","土","日"))</f>
        <v>木</v>
      </c>
      <c r="AJ39" s="33" t="str">
        <f>IF(AJ38="","",CHOOSE(WEEKDAY(AJ38,2),"月","火","水","木","金","土","日"))</f>
        <v>金</v>
      </c>
      <c r="AK39" s="34">
        <f>COUNTIF(F40:AJ40,"工")+COUNTIF(F40:AJ40,"一")</f>
        <v>31</v>
      </c>
      <c r="AL39" s="51" t="str">
        <f>IF(AK39=0,"",IF(AK42/AK39&gt;0.285,"現場閉所率28.5%達成",IF(AND(AL38&lt;0.285,(COUNTIF(F39:AJ39,"土")+COUNTIF(F39:AJ39,"日"))&lt;=AK42),"達成(28.5%未満だが暦上の土日数は全て閉所)","不達成")))</f>
        <v>達成(28.5%未満だが暦上の土日数は全て閉所)</v>
      </c>
      <c r="AM39" s="35"/>
      <c r="AN39" s="35"/>
    </row>
    <row r="40" spans="2:40">
      <c r="B40" s="28"/>
      <c r="E40" s="37" t="s">
        <v>5</v>
      </c>
      <c r="F40" s="38" t="str">
        <f t="shared" ref="F40:AG40" si="82">IF(AND($K$1&lt;=DATE(2018+$C39,$C41,F$11),$W$1&gt;=DATE(2018+$C39,$C41,F$11)),"工","")</f>
        <v>工</v>
      </c>
      <c r="G40" s="39" t="str">
        <f t="shared" si="82"/>
        <v>工</v>
      </c>
      <c r="H40" s="39" t="str">
        <f t="shared" si="82"/>
        <v>工</v>
      </c>
      <c r="I40" s="39" t="str">
        <f t="shared" si="82"/>
        <v>工</v>
      </c>
      <c r="J40" s="39" t="str">
        <f t="shared" si="82"/>
        <v>工</v>
      </c>
      <c r="K40" s="39" t="str">
        <f t="shared" si="82"/>
        <v>工</v>
      </c>
      <c r="L40" s="39" t="str">
        <f t="shared" si="82"/>
        <v>工</v>
      </c>
      <c r="M40" s="39" t="str">
        <f t="shared" si="82"/>
        <v>工</v>
      </c>
      <c r="N40" s="39" t="str">
        <f t="shared" si="82"/>
        <v>工</v>
      </c>
      <c r="O40" s="39" t="str">
        <f t="shared" si="82"/>
        <v>工</v>
      </c>
      <c r="P40" s="39" t="str">
        <f t="shared" si="82"/>
        <v>工</v>
      </c>
      <c r="Q40" s="39" t="str">
        <f t="shared" si="82"/>
        <v>工</v>
      </c>
      <c r="R40" s="39" t="str">
        <f t="shared" si="82"/>
        <v>工</v>
      </c>
      <c r="S40" s="39" t="str">
        <f t="shared" si="82"/>
        <v>工</v>
      </c>
      <c r="T40" s="39" t="str">
        <f t="shared" si="82"/>
        <v>工</v>
      </c>
      <c r="U40" s="39" t="str">
        <f t="shared" si="82"/>
        <v>工</v>
      </c>
      <c r="V40" s="39" t="str">
        <f t="shared" si="82"/>
        <v>工</v>
      </c>
      <c r="W40" s="39" t="str">
        <f t="shared" si="82"/>
        <v>工</v>
      </c>
      <c r="X40" s="39" t="str">
        <f t="shared" si="82"/>
        <v>工</v>
      </c>
      <c r="Y40" s="39" t="str">
        <f t="shared" si="82"/>
        <v>工</v>
      </c>
      <c r="Z40" s="39" t="str">
        <f t="shared" si="82"/>
        <v>工</v>
      </c>
      <c r="AA40" s="39" t="str">
        <f t="shared" si="82"/>
        <v>工</v>
      </c>
      <c r="AB40" s="39" t="str">
        <f t="shared" si="82"/>
        <v>工</v>
      </c>
      <c r="AC40" s="39" t="str">
        <f t="shared" si="82"/>
        <v>工</v>
      </c>
      <c r="AD40" s="39" t="str">
        <f t="shared" si="82"/>
        <v>工</v>
      </c>
      <c r="AE40" s="39" t="str">
        <f t="shared" si="82"/>
        <v>工</v>
      </c>
      <c r="AF40" s="39" t="str">
        <f t="shared" si="82"/>
        <v>工</v>
      </c>
      <c r="AG40" s="39" t="str">
        <f t="shared" si="82"/>
        <v>工</v>
      </c>
      <c r="AH40" s="39" t="str">
        <f>IF(AH38="","",IF(AND($K$1&lt;=DATE(2018+$C39,$C41,AH$11),$W$1&gt;=DATE(2018+$C39,$C41,AH$11)),"工",""))</f>
        <v>工</v>
      </c>
      <c r="AI40" s="39" t="str">
        <f>IF(AI38="","",IF(AND($K$1&lt;=DATE(2018+$C39,$C41,AI$11),$W$1&gt;=DATE(2018+$C39,$C41,AI$11)),"工",""))</f>
        <v>工</v>
      </c>
      <c r="AJ40" s="40" t="str">
        <f>IF(AJ38="","",IF(AND($K$1&lt;=DATE(2018+$C39,$C41,AJ$11),$W$1&gt;=DATE(2018+$C39,$C41,AJ$11)),"工",""))</f>
        <v>工</v>
      </c>
      <c r="AK40" s="34"/>
      <c r="AL40" s="52"/>
    </row>
    <row r="41" spans="2:40">
      <c r="B41" s="28"/>
      <c r="C41" s="29">
        <f>IF(C35+1&gt;12,1,C35+1)</f>
        <v>7</v>
      </c>
      <c r="D41" s="41" t="s">
        <v>2</v>
      </c>
      <c r="E41" s="42" t="s">
        <v>6</v>
      </c>
      <c r="F41" s="43" t="str">
        <f>IF(F40="","",IF(OR(F39=$K$2,F39=$L$2),"休",IF(F40="工","作")))</f>
        <v>作</v>
      </c>
      <c r="G41" s="44" t="str">
        <f t="shared" ref="G41:AJ41" si="83">IF(G40="","",IF(OR(G39=$K$2,G39=$L$2),"休",IF(G40="工","作")))</f>
        <v>作</v>
      </c>
      <c r="H41" s="44" t="str">
        <f t="shared" si="83"/>
        <v>作</v>
      </c>
      <c r="I41" s="44" t="str">
        <f t="shared" si="83"/>
        <v>休</v>
      </c>
      <c r="J41" s="44" t="str">
        <f t="shared" si="83"/>
        <v>休</v>
      </c>
      <c r="K41" s="44" t="str">
        <f t="shared" si="83"/>
        <v>作</v>
      </c>
      <c r="L41" s="44" t="str">
        <f t="shared" si="83"/>
        <v>作</v>
      </c>
      <c r="M41" s="44" t="str">
        <f t="shared" si="83"/>
        <v>作</v>
      </c>
      <c r="N41" s="44" t="str">
        <f t="shared" si="83"/>
        <v>作</v>
      </c>
      <c r="O41" s="44" t="str">
        <f t="shared" si="83"/>
        <v>作</v>
      </c>
      <c r="P41" s="44" t="str">
        <f t="shared" si="83"/>
        <v>休</v>
      </c>
      <c r="Q41" s="44" t="str">
        <f t="shared" si="83"/>
        <v>休</v>
      </c>
      <c r="R41" s="44" t="str">
        <f t="shared" si="83"/>
        <v>作</v>
      </c>
      <c r="S41" s="44" t="str">
        <f t="shared" si="83"/>
        <v>作</v>
      </c>
      <c r="T41" s="44" t="str">
        <f t="shared" si="83"/>
        <v>作</v>
      </c>
      <c r="U41" s="44" t="s">
        <v>14</v>
      </c>
      <c r="V41" s="44" t="str">
        <f t="shared" si="83"/>
        <v>作</v>
      </c>
      <c r="W41" s="44" t="str">
        <f t="shared" si="83"/>
        <v>休</v>
      </c>
      <c r="X41" s="44" t="str">
        <f t="shared" si="83"/>
        <v>休</v>
      </c>
      <c r="Y41" s="44" t="s">
        <v>14</v>
      </c>
      <c r="Z41" s="44" t="str">
        <f t="shared" si="83"/>
        <v>作</v>
      </c>
      <c r="AA41" s="44" t="str">
        <f t="shared" si="83"/>
        <v>作</v>
      </c>
      <c r="AB41" s="44" t="str">
        <f t="shared" si="83"/>
        <v>作</v>
      </c>
      <c r="AC41" s="44" t="str">
        <f t="shared" si="83"/>
        <v>作</v>
      </c>
      <c r="AD41" s="44" t="str">
        <f t="shared" si="83"/>
        <v>休</v>
      </c>
      <c r="AE41" s="44" t="str">
        <f t="shared" si="83"/>
        <v>休</v>
      </c>
      <c r="AF41" s="44" t="s">
        <v>14</v>
      </c>
      <c r="AG41" s="44" t="str">
        <f t="shared" si="83"/>
        <v>作</v>
      </c>
      <c r="AH41" s="44" t="str">
        <f t="shared" si="83"/>
        <v>作</v>
      </c>
      <c r="AI41" s="44" t="s">
        <v>14</v>
      </c>
      <c r="AJ41" s="44" t="str">
        <f t="shared" si="83"/>
        <v>作</v>
      </c>
      <c r="AK41" s="34" t="s">
        <v>56</v>
      </c>
      <c r="AL41" s="52"/>
    </row>
    <row r="42" spans="2:40">
      <c r="B42" s="13"/>
      <c r="C42" s="45"/>
      <c r="D42" s="45"/>
      <c r="E42" s="46" t="s">
        <v>22</v>
      </c>
      <c r="F42" s="47" t="str">
        <f t="shared" ref="F42:AJ42" si="84">IF(F41&lt;&gt;"作",IF(OR(F40="工",F40="一"),"○",""),"")</f>
        <v/>
      </c>
      <c r="G42" s="48" t="str">
        <f t="shared" si="84"/>
        <v/>
      </c>
      <c r="H42" s="48" t="str">
        <f t="shared" si="84"/>
        <v/>
      </c>
      <c r="I42" s="48" t="str">
        <f t="shared" si="84"/>
        <v>○</v>
      </c>
      <c r="J42" s="48" t="str">
        <f t="shared" si="84"/>
        <v>○</v>
      </c>
      <c r="K42" s="48" t="str">
        <f t="shared" si="84"/>
        <v/>
      </c>
      <c r="L42" s="48" t="str">
        <f t="shared" si="84"/>
        <v/>
      </c>
      <c r="M42" s="48" t="str">
        <f t="shared" si="84"/>
        <v/>
      </c>
      <c r="N42" s="48" t="str">
        <f t="shared" si="84"/>
        <v/>
      </c>
      <c r="O42" s="48" t="str">
        <f t="shared" si="84"/>
        <v/>
      </c>
      <c r="P42" s="48" t="str">
        <f t="shared" si="84"/>
        <v>○</v>
      </c>
      <c r="Q42" s="48" t="str">
        <f t="shared" si="84"/>
        <v>○</v>
      </c>
      <c r="R42" s="48" t="str">
        <f t="shared" si="84"/>
        <v/>
      </c>
      <c r="S42" s="48" t="str">
        <f t="shared" si="84"/>
        <v/>
      </c>
      <c r="T42" s="48" t="str">
        <f t="shared" si="84"/>
        <v/>
      </c>
      <c r="U42" s="48" t="str">
        <f t="shared" si="84"/>
        <v/>
      </c>
      <c r="V42" s="48" t="str">
        <f t="shared" si="84"/>
        <v/>
      </c>
      <c r="W42" s="48" t="str">
        <f t="shared" si="84"/>
        <v>○</v>
      </c>
      <c r="X42" s="48" t="str">
        <f t="shared" si="84"/>
        <v>○</v>
      </c>
      <c r="Y42" s="48" t="str">
        <f t="shared" si="84"/>
        <v/>
      </c>
      <c r="Z42" s="48" t="str">
        <f t="shared" si="84"/>
        <v/>
      </c>
      <c r="AA42" s="48" t="str">
        <f t="shared" si="84"/>
        <v/>
      </c>
      <c r="AB42" s="48" t="str">
        <f t="shared" si="84"/>
        <v/>
      </c>
      <c r="AC42" s="48" t="str">
        <f t="shared" si="84"/>
        <v/>
      </c>
      <c r="AD42" s="48" t="str">
        <f t="shared" si="84"/>
        <v>○</v>
      </c>
      <c r="AE42" s="48" t="str">
        <f t="shared" si="84"/>
        <v>○</v>
      </c>
      <c r="AF42" s="48" t="str">
        <f t="shared" si="84"/>
        <v/>
      </c>
      <c r="AG42" s="48" t="str">
        <f t="shared" si="84"/>
        <v/>
      </c>
      <c r="AH42" s="48" t="str">
        <f t="shared" si="84"/>
        <v/>
      </c>
      <c r="AI42" s="48" t="str">
        <f t="shared" si="84"/>
        <v/>
      </c>
      <c r="AJ42" s="49" t="str">
        <f t="shared" si="84"/>
        <v/>
      </c>
      <c r="AK42" s="50">
        <f>COUNTIF(F42:AJ42,"○")</f>
        <v>8</v>
      </c>
      <c r="AL42" s="53"/>
    </row>
    <row r="45" spans="2:40">
      <c r="B45" s="20"/>
      <c r="C45" s="21"/>
      <c r="D45" s="21"/>
      <c r="E45" s="22" t="s">
        <v>3</v>
      </c>
      <c r="F45" s="23">
        <f t="shared" ref="F45:AG45" si="85">DATE(2018+$C46,$C48,F$11)</f>
        <v>46235</v>
      </c>
      <c r="G45" s="24">
        <f t="shared" si="85"/>
        <v>46236</v>
      </c>
      <c r="H45" s="24">
        <f t="shared" si="85"/>
        <v>46237</v>
      </c>
      <c r="I45" s="24">
        <f t="shared" si="85"/>
        <v>46238</v>
      </c>
      <c r="J45" s="24">
        <f t="shared" si="85"/>
        <v>46239</v>
      </c>
      <c r="K45" s="24">
        <f t="shared" si="85"/>
        <v>46240</v>
      </c>
      <c r="L45" s="24">
        <f t="shared" si="85"/>
        <v>46241</v>
      </c>
      <c r="M45" s="24">
        <f t="shared" si="85"/>
        <v>46242</v>
      </c>
      <c r="N45" s="24">
        <f t="shared" si="85"/>
        <v>46243</v>
      </c>
      <c r="O45" s="24">
        <f t="shared" si="85"/>
        <v>46244</v>
      </c>
      <c r="P45" s="24">
        <f t="shared" si="85"/>
        <v>46245</v>
      </c>
      <c r="Q45" s="24">
        <f t="shared" si="85"/>
        <v>46246</v>
      </c>
      <c r="R45" s="24">
        <f t="shared" si="85"/>
        <v>46247</v>
      </c>
      <c r="S45" s="24">
        <f t="shared" si="85"/>
        <v>46248</v>
      </c>
      <c r="T45" s="24">
        <f t="shared" si="85"/>
        <v>46249</v>
      </c>
      <c r="U45" s="24">
        <f t="shared" si="85"/>
        <v>46250</v>
      </c>
      <c r="V45" s="24">
        <f t="shared" si="85"/>
        <v>46251</v>
      </c>
      <c r="W45" s="24">
        <f t="shared" si="85"/>
        <v>46252</v>
      </c>
      <c r="X45" s="24">
        <f t="shared" si="85"/>
        <v>46253</v>
      </c>
      <c r="Y45" s="24">
        <f t="shared" si="85"/>
        <v>46254</v>
      </c>
      <c r="Z45" s="24">
        <f t="shared" si="85"/>
        <v>46255</v>
      </c>
      <c r="AA45" s="24">
        <f t="shared" si="85"/>
        <v>46256</v>
      </c>
      <c r="AB45" s="24">
        <f t="shared" si="85"/>
        <v>46257</v>
      </c>
      <c r="AC45" s="24">
        <f t="shared" si="85"/>
        <v>46258</v>
      </c>
      <c r="AD45" s="24">
        <f t="shared" si="85"/>
        <v>46259</v>
      </c>
      <c r="AE45" s="24">
        <f t="shared" si="85"/>
        <v>46260</v>
      </c>
      <c r="AF45" s="24">
        <f t="shared" si="85"/>
        <v>46261</v>
      </c>
      <c r="AG45" s="24">
        <f t="shared" si="85"/>
        <v>46262</v>
      </c>
      <c r="AH45" s="24">
        <f>IF(DAY(DATE(2018+$C46,$C48,$AH$11))&lt;&gt;$AH$11,"",DATE(2018+$C46,$C48,$AH$11))</f>
        <v>46263</v>
      </c>
      <c r="AI45" s="24">
        <f>IF(DAY(DATE(2018+$C46,$C48,$AI$11))&lt;&gt;$AI$11,"",DATE(2018+$C46,$C48,$AI$11))</f>
        <v>46264</v>
      </c>
      <c r="AJ45" s="25">
        <f>IF(DAY(DATE(2018+$C46,$C48,$AJ$11))&lt;&gt;$AJ$11,"",DATE(2018+$C46,$C48,$AJ$11))</f>
        <v>46265</v>
      </c>
      <c r="AK45" s="26" t="s">
        <v>55</v>
      </c>
      <c r="AL45" s="27">
        <f>IF(AK46=0,"",AK49/AK46)</f>
        <v>0.32258064516129031</v>
      </c>
    </row>
    <row r="46" spans="2:40" ht="13.5" customHeight="1">
      <c r="B46" s="28" t="s">
        <v>0</v>
      </c>
      <c r="C46" s="29">
        <f>IF(C48=1,C39+1,C39)</f>
        <v>8</v>
      </c>
      <c r="D46" s="17" t="s">
        <v>1</v>
      </c>
      <c r="E46" s="30" t="s">
        <v>4</v>
      </c>
      <c r="F46" s="31" t="str">
        <f>CHOOSE(WEEKDAY(F45,2),"月","火","水","木","金","土","日")</f>
        <v>土</v>
      </c>
      <c r="G46" s="32" t="str">
        <f t="shared" ref="G46:L46" si="86">CHOOSE(WEEKDAY(G45,2),"月","火","水","木","金","土","日")</f>
        <v>日</v>
      </c>
      <c r="H46" s="32" t="str">
        <f t="shared" si="86"/>
        <v>月</v>
      </c>
      <c r="I46" s="32" t="str">
        <f t="shared" si="86"/>
        <v>火</v>
      </c>
      <c r="J46" s="32" t="str">
        <f t="shared" si="86"/>
        <v>水</v>
      </c>
      <c r="K46" s="32" t="str">
        <f t="shared" si="86"/>
        <v>木</v>
      </c>
      <c r="L46" s="32" t="str">
        <f t="shared" si="86"/>
        <v>金</v>
      </c>
      <c r="M46" s="32" t="str">
        <f t="shared" ref="M46" si="87">CHOOSE(WEEKDAY(M45,2),"月","火","水","木","金","土","日")</f>
        <v>土</v>
      </c>
      <c r="N46" s="32" t="str">
        <f t="shared" ref="N46" si="88">CHOOSE(WEEKDAY(N45,2),"月","火","水","木","金","土","日")</f>
        <v>日</v>
      </c>
      <c r="O46" s="32" t="str">
        <f t="shared" ref="O46" si="89">CHOOSE(WEEKDAY(O45,2),"月","火","水","木","金","土","日")</f>
        <v>月</v>
      </c>
      <c r="P46" s="32" t="str">
        <f t="shared" ref="P46" si="90">CHOOSE(WEEKDAY(P45,2),"月","火","水","木","金","土","日")</f>
        <v>火</v>
      </c>
      <c r="Q46" s="32" t="str">
        <f t="shared" ref="Q46" si="91">CHOOSE(WEEKDAY(Q45,2),"月","火","水","木","金","土","日")</f>
        <v>水</v>
      </c>
      <c r="R46" s="32" t="str">
        <f t="shared" ref="R46" si="92">CHOOSE(WEEKDAY(R45,2),"月","火","水","木","金","土","日")</f>
        <v>木</v>
      </c>
      <c r="S46" s="32" t="str">
        <f t="shared" ref="S46" si="93">CHOOSE(WEEKDAY(S45,2),"月","火","水","木","金","土","日")</f>
        <v>金</v>
      </c>
      <c r="T46" s="32" t="str">
        <f t="shared" ref="T46" si="94">CHOOSE(WEEKDAY(T45,2),"月","火","水","木","金","土","日")</f>
        <v>土</v>
      </c>
      <c r="U46" s="32" t="str">
        <f t="shared" ref="U46" si="95">CHOOSE(WEEKDAY(U45,2),"月","火","水","木","金","土","日")</f>
        <v>日</v>
      </c>
      <c r="V46" s="32" t="str">
        <f t="shared" ref="V46" si="96">CHOOSE(WEEKDAY(V45,2),"月","火","水","木","金","土","日")</f>
        <v>月</v>
      </c>
      <c r="W46" s="32" t="str">
        <f t="shared" ref="W46" si="97">CHOOSE(WEEKDAY(W45,2),"月","火","水","木","金","土","日")</f>
        <v>火</v>
      </c>
      <c r="X46" s="32" t="str">
        <f t="shared" ref="X46" si="98">CHOOSE(WEEKDAY(X45,2),"月","火","水","木","金","土","日")</f>
        <v>水</v>
      </c>
      <c r="Y46" s="32" t="str">
        <f t="shared" ref="Y46" si="99">CHOOSE(WEEKDAY(Y45,2),"月","火","水","木","金","土","日")</f>
        <v>木</v>
      </c>
      <c r="Z46" s="32" t="str">
        <f t="shared" ref="Z46" si="100">CHOOSE(WEEKDAY(Z45,2),"月","火","水","木","金","土","日")</f>
        <v>金</v>
      </c>
      <c r="AA46" s="32" t="str">
        <f t="shared" ref="AA46" si="101">CHOOSE(WEEKDAY(AA45,2),"月","火","水","木","金","土","日")</f>
        <v>土</v>
      </c>
      <c r="AB46" s="32" t="str">
        <f t="shared" ref="AB46" si="102">CHOOSE(WEEKDAY(AB45,2),"月","火","水","木","金","土","日")</f>
        <v>日</v>
      </c>
      <c r="AC46" s="32" t="str">
        <f t="shared" ref="AC46" si="103">CHOOSE(WEEKDAY(AC45,2),"月","火","水","木","金","土","日")</f>
        <v>月</v>
      </c>
      <c r="AD46" s="32" t="str">
        <f t="shared" ref="AD46" si="104">CHOOSE(WEEKDAY(AD45,2),"月","火","水","木","金","土","日")</f>
        <v>火</v>
      </c>
      <c r="AE46" s="32" t="str">
        <f t="shared" ref="AE46" si="105">CHOOSE(WEEKDAY(AE45,2),"月","火","水","木","金","土","日")</f>
        <v>水</v>
      </c>
      <c r="AF46" s="32" t="str">
        <f t="shared" ref="AF46" si="106">CHOOSE(WEEKDAY(AF45,2),"月","火","水","木","金","土","日")</f>
        <v>木</v>
      </c>
      <c r="AG46" s="32" t="str">
        <f t="shared" ref="AG46" si="107">CHOOSE(WEEKDAY(AG45,2),"月","火","水","木","金","土","日")</f>
        <v>金</v>
      </c>
      <c r="AH46" s="32" t="str">
        <f>IF(AH45="","",CHOOSE(WEEKDAY(AH45,2),"月","火","水","木","金","土","日"))</f>
        <v>土</v>
      </c>
      <c r="AI46" s="32" t="str">
        <f>IF(AI45="","",CHOOSE(WEEKDAY(AI45,2),"月","火","水","木","金","土","日"))</f>
        <v>日</v>
      </c>
      <c r="AJ46" s="33" t="str">
        <f>IF(AJ45="","",CHOOSE(WEEKDAY(AJ45,2),"月","火","水","木","金","土","日"))</f>
        <v>月</v>
      </c>
      <c r="AK46" s="34">
        <f>COUNTIF(F47:AJ47,"工")+COUNTIF(F47:AJ47,"一")</f>
        <v>31</v>
      </c>
      <c r="AL46" s="51" t="str">
        <f>IF(AK46=0,"",IF(AK49/AK46&gt;0.285,"現場閉所率28.5%達成",IF(AND(AL45&lt;0.285,(COUNTIF(F46:AJ46,"土")+COUNTIF(F46:AJ46,"日"))&lt;=AK49),"達成(28.5%未満だが暦上の土日数は全て閉所)","不達成")))</f>
        <v>現場閉所率28.5%達成</v>
      </c>
      <c r="AM46" s="35"/>
    </row>
    <row r="47" spans="2:40">
      <c r="B47" s="28"/>
      <c r="E47" s="37" t="s">
        <v>5</v>
      </c>
      <c r="F47" s="38" t="str">
        <f t="shared" ref="F47:AG47" si="108">IF(AND($K$1&lt;=DATE(2018+$C46,$C48,F$11),$W$1&gt;=DATE(2018+$C46,$C48,F$11)),"工","")</f>
        <v>工</v>
      </c>
      <c r="G47" s="39" t="str">
        <f t="shared" si="108"/>
        <v>工</v>
      </c>
      <c r="H47" s="39" t="str">
        <f t="shared" si="108"/>
        <v>工</v>
      </c>
      <c r="I47" s="39" t="str">
        <f t="shared" si="108"/>
        <v>工</v>
      </c>
      <c r="J47" s="39" t="str">
        <f t="shared" si="108"/>
        <v>工</v>
      </c>
      <c r="K47" s="39" t="str">
        <f t="shared" si="108"/>
        <v>工</v>
      </c>
      <c r="L47" s="39" t="str">
        <f t="shared" si="108"/>
        <v>工</v>
      </c>
      <c r="M47" s="39" t="str">
        <f t="shared" si="108"/>
        <v>工</v>
      </c>
      <c r="N47" s="39" t="str">
        <f t="shared" si="108"/>
        <v>工</v>
      </c>
      <c r="O47" s="39" t="str">
        <f t="shared" si="108"/>
        <v>工</v>
      </c>
      <c r="P47" s="39" t="str">
        <f t="shared" si="108"/>
        <v>工</v>
      </c>
      <c r="Q47" s="39" t="str">
        <f t="shared" si="108"/>
        <v>工</v>
      </c>
      <c r="R47" s="39" t="str">
        <f t="shared" si="108"/>
        <v>工</v>
      </c>
      <c r="S47" s="39" t="str">
        <f t="shared" si="108"/>
        <v>工</v>
      </c>
      <c r="T47" s="39" t="str">
        <f t="shared" si="108"/>
        <v>工</v>
      </c>
      <c r="U47" s="39" t="str">
        <f t="shared" si="108"/>
        <v>工</v>
      </c>
      <c r="V47" s="39" t="str">
        <f t="shared" si="108"/>
        <v>工</v>
      </c>
      <c r="W47" s="39" t="str">
        <f t="shared" si="108"/>
        <v>工</v>
      </c>
      <c r="X47" s="39" t="str">
        <f t="shared" si="108"/>
        <v>工</v>
      </c>
      <c r="Y47" s="39" t="str">
        <f t="shared" si="108"/>
        <v>工</v>
      </c>
      <c r="Z47" s="39" t="str">
        <f t="shared" si="108"/>
        <v>工</v>
      </c>
      <c r="AA47" s="39" t="str">
        <f t="shared" si="108"/>
        <v>工</v>
      </c>
      <c r="AB47" s="39" t="str">
        <f t="shared" si="108"/>
        <v>工</v>
      </c>
      <c r="AC47" s="39" t="str">
        <f t="shared" si="108"/>
        <v>工</v>
      </c>
      <c r="AD47" s="39" t="str">
        <f t="shared" si="108"/>
        <v>工</v>
      </c>
      <c r="AE47" s="39" t="str">
        <f t="shared" si="108"/>
        <v>工</v>
      </c>
      <c r="AF47" s="39" t="str">
        <f t="shared" si="108"/>
        <v>工</v>
      </c>
      <c r="AG47" s="39" t="str">
        <f t="shared" si="108"/>
        <v>工</v>
      </c>
      <c r="AH47" s="39" t="str">
        <f>IF(AH45="","",IF(AND($K$1&lt;=DATE(2018+$C46,$C48,$AH$11),$W$1&gt;=DATE(2018+$C46,$C48,$AH$11)),"工",""))</f>
        <v>工</v>
      </c>
      <c r="AI47" s="39" t="str">
        <f>IF(AI45="","",IF(AND($K$1&lt;=DATE(2018+$C46,$C48,$AH$11),$W$1&gt;=DATE(2018+$C46,$C48,$AH$11)),"工",""))</f>
        <v>工</v>
      </c>
      <c r="AJ47" s="40" t="str">
        <f>IF(AJ45="","",IF(AND($K$1&lt;=DATE(2018+$C46,$C48,$AH$11),$W$1&gt;=DATE(2018+$C46,$C48,$AH$11)),"工",""))</f>
        <v>工</v>
      </c>
      <c r="AK47" s="34"/>
      <c r="AL47" s="52"/>
    </row>
    <row r="48" spans="2:40">
      <c r="B48" s="28"/>
      <c r="C48" s="29">
        <f>IF(C41+1&gt;12,1,C41+1)</f>
        <v>8</v>
      </c>
      <c r="D48" s="41" t="s">
        <v>2</v>
      </c>
      <c r="E48" s="42" t="s">
        <v>6</v>
      </c>
      <c r="F48" s="43" t="str">
        <f>IF(F47="","",IF(OR(F46=$K$2,F46=$L$2),"休",IF(F47="工","作")))</f>
        <v>休</v>
      </c>
      <c r="G48" s="44" t="str">
        <f t="shared" ref="G48:AG48" si="109">IF(G47="","",IF(OR(G46=$K$2,G46=$L$2),"休",IF(G47="工","作")))</f>
        <v>休</v>
      </c>
      <c r="H48" s="44" t="str">
        <f t="shared" si="109"/>
        <v>作</v>
      </c>
      <c r="I48" s="44" t="str">
        <f t="shared" si="109"/>
        <v>作</v>
      </c>
      <c r="J48" s="44" t="str">
        <f t="shared" si="109"/>
        <v>作</v>
      </c>
      <c r="K48" s="44" t="str">
        <f t="shared" si="109"/>
        <v>作</v>
      </c>
      <c r="L48" s="44" t="str">
        <f t="shared" si="109"/>
        <v>作</v>
      </c>
      <c r="M48" s="44" t="str">
        <f t="shared" si="109"/>
        <v>休</v>
      </c>
      <c r="N48" s="44" t="str">
        <f t="shared" si="109"/>
        <v>休</v>
      </c>
      <c r="O48" s="44" t="str">
        <f t="shared" si="109"/>
        <v>作</v>
      </c>
      <c r="P48" s="44" t="str">
        <f t="shared" si="109"/>
        <v>作</v>
      </c>
      <c r="Q48" s="44" t="str">
        <f t="shared" si="109"/>
        <v>作</v>
      </c>
      <c r="R48" s="44" t="str">
        <f t="shared" si="109"/>
        <v>作</v>
      </c>
      <c r="S48" s="44" t="str">
        <f t="shared" si="109"/>
        <v>作</v>
      </c>
      <c r="T48" s="44" t="str">
        <f t="shared" si="109"/>
        <v>休</v>
      </c>
      <c r="U48" s="44" t="str">
        <f t="shared" si="109"/>
        <v>休</v>
      </c>
      <c r="V48" s="44" t="str">
        <f t="shared" si="109"/>
        <v>作</v>
      </c>
      <c r="W48" s="44" t="str">
        <f t="shared" si="109"/>
        <v>作</v>
      </c>
      <c r="X48" s="44" t="str">
        <f t="shared" si="109"/>
        <v>作</v>
      </c>
      <c r="Y48" s="44" t="str">
        <f t="shared" si="109"/>
        <v>作</v>
      </c>
      <c r="Z48" s="44" t="str">
        <f t="shared" si="109"/>
        <v>作</v>
      </c>
      <c r="AA48" s="44" t="str">
        <f t="shared" si="109"/>
        <v>休</v>
      </c>
      <c r="AB48" s="44" t="str">
        <f t="shared" si="109"/>
        <v>休</v>
      </c>
      <c r="AC48" s="44" t="str">
        <f t="shared" si="109"/>
        <v>作</v>
      </c>
      <c r="AD48" s="44" t="str">
        <f t="shared" si="109"/>
        <v>作</v>
      </c>
      <c r="AE48" s="44" t="str">
        <f t="shared" si="109"/>
        <v>作</v>
      </c>
      <c r="AF48" s="44" t="str">
        <f t="shared" si="109"/>
        <v>作</v>
      </c>
      <c r="AG48" s="44" t="str">
        <f t="shared" si="109"/>
        <v>作</v>
      </c>
      <c r="AH48" s="44" t="str">
        <f>IF(AH47="","",IF(OR(AH46=$K$2,AH46=$L$2),"休",IF(AH47="工","作")))</f>
        <v>休</v>
      </c>
      <c r="AI48" s="44" t="str">
        <f t="shared" ref="AI48:AJ48" si="110">IF(AI47="","",IF(OR(AI46=$K$2,AI46=$L$2),"休",IF(AI47="工","作")))</f>
        <v>休</v>
      </c>
      <c r="AJ48" s="44" t="str">
        <f t="shared" si="110"/>
        <v>作</v>
      </c>
      <c r="AK48" s="34" t="s">
        <v>56</v>
      </c>
      <c r="AL48" s="52"/>
    </row>
    <row r="49" spans="2:39">
      <c r="B49" s="13"/>
      <c r="C49" s="45"/>
      <c r="D49" s="45"/>
      <c r="E49" s="46" t="s">
        <v>22</v>
      </c>
      <c r="F49" s="47" t="str">
        <f t="shared" ref="F49:AJ49" si="111">IF(F48&lt;&gt;"作",IF(OR(F47="工",F47="一"),"○",""),"")</f>
        <v>○</v>
      </c>
      <c r="G49" s="48" t="str">
        <f t="shared" si="111"/>
        <v>○</v>
      </c>
      <c r="H49" s="48" t="str">
        <f t="shared" si="111"/>
        <v/>
      </c>
      <c r="I49" s="48" t="str">
        <f t="shared" si="111"/>
        <v/>
      </c>
      <c r="J49" s="48" t="str">
        <f t="shared" si="111"/>
        <v/>
      </c>
      <c r="K49" s="48" t="str">
        <f t="shared" si="111"/>
        <v/>
      </c>
      <c r="L49" s="48" t="str">
        <f t="shared" si="111"/>
        <v/>
      </c>
      <c r="M49" s="48" t="str">
        <f t="shared" si="111"/>
        <v>○</v>
      </c>
      <c r="N49" s="48" t="str">
        <f t="shared" si="111"/>
        <v>○</v>
      </c>
      <c r="O49" s="48" t="str">
        <f t="shared" si="111"/>
        <v/>
      </c>
      <c r="P49" s="48" t="str">
        <f t="shared" si="111"/>
        <v/>
      </c>
      <c r="Q49" s="48" t="str">
        <f t="shared" si="111"/>
        <v/>
      </c>
      <c r="R49" s="48" t="str">
        <f t="shared" si="111"/>
        <v/>
      </c>
      <c r="S49" s="48" t="str">
        <f t="shared" si="111"/>
        <v/>
      </c>
      <c r="T49" s="48" t="str">
        <f t="shared" si="111"/>
        <v>○</v>
      </c>
      <c r="U49" s="48" t="str">
        <f t="shared" si="111"/>
        <v>○</v>
      </c>
      <c r="V49" s="48" t="str">
        <f t="shared" si="111"/>
        <v/>
      </c>
      <c r="W49" s="48" t="str">
        <f t="shared" si="111"/>
        <v/>
      </c>
      <c r="X49" s="48" t="str">
        <f t="shared" si="111"/>
        <v/>
      </c>
      <c r="Y49" s="48" t="str">
        <f t="shared" si="111"/>
        <v/>
      </c>
      <c r="Z49" s="48" t="str">
        <f t="shared" si="111"/>
        <v/>
      </c>
      <c r="AA49" s="48" t="str">
        <f t="shared" si="111"/>
        <v>○</v>
      </c>
      <c r="AB49" s="48" t="str">
        <f t="shared" si="111"/>
        <v>○</v>
      </c>
      <c r="AC49" s="48" t="str">
        <f t="shared" si="111"/>
        <v/>
      </c>
      <c r="AD49" s="48" t="str">
        <f t="shared" si="111"/>
        <v/>
      </c>
      <c r="AE49" s="48" t="str">
        <f t="shared" si="111"/>
        <v/>
      </c>
      <c r="AF49" s="48" t="str">
        <f t="shared" si="111"/>
        <v/>
      </c>
      <c r="AG49" s="48" t="str">
        <f t="shared" si="111"/>
        <v/>
      </c>
      <c r="AH49" s="48" t="str">
        <f t="shared" si="111"/>
        <v>○</v>
      </c>
      <c r="AI49" s="48" t="str">
        <f t="shared" si="111"/>
        <v>○</v>
      </c>
      <c r="AJ49" s="49" t="str">
        <f t="shared" si="111"/>
        <v/>
      </c>
      <c r="AK49" s="50">
        <f>COUNTIF(F49:AJ49,"○")</f>
        <v>10</v>
      </c>
      <c r="AL49" s="53"/>
    </row>
    <row r="51" spans="2:39">
      <c r="B51" s="20"/>
      <c r="C51" s="21"/>
      <c r="D51" s="21"/>
      <c r="E51" s="22" t="s">
        <v>3</v>
      </c>
      <c r="F51" s="23">
        <f t="shared" ref="F51:AG51" si="112">DATE(2018+$C52,$C54,F$11)</f>
        <v>46266</v>
      </c>
      <c r="G51" s="24">
        <f t="shared" si="112"/>
        <v>46267</v>
      </c>
      <c r="H51" s="24">
        <f t="shared" si="112"/>
        <v>46268</v>
      </c>
      <c r="I51" s="24">
        <f t="shared" si="112"/>
        <v>46269</v>
      </c>
      <c r="J51" s="24">
        <f t="shared" si="112"/>
        <v>46270</v>
      </c>
      <c r="K51" s="24">
        <f t="shared" si="112"/>
        <v>46271</v>
      </c>
      <c r="L51" s="24">
        <f t="shared" si="112"/>
        <v>46272</v>
      </c>
      <c r="M51" s="24">
        <f t="shared" si="112"/>
        <v>46273</v>
      </c>
      <c r="N51" s="24">
        <f t="shared" si="112"/>
        <v>46274</v>
      </c>
      <c r="O51" s="24">
        <f t="shared" si="112"/>
        <v>46275</v>
      </c>
      <c r="P51" s="24">
        <f t="shared" si="112"/>
        <v>46276</v>
      </c>
      <c r="Q51" s="24">
        <f t="shared" si="112"/>
        <v>46277</v>
      </c>
      <c r="R51" s="24">
        <f t="shared" si="112"/>
        <v>46278</v>
      </c>
      <c r="S51" s="24">
        <f t="shared" si="112"/>
        <v>46279</v>
      </c>
      <c r="T51" s="24">
        <f t="shared" si="112"/>
        <v>46280</v>
      </c>
      <c r="U51" s="24">
        <f t="shared" si="112"/>
        <v>46281</v>
      </c>
      <c r="V51" s="24">
        <f t="shared" si="112"/>
        <v>46282</v>
      </c>
      <c r="W51" s="24">
        <f t="shared" si="112"/>
        <v>46283</v>
      </c>
      <c r="X51" s="24">
        <f t="shared" si="112"/>
        <v>46284</v>
      </c>
      <c r="Y51" s="24">
        <f t="shared" si="112"/>
        <v>46285</v>
      </c>
      <c r="Z51" s="24">
        <f t="shared" si="112"/>
        <v>46286</v>
      </c>
      <c r="AA51" s="24">
        <f t="shared" si="112"/>
        <v>46287</v>
      </c>
      <c r="AB51" s="24">
        <f t="shared" si="112"/>
        <v>46288</v>
      </c>
      <c r="AC51" s="24">
        <f t="shared" si="112"/>
        <v>46289</v>
      </c>
      <c r="AD51" s="24">
        <f t="shared" si="112"/>
        <v>46290</v>
      </c>
      <c r="AE51" s="24">
        <f t="shared" si="112"/>
        <v>46291</v>
      </c>
      <c r="AF51" s="24">
        <f t="shared" si="112"/>
        <v>46292</v>
      </c>
      <c r="AG51" s="24">
        <f t="shared" si="112"/>
        <v>46293</v>
      </c>
      <c r="AH51" s="24">
        <f>IF(DAY(DATE(2018+$C52,$C54,$AH$11))&lt;&gt;$AH$11,"",DATE(2018+$C52,$C54,$AH$11))</f>
        <v>46294</v>
      </c>
      <c r="AI51" s="24">
        <f>IF(DAY(DATE(2018+$C52,$C54,$AI$11))&lt;&gt;$AI$11,"",DATE(2018+$C52,$C54,$AI$11))</f>
        <v>46295</v>
      </c>
      <c r="AJ51" s="25" t="str">
        <f>IF(DAY(DATE(2018+$C52,$C54,$AJ$11))&lt;&gt;$AJ$11,"",DATE(2018+$C52,$C54,$AJ$11))</f>
        <v/>
      </c>
      <c r="AK51" s="26" t="s">
        <v>55</v>
      </c>
      <c r="AL51" s="27">
        <f>IF(AK52=0,"",AK55/AK52)</f>
        <v>0.26666666666666666</v>
      </c>
    </row>
    <row r="52" spans="2:39" ht="13.5" customHeight="1">
      <c r="B52" s="28" t="s">
        <v>0</v>
      </c>
      <c r="C52" s="29">
        <f>IF(C54=1,C46+1,C46)</f>
        <v>8</v>
      </c>
      <c r="D52" s="17" t="s">
        <v>1</v>
      </c>
      <c r="E52" s="30" t="s">
        <v>4</v>
      </c>
      <c r="F52" s="31" t="str">
        <f>CHOOSE(WEEKDAY(F51,2),"月","火","水","木","金","土","日")</f>
        <v>火</v>
      </c>
      <c r="G52" s="32" t="str">
        <f t="shared" ref="G52:L52" si="113">CHOOSE(WEEKDAY(G51,2),"月","火","水","木","金","土","日")</f>
        <v>水</v>
      </c>
      <c r="H52" s="32" t="str">
        <f t="shared" si="113"/>
        <v>木</v>
      </c>
      <c r="I52" s="32" t="str">
        <f t="shared" si="113"/>
        <v>金</v>
      </c>
      <c r="J52" s="32" t="str">
        <f t="shared" si="113"/>
        <v>土</v>
      </c>
      <c r="K52" s="32" t="str">
        <f t="shared" si="113"/>
        <v>日</v>
      </c>
      <c r="L52" s="32" t="str">
        <f t="shared" si="113"/>
        <v>月</v>
      </c>
      <c r="M52" s="32" t="str">
        <f t="shared" ref="M52" si="114">CHOOSE(WEEKDAY(M51,2),"月","火","水","木","金","土","日")</f>
        <v>火</v>
      </c>
      <c r="N52" s="32" t="str">
        <f t="shared" ref="N52" si="115">CHOOSE(WEEKDAY(N51,2),"月","火","水","木","金","土","日")</f>
        <v>水</v>
      </c>
      <c r="O52" s="32" t="str">
        <f t="shared" ref="O52" si="116">CHOOSE(WEEKDAY(O51,2),"月","火","水","木","金","土","日")</f>
        <v>木</v>
      </c>
      <c r="P52" s="32" t="str">
        <f t="shared" ref="P52" si="117">CHOOSE(WEEKDAY(P51,2),"月","火","水","木","金","土","日")</f>
        <v>金</v>
      </c>
      <c r="Q52" s="32" t="str">
        <f t="shared" ref="Q52" si="118">CHOOSE(WEEKDAY(Q51,2),"月","火","水","木","金","土","日")</f>
        <v>土</v>
      </c>
      <c r="R52" s="32" t="str">
        <f t="shared" ref="R52" si="119">CHOOSE(WEEKDAY(R51,2),"月","火","水","木","金","土","日")</f>
        <v>日</v>
      </c>
      <c r="S52" s="32" t="str">
        <f t="shared" ref="S52" si="120">CHOOSE(WEEKDAY(S51,2),"月","火","水","木","金","土","日")</f>
        <v>月</v>
      </c>
      <c r="T52" s="32" t="str">
        <f t="shared" ref="T52" si="121">CHOOSE(WEEKDAY(T51,2),"月","火","水","木","金","土","日")</f>
        <v>火</v>
      </c>
      <c r="U52" s="32" t="str">
        <f t="shared" ref="U52" si="122">CHOOSE(WEEKDAY(U51,2),"月","火","水","木","金","土","日")</f>
        <v>水</v>
      </c>
      <c r="V52" s="32" t="str">
        <f t="shared" ref="V52" si="123">CHOOSE(WEEKDAY(V51,2),"月","火","水","木","金","土","日")</f>
        <v>木</v>
      </c>
      <c r="W52" s="32" t="str">
        <f t="shared" ref="W52" si="124">CHOOSE(WEEKDAY(W51,2),"月","火","水","木","金","土","日")</f>
        <v>金</v>
      </c>
      <c r="X52" s="32" t="str">
        <f t="shared" ref="X52" si="125">CHOOSE(WEEKDAY(X51,2),"月","火","水","木","金","土","日")</f>
        <v>土</v>
      </c>
      <c r="Y52" s="32" t="str">
        <f t="shared" ref="Y52" si="126">CHOOSE(WEEKDAY(Y51,2),"月","火","水","木","金","土","日")</f>
        <v>日</v>
      </c>
      <c r="Z52" s="32" t="str">
        <f t="shared" ref="Z52" si="127">CHOOSE(WEEKDAY(Z51,2),"月","火","水","木","金","土","日")</f>
        <v>月</v>
      </c>
      <c r="AA52" s="32" t="str">
        <f t="shared" ref="AA52" si="128">CHOOSE(WEEKDAY(AA51,2),"月","火","水","木","金","土","日")</f>
        <v>火</v>
      </c>
      <c r="AB52" s="32" t="str">
        <f t="shared" ref="AB52" si="129">CHOOSE(WEEKDAY(AB51,2),"月","火","水","木","金","土","日")</f>
        <v>水</v>
      </c>
      <c r="AC52" s="32" t="str">
        <f t="shared" ref="AC52" si="130">CHOOSE(WEEKDAY(AC51,2),"月","火","水","木","金","土","日")</f>
        <v>木</v>
      </c>
      <c r="AD52" s="32" t="str">
        <f t="shared" ref="AD52" si="131">CHOOSE(WEEKDAY(AD51,2),"月","火","水","木","金","土","日")</f>
        <v>金</v>
      </c>
      <c r="AE52" s="32" t="str">
        <f t="shared" ref="AE52" si="132">CHOOSE(WEEKDAY(AE51,2),"月","火","水","木","金","土","日")</f>
        <v>土</v>
      </c>
      <c r="AF52" s="32" t="str">
        <f t="shared" ref="AF52" si="133">CHOOSE(WEEKDAY(AF51,2),"月","火","水","木","金","土","日")</f>
        <v>日</v>
      </c>
      <c r="AG52" s="32" t="str">
        <f t="shared" ref="AG52" si="134">CHOOSE(WEEKDAY(AG51,2),"月","火","水","木","金","土","日")</f>
        <v>月</v>
      </c>
      <c r="AH52" s="32" t="str">
        <f>IF(AH51="","",CHOOSE(WEEKDAY(AH51,2),"月","火","水","木","金","土","日"))</f>
        <v>火</v>
      </c>
      <c r="AI52" s="32" t="str">
        <f>IF(AI51="","",CHOOSE(WEEKDAY(AI51,2),"月","火","水","木","金","土","日"))</f>
        <v>水</v>
      </c>
      <c r="AJ52" s="33" t="str">
        <f>IF(AJ51="","",CHOOSE(WEEKDAY(AJ51,2),"月","火","水","木","金","土","日"))</f>
        <v/>
      </c>
      <c r="AK52" s="34">
        <f>COUNTIF(F53:AJ53,"工")+COUNTIF(F53:AJ53,"一")</f>
        <v>30</v>
      </c>
      <c r="AL52" s="51" t="str">
        <f>IF(AK52=0,"",IF(AK55/AK52&gt;0.285,"現場閉所率28.5%達成",IF(AND(AL51&lt;0.285,(COUNTIF(F52:AJ52,"土")+COUNTIF(F52:AJ52,"日"))&lt;=AK55),"達成(28.5%未満だが暦上の土日数は全て閉所)","不達成")))</f>
        <v>達成(28.5%未満だが暦上の土日数は全て閉所)</v>
      </c>
      <c r="AM52" s="35"/>
    </row>
    <row r="53" spans="2:39">
      <c r="B53" s="28"/>
      <c r="E53" s="37" t="s">
        <v>5</v>
      </c>
      <c r="F53" s="38" t="str">
        <f t="shared" ref="F53:AG53" si="135">IF(AND($K$1&lt;=DATE(2018+$C52,$C54,F$11),$W$1&gt;=DATE(2018+$C52,$C54,F$11)),"工","")</f>
        <v>工</v>
      </c>
      <c r="G53" s="39" t="str">
        <f t="shared" si="135"/>
        <v>工</v>
      </c>
      <c r="H53" s="39" t="str">
        <f t="shared" si="135"/>
        <v>工</v>
      </c>
      <c r="I53" s="39" t="str">
        <f t="shared" si="135"/>
        <v>工</v>
      </c>
      <c r="J53" s="39" t="str">
        <f t="shared" si="135"/>
        <v>工</v>
      </c>
      <c r="K53" s="39" t="str">
        <f t="shared" si="135"/>
        <v>工</v>
      </c>
      <c r="L53" s="39" t="str">
        <f t="shared" si="135"/>
        <v>工</v>
      </c>
      <c r="M53" s="39" t="str">
        <f t="shared" si="135"/>
        <v>工</v>
      </c>
      <c r="N53" s="39" t="str">
        <f t="shared" si="135"/>
        <v>工</v>
      </c>
      <c r="O53" s="39" t="str">
        <f t="shared" si="135"/>
        <v>工</v>
      </c>
      <c r="P53" s="39" t="str">
        <f t="shared" si="135"/>
        <v>工</v>
      </c>
      <c r="Q53" s="39" t="str">
        <f t="shared" si="135"/>
        <v>工</v>
      </c>
      <c r="R53" s="39" t="str">
        <f t="shared" si="135"/>
        <v>工</v>
      </c>
      <c r="S53" s="39" t="str">
        <f t="shared" si="135"/>
        <v>工</v>
      </c>
      <c r="T53" s="39" t="str">
        <f t="shared" si="135"/>
        <v>工</v>
      </c>
      <c r="U53" s="39" t="str">
        <f t="shared" si="135"/>
        <v>工</v>
      </c>
      <c r="V53" s="39" t="str">
        <f t="shared" si="135"/>
        <v>工</v>
      </c>
      <c r="W53" s="39" t="str">
        <f t="shared" si="135"/>
        <v>工</v>
      </c>
      <c r="X53" s="39" t="str">
        <f t="shared" si="135"/>
        <v>工</v>
      </c>
      <c r="Y53" s="39" t="str">
        <f t="shared" si="135"/>
        <v>工</v>
      </c>
      <c r="Z53" s="39" t="str">
        <f t="shared" si="135"/>
        <v>工</v>
      </c>
      <c r="AA53" s="39" t="str">
        <f t="shared" si="135"/>
        <v>工</v>
      </c>
      <c r="AB53" s="39" t="str">
        <f t="shared" si="135"/>
        <v>工</v>
      </c>
      <c r="AC53" s="39" t="str">
        <f t="shared" si="135"/>
        <v>工</v>
      </c>
      <c r="AD53" s="39" t="str">
        <f t="shared" si="135"/>
        <v>工</v>
      </c>
      <c r="AE53" s="39" t="str">
        <f t="shared" si="135"/>
        <v>工</v>
      </c>
      <c r="AF53" s="39" t="str">
        <f t="shared" si="135"/>
        <v>工</v>
      </c>
      <c r="AG53" s="39" t="str">
        <f t="shared" si="135"/>
        <v>工</v>
      </c>
      <c r="AH53" s="39" t="str">
        <f>IF(AH51="","",IF(AND($K$1&lt;=DATE(2018+$C52,$C54,AH$11),$W$1&gt;=DATE(2018+$C52,$C54,AH$11)),"工",""))</f>
        <v>工</v>
      </c>
      <c r="AI53" s="39" t="str">
        <f>IF(AI51="","",IF(AND($K$1&lt;=DATE(2018+$C52,$C54,AI$11),$W$1&gt;=DATE(2018+$C52,$C54,AI$11)),"工",""))</f>
        <v>工</v>
      </c>
      <c r="AJ53" s="40" t="str">
        <f>IF(AJ51="","",IF(AND($K$1&lt;=DATE(2018+$C52,$C54,AJ$11),$W$1&gt;=DATE(2018+$C52,$C54,AJ$11)),"工",""))</f>
        <v/>
      </c>
      <c r="AK53" s="34"/>
      <c r="AL53" s="52"/>
    </row>
    <row r="54" spans="2:39">
      <c r="B54" s="28"/>
      <c r="C54" s="29">
        <f>IF(C48+1&gt;12,1,C48+1)</f>
        <v>9</v>
      </c>
      <c r="D54" s="41" t="s">
        <v>2</v>
      </c>
      <c r="E54" s="42" t="s">
        <v>6</v>
      </c>
      <c r="F54" s="43" t="str">
        <f>IF(F53="","",IF(OR(F52=$K$2,F52=$L$2),"休",IF(F53="工","作")))</f>
        <v>作</v>
      </c>
      <c r="G54" s="44" t="str">
        <f t="shared" ref="G54:AJ54" si="136">IF(G53="","",IF(OR(G52=$K$2,G52=$L$2),"休",IF(G53="工","作")))</f>
        <v>作</v>
      </c>
      <c r="H54" s="44" t="str">
        <f t="shared" si="136"/>
        <v>作</v>
      </c>
      <c r="I54" s="44" t="str">
        <f t="shared" si="136"/>
        <v>作</v>
      </c>
      <c r="J54" s="44" t="str">
        <f t="shared" si="136"/>
        <v>休</v>
      </c>
      <c r="K54" s="44" t="str">
        <f t="shared" si="136"/>
        <v>休</v>
      </c>
      <c r="L54" s="44" t="str">
        <f t="shared" si="136"/>
        <v>作</v>
      </c>
      <c r="M54" s="44" t="str">
        <f t="shared" si="136"/>
        <v>作</v>
      </c>
      <c r="N54" s="44" t="str">
        <f t="shared" si="136"/>
        <v>作</v>
      </c>
      <c r="O54" s="44" t="str">
        <f t="shared" si="136"/>
        <v>作</v>
      </c>
      <c r="P54" s="44" t="str">
        <f t="shared" si="136"/>
        <v>作</v>
      </c>
      <c r="Q54" s="44" t="str">
        <f t="shared" si="136"/>
        <v>休</v>
      </c>
      <c r="R54" s="44" t="str">
        <f t="shared" si="136"/>
        <v>休</v>
      </c>
      <c r="S54" s="44" t="str">
        <f t="shared" si="136"/>
        <v>作</v>
      </c>
      <c r="T54" s="44" t="str">
        <f t="shared" si="136"/>
        <v>作</v>
      </c>
      <c r="U54" s="44" t="str">
        <f t="shared" si="136"/>
        <v>作</v>
      </c>
      <c r="V54" s="44" t="str">
        <f t="shared" si="136"/>
        <v>作</v>
      </c>
      <c r="W54" s="44" t="str">
        <f t="shared" si="136"/>
        <v>作</v>
      </c>
      <c r="X54" s="44" t="str">
        <f t="shared" si="136"/>
        <v>休</v>
      </c>
      <c r="Y54" s="44" t="str">
        <f t="shared" si="136"/>
        <v>休</v>
      </c>
      <c r="Z54" s="44" t="str">
        <f t="shared" si="136"/>
        <v>作</v>
      </c>
      <c r="AA54" s="44" t="str">
        <f t="shared" si="136"/>
        <v>作</v>
      </c>
      <c r="AB54" s="44" t="str">
        <f t="shared" si="136"/>
        <v>作</v>
      </c>
      <c r="AC54" s="44" t="str">
        <f t="shared" si="136"/>
        <v>作</v>
      </c>
      <c r="AD54" s="44" t="str">
        <f t="shared" si="136"/>
        <v>作</v>
      </c>
      <c r="AE54" s="44" t="str">
        <f t="shared" si="136"/>
        <v>休</v>
      </c>
      <c r="AF54" s="44" t="str">
        <f t="shared" si="136"/>
        <v>休</v>
      </c>
      <c r="AG54" s="44" t="str">
        <f t="shared" si="136"/>
        <v>作</v>
      </c>
      <c r="AH54" s="44" t="str">
        <f t="shared" si="136"/>
        <v>作</v>
      </c>
      <c r="AI54" s="44" t="str">
        <f t="shared" si="136"/>
        <v>作</v>
      </c>
      <c r="AJ54" s="44" t="str">
        <f t="shared" si="136"/>
        <v/>
      </c>
      <c r="AK54" s="34" t="s">
        <v>56</v>
      </c>
      <c r="AL54" s="52"/>
    </row>
    <row r="55" spans="2:39">
      <c r="B55" s="13"/>
      <c r="C55" s="45"/>
      <c r="D55" s="45"/>
      <c r="E55" s="46" t="s">
        <v>22</v>
      </c>
      <c r="F55" s="47" t="str">
        <f t="shared" ref="F55:AJ55" si="137">IF(F54&lt;&gt;"作",IF(OR(F53="工",F53="一"),"○",""),"")</f>
        <v/>
      </c>
      <c r="G55" s="48" t="str">
        <f t="shared" si="137"/>
        <v/>
      </c>
      <c r="H55" s="48" t="str">
        <f t="shared" si="137"/>
        <v/>
      </c>
      <c r="I55" s="48" t="str">
        <f t="shared" si="137"/>
        <v/>
      </c>
      <c r="J55" s="48" t="str">
        <f t="shared" si="137"/>
        <v>○</v>
      </c>
      <c r="K55" s="48" t="str">
        <f t="shared" si="137"/>
        <v>○</v>
      </c>
      <c r="L55" s="48" t="str">
        <f t="shared" si="137"/>
        <v/>
      </c>
      <c r="M55" s="48" t="str">
        <f t="shared" si="137"/>
        <v/>
      </c>
      <c r="N55" s="48" t="str">
        <f t="shared" si="137"/>
        <v/>
      </c>
      <c r="O55" s="48" t="str">
        <f t="shared" si="137"/>
        <v/>
      </c>
      <c r="P55" s="48" t="str">
        <f t="shared" si="137"/>
        <v/>
      </c>
      <c r="Q55" s="48" t="str">
        <f t="shared" si="137"/>
        <v>○</v>
      </c>
      <c r="R55" s="48" t="str">
        <f t="shared" si="137"/>
        <v>○</v>
      </c>
      <c r="S55" s="48" t="str">
        <f t="shared" si="137"/>
        <v/>
      </c>
      <c r="T55" s="48" t="str">
        <f t="shared" si="137"/>
        <v/>
      </c>
      <c r="U55" s="48" t="str">
        <f t="shared" si="137"/>
        <v/>
      </c>
      <c r="V55" s="48" t="str">
        <f t="shared" si="137"/>
        <v/>
      </c>
      <c r="W55" s="48" t="str">
        <f t="shared" si="137"/>
        <v/>
      </c>
      <c r="X55" s="48" t="str">
        <f t="shared" si="137"/>
        <v>○</v>
      </c>
      <c r="Y55" s="48" t="str">
        <f t="shared" si="137"/>
        <v>○</v>
      </c>
      <c r="Z55" s="48" t="str">
        <f t="shared" si="137"/>
        <v/>
      </c>
      <c r="AA55" s="48" t="str">
        <f t="shared" si="137"/>
        <v/>
      </c>
      <c r="AB55" s="48" t="str">
        <f t="shared" si="137"/>
        <v/>
      </c>
      <c r="AC55" s="48" t="str">
        <f t="shared" si="137"/>
        <v/>
      </c>
      <c r="AD55" s="48" t="str">
        <f t="shared" si="137"/>
        <v/>
      </c>
      <c r="AE55" s="48" t="str">
        <f t="shared" si="137"/>
        <v>○</v>
      </c>
      <c r="AF55" s="48" t="str">
        <f t="shared" si="137"/>
        <v>○</v>
      </c>
      <c r="AG55" s="48" t="str">
        <f t="shared" si="137"/>
        <v/>
      </c>
      <c r="AH55" s="48" t="str">
        <f t="shared" si="137"/>
        <v/>
      </c>
      <c r="AI55" s="48" t="str">
        <f t="shared" si="137"/>
        <v/>
      </c>
      <c r="AJ55" s="49" t="str">
        <f t="shared" si="137"/>
        <v/>
      </c>
      <c r="AK55" s="50">
        <f>COUNTIF(F55:AJ55,"○")</f>
        <v>8</v>
      </c>
      <c r="AL55" s="53"/>
    </row>
    <row r="57" spans="2:39">
      <c r="B57" s="20"/>
      <c r="C57" s="21"/>
      <c r="D57" s="21"/>
      <c r="E57" s="22" t="s">
        <v>3</v>
      </c>
      <c r="F57" s="23">
        <f t="shared" ref="F57:AG57" si="138">DATE(2018+$C58,$C60,F$11)</f>
        <v>46296</v>
      </c>
      <c r="G57" s="24">
        <f t="shared" si="138"/>
        <v>46297</v>
      </c>
      <c r="H57" s="24">
        <f t="shared" si="138"/>
        <v>46298</v>
      </c>
      <c r="I57" s="24">
        <f t="shared" si="138"/>
        <v>46299</v>
      </c>
      <c r="J57" s="24">
        <f t="shared" si="138"/>
        <v>46300</v>
      </c>
      <c r="K57" s="24">
        <f t="shared" si="138"/>
        <v>46301</v>
      </c>
      <c r="L57" s="24">
        <f t="shared" si="138"/>
        <v>46302</v>
      </c>
      <c r="M57" s="24">
        <f t="shared" si="138"/>
        <v>46303</v>
      </c>
      <c r="N57" s="24">
        <f t="shared" si="138"/>
        <v>46304</v>
      </c>
      <c r="O57" s="24">
        <f t="shared" si="138"/>
        <v>46305</v>
      </c>
      <c r="P57" s="24">
        <f t="shared" si="138"/>
        <v>46306</v>
      </c>
      <c r="Q57" s="24">
        <f t="shared" si="138"/>
        <v>46307</v>
      </c>
      <c r="R57" s="24">
        <f t="shared" si="138"/>
        <v>46308</v>
      </c>
      <c r="S57" s="24">
        <f t="shared" si="138"/>
        <v>46309</v>
      </c>
      <c r="T57" s="24">
        <f t="shared" si="138"/>
        <v>46310</v>
      </c>
      <c r="U57" s="24">
        <f t="shared" si="138"/>
        <v>46311</v>
      </c>
      <c r="V57" s="24">
        <f t="shared" si="138"/>
        <v>46312</v>
      </c>
      <c r="W57" s="24">
        <f t="shared" si="138"/>
        <v>46313</v>
      </c>
      <c r="X57" s="24">
        <f t="shared" si="138"/>
        <v>46314</v>
      </c>
      <c r="Y57" s="24">
        <f t="shared" si="138"/>
        <v>46315</v>
      </c>
      <c r="Z57" s="24">
        <f t="shared" si="138"/>
        <v>46316</v>
      </c>
      <c r="AA57" s="24">
        <f t="shared" si="138"/>
        <v>46317</v>
      </c>
      <c r="AB57" s="24">
        <f t="shared" si="138"/>
        <v>46318</v>
      </c>
      <c r="AC57" s="24">
        <f t="shared" si="138"/>
        <v>46319</v>
      </c>
      <c r="AD57" s="24">
        <f t="shared" si="138"/>
        <v>46320</v>
      </c>
      <c r="AE57" s="24">
        <f t="shared" si="138"/>
        <v>46321</v>
      </c>
      <c r="AF57" s="24">
        <f t="shared" si="138"/>
        <v>46322</v>
      </c>
      <c r="AG57" s="24">
        <f t="shared" si="138"/>
        <v>46323</v>
      </c>
      <c r="AH57" s="24">
        <f>IF(DAY(DATE(2018+$C58,$C60,$AH$11))&lt;&gt;$AH$11,"",DATE(2018+$C58,$C60,$AH$11))</f>
        <v>46324</v>
      </c>
      <c r="AI57" s="24">
        <f>IF(DAY(DATE(2018+$C58,$C60,$AI$11))&lt;&gt;$AI$11,"",DATE(2018+$C58,$C60,$AI$11))</f>
        <v>46325</v>
      </c>
      <c r="AJ57" s="25">
        <f>IF(DAY(DATE(2018+$C58,$C60,$AJ$11))&lt;&gt;$AJ$11,"",DATE(2018+$C58,$C60,$AJ$11))</f>
        <v>46326</v>
      </c>
      <c r="AK57" s="26" t="s">
        <v>55</v>
      </c>
      <c r="AL57" s="27">
        <f>IF(AK58=0,"",AK61/AK58)</f>
        <v>0.29032258064516131</v>
      </c>
    </row>
    <row r="58" spans="2:39" ht="13.5" customHeight="1">
      <c r="B58" s="28" t="s">
        <v>0</v>
      </c>
      <c r="C58" s="29">
        <f>IF(C60=1,C52+1,C52)</f>
        <v>8</v>
      </c>
      <c r="D58" s="17" t="s">
        <v>1</v>
      </c>
      <c r="E58" s="30" t="s">
        <v>4</v>
      </c>
      <c r="F58" s="31" t="str">
        <f>CHOOSE(WEEKDAY(F57,2),"月","火","水","木","金","土","日")</f>
        <v>木</v>
      </c>
      <c r="G58" s="32" t="str">
        <f t="shared" ref="G58:L58" si="139">CHOOSE(WEEKDAY(G57,2),"月","火","水","木","金","土","日")</f>
        <v>金</v>
      </c>
      <c r="H58" s="32" t="str">
        <f t="shared" si="139"/>
        <v>土</v>
      </c>
      <c r="I58" s="32" t="str">
        <f t="shared" si="139"/>
        <v>日</v>
      </c>
      <c r="J58" s="32" t="str">
        <f t="shared" si="139"/>
        <v>月</v>
      </c>
      <c r="K58" s="32" t="str">
        <f t="shared" si="139"/>
        <v>火</v>
      </c>
      <c r="L58" s="32" t="str">
        <f t="shared" si="139"/>
        <v>水</v>
      </c>
      <c r="M58" s="32" t="str">
        <f t="shared" ref="M58" si="140">CHOOSE(WEEKDAY(M57,2),"月","火","水","木","金","土","日")</f>
        <v>木</v>
      </c>
      <c r="N58" s="32" t="str">
        <f t="shared" ref="N58" si="141">CHOOSE(WEEKDAY(N57,2),"月","火","水","木","金","土","日")</f>
        <v>金</v>
      </c>
      <c r="O58" s="32" t="str">
        <f t="shared" ref="O58" si="142">CHOOSE(WEEKDAY(O57,2),"月","火","水","木","金","土","日")</f>
        <v>土</v>
      </c>
      <c r="P58" s="32" t="str">
        <f t="shared" ref="P58" si="143">CHOOSE(WEEKDAY(P57,2),"月","火","水","木","金","土","日")</f>
        <v>日</v>
      </c>
      <c r="Q58" s="32" t="str">
        <f t="shared" ref="Q58" si="144">CHOOSE(WEEKDAY(Q57,2),"月","火","水","木","金","土","日")</f>
        <v>月</v>
      </c>
      <c r="R58" s="32" t="str">
        <f t="shared" ref="R58" si="145">CHOOSE(WEEKDAY(R57,2),"月","火","水","木","金","土","日")</f>
        <v>火</v>
      </c>
      <c r="S58" s="32" t="str">
        <f t="shared" ref="S58" si="146">CHOOSE(WEEKDAY(S57,2),"月","火","水","木","金","土","日")</f>
        <v>水</v>
      </c>
      <c r="T58" s="32" t="str">
        <f t="shared" ref="T58" si="147">CHOOSE(WEEKDAY(T57,2),"月","火","水","木","金","土","日")</f>
        <v>木</v>
      </c>
      <c r="U58" s="32" t="str">
        <f t="shared" ref="U58" si="148">CHOOSE(WEEKDAY(U57,2),"月","火","水","木","金","土","日")</f>
        <v>金</v>
      </c>
      <c r="V58" s="32" t="str">
        <f t="shared" ref="V58" si="149">CHOOSE(WEEKDAY(V57,2),"月","火","水","木","金","土","日")</f>
        <v>土</v>
      </c>
      <c r="W58" s="32" t="str">
        <f t="shared" ref="W58" si="150">CHOOSE(WEEKDAY(W57,2),"月","火","水","木","金","土","日")</f>
        <v>日</v>
      </c>
      <c r="X58" s="32" t="str">
        <f t="shared" ref="X58" si="151">CHOOSE(WEEKDAY(X57,2),"月","火","水","木","金","土","日")</f>
        <v>月</v>
      </c>
      <c r="Y58" s="32" t="str">
        <f t="shared" ref="Y58" si="152">CHOOSE(WEEKDAY(Y57,2),"月","火","水","木","金","土","日")</f>
        <v>火</v>
      </c>
      <c r="Z58" s="32" t="str">
        <f t="shared" ref="Z58" si="153">CHOOSE(WEEKDAY(Z57,2),"月","火","水","木","金","土","日")</f>
        <v>水</v>
      </c>
      <c r="AA58" s="32" t="str">
        <f t="shared" ref="AA58" si="154">CHOOSE(WEEKDAY(AA57,2),"月","火","水","木","金","土","日")</f>
        <v>木</v>
      </c>
      <c r="AB58" s="32" t="str">
        <f t="shared" ref="AB58" si="155">CHOOSE(WEEKDAY(AB57,2),"月","火","水","木","金","土","日")</f>
        <v>金</v>
      </c>
      <c r="AC58" s="32" t="str">
        <f t="shared" ref="AC58" si="156">CHOOSE(WEEKDAY(AC57,2),"月","火","水","木","金","土","日")</f>
        <v>土</v>
      </c>
      <c r="AD58" s="32" t="str">
        <f t="shared" ref="AD58" si="157">CHOOSE(WEEKDAY(AD57,2),"月","火","水","木","金","土","日")</f>
        <v>日</v>
      </c>
      <c r="AE58" s="32" t="str">
        <f t="shared" ref="AE58" si="158">CHOOSE(WEEKDAY(AE57,2),"月","火","水","木","金","土","日")</f>
        <v>月</v>
      </c>
      <c r="AF58" s="32" t="str">
        <f t="shared" ref="AF58" si="159">CHOOSE(WEEKDAY(AF57,2),"月","火","水","木","金","土","日")</f>
        <v>火</v>
      </c>
      <c r="AG58" s="32" t="str">
        <f t="shared" ref="AG58" si="160">CHOOSE(WEEKDAY(AG57,2),"月","火","水","木","金","土","日")</f>
        <v>水</v>
      </c>
      <c r="AH58" s="32" t="str">
        <f>IF(AH57="","",CHOOSE(WEEKDAY(AH57,2),"月","火","水","木","金","土","日"))</f>
        <v>木</v>
      </c>
      <c r="AI58" s="32" t="str">
        <f>IF(AI57="","",CHOOSE(WEEKDAY(AI57,2),"月","火","水","木","金","土","日"))</f>
        <v>金</v>
      </c>
      <c r="AJ58" s="33" t="str">
        <f>IF(AJ57="","",CHOOSE(WEEKDAY(AJ57,2),"月","火","水","木","金","土","日"))</f>
        <v>土</v>
      </c>
      <c r="AK58" s="34">
        <f>COUNTIF(F59:AJ59,"工")+COUNTIF(F59:AJ59,"一")</f>
        <v>31</v>
      </c>
      <c r="AL58" s="51" t="str">
        <f>IF(AK58=0,"",IF(AK61/AK58&gt;0.285,"現場閉所率28.5%達成",IF(AND(AL57&lt;0.285,(COUNTIF(F58:AJ58,"土")+COUNTIF(F58:AJ58,"日"))&lt;=AK61),"達成(28.5%未満だが暦上の土日数は全て閉所)","不達成")))</f>
        <v>現場閉所率28.5%達成</v>
      </c>
      <c r="AM58" s="35"/>
    </row>
    <row r="59" spans="2:39">
      <c r="B59" s="28"/>
      <c r="E59" s="37" t="s">
        <v>5</v>
      </c>
      <c r="F59" s="38" t="str">
        <f t="shared" ref="F59:AG59" si="161">IF(AND($K$1&lt;=DATE(2018+$C58,$C60,F$11),$W$1&gt;=DATE(2018+$C58,$C60,F$11)),"工","")</f>
        <v>工</v>
      </c>
      <c r="G59" s="39" t="str">
        <f t="shared" si="161"/>
        <v>工</v>
      </c>
      <c r="H59" s="39" t="str">
        <f t="shared" si="161"/>
        <v>工</v>
      </c>
      <c r="I59" s="39" t="str">
        <f t="shared" si="161"/>
        <v>工</v>
      </c>
      <c r="J59" s="39" t="str">
        <f t="shared" si="161"/>
        <v>工</v>
      </c>
      <c r="K59" s="39" t="str">
        <f t="shared" si="161"/>
        <v>工</v>
      </c>
      <c r="L59" s="39" t="str">
        <f t="shared" si="161"/>
        <v>工</v>
      </c>
      <c r="M59" s="39" t="str">
        <f t="shared" si="161"/>
        <v>工</v>
      </c>
      <c r="N59" s="39" t="str">
        <f t="shared" si="161"/>
        <v>工</v>
      </c>
      <c r="O59" s="39" t="str">
        <f t="shared" si="161"/>
        <v>工</v>
      </c>
      <c r="P59" s="39" t="str">
        <f t="shared" si="161"/>
        <v>工</v>
      </c>
      <c r="Q59" s="39" t="str">
        <f t="shared" si="161"/>
        <v>工</v>
      </c>
      <c r="R59" s="39" t="str">
        <f t="shared" si="161"/>
        <v>工</v>
      </c>
      <c r="S59" s="39" t="str">
        <f t="shared" si="161"/>
        <v>工</v>
      </c>
      <c r="T59" s="39" t="str">
        <f t="shared" si="161"/>
        <v>工</v>
      </c>
      <c r="U59" s="39" t="str">
        <f t="shared" si="161"/>
        <v>工</v>
      </c>
      <c r="V59" s="39" t="str">
        <f t="shared" si="161"/>
        <v>工</v>
      </c>
      <c r="W59" s="39" t="str">
        <f t="shared" si="161"/>
        <v>工</v>
      </c>
      <c r="X59" s="39" t="str">
        <f t="shared" si="161"/>
        <v>工</v>
      </c>
      <c r="Y59" s="39" t="str">
        <f t="shared" si="161"/>
        <v>工</v>
      </c>
      <c r="Z59" s="39" t="str">
        <f t="shared" si="161"/>
        <v>工</v>
      </c>
      <c r="AA59" s="39" t="str">
        <f t="shared" si="161"/>
        <v>工</v>
      </c>
      <c r="AB59" s="39" t="str">
        <f t="shared" si="161"/>
        <v>工</v>
      </c>
      <c r="AC59" s="39" t="str">
        <f t="shared" si="161"/>
        <v>工</v>
      </c>
      <c r="AD59" s="39" t="str">
        <f t="shared" si="161"/>
        <v>工</v>
      </c>
      <c r="AE59" s="39" t="str">
        <f t="shared" si="161"/>
        <v>工</v>
      </c>
      <c r="AF59" s="39" t="str">
        <f t="shared" si="161"/>
        <v>工</v>
      </c>
      <c r="AG59" s="39" t="str">
        <f t="shared" si="161"/>
        <v>工</v>
      </c>
      <c r="AH59" s="39" t="str">
        <f>IF(AH57="","",IF(AND($K$1&lt;=DATE(2018+$C58,$C60,AH$11),$W$1&gt;=DATE(2018+$C58,$C60,AH$11)),"工",""))</f>
        <v>工</v>
      </c>
      <c r="AI59" s="39" t="str">
        <f>IF(AI57="","",IF(AND($K$1&lt;=DATE(2018+$C58,$C60,AI$11),$W$1&gt;=DATE(2018+$C58,$C60,AI$11)),"工",""))</f>
        <v>工</v>
      </c>
      <c r="AJ59" s="40" t="str">
        <f>IF(AJ57="","",IF(AND($K$1&lt;=DATE(2018+$C58,$C60,AJ$11),$W$1&gt;=DATE(2018+$C58,$C60,AJ$11)),"工",""))</f>
        <v>工</v>
      </c>
      <c r="AK59" s="34"/>
      <c r="AL59" s="52"/>
    </row>
    <row r="60" spans="2:39">
      <c r="B60" s="28"/>
      <c r="C60" s="29">
        <f>IF(C54+1&gt;12,1,C54+1)</f>
        <v>10</v>
      </c>
      <c r="D60" s="41" t="s">
        <v>2</v>
      </c>
      <c r="E60" s="42" t="s">
        <v>6</v>
      </c>
      <c r="F60" s="43" t="str">
        <f>IF(F59="","",IF(OR(F58=$K$2,F58=$L$2),"休",IF(F59="工","作")))</f>
        <v>作</v>
      </c>
      <c r="G60" s="44" t="str">
        <f t="shared" ref="G60:AJ60" si="162">IF(G59="","",IF(OR(G58=$K$2,G58=$L$2),"休",IF(G59="工","作")))</f>
        <v>作</v>
      </c>
      <c r="H60" s="44" t="str">
        <f t="shared" si="162"/>
        <v>休</v>
      </c>
      <c r="I60" s="44" t="str">
        <f t="shared" si="162"/>
        <v>休</v>
      </c>
      <c r="J60" s="44" t="str">
        <f t="shared" si="162"/>
        <v>作</v>
      </c>
      <c r="K60" s="44" t="str">
        <f t="shared" si="162"/>
        <v>作</v>
      </c>
      <c r="L60" s="44" t="str">
        <f t="shared" si="162"/>
        <v>作</v>
      </c>
      <c r="M60" s="44" t="str">
        <f t="shared" si="162"/>
        <v>作</v>
      </c>
      <c r="N60" s="44" t="str">
        <f t="shared" si="162"/>
        <v>作</v>
      </c>
      <c r="O60" s="44" t="str">
        <f t="shared" si="162"/>
        <v>休</v>
      </c>
      <c r="P60" s="44" t="str">
        <f t="shared" si="162"/>
        <v>休</v>
      </c>
      <c r="Q60" s="44" t="str">
        <f t="shared" si="162"/>
        <v>作</v>
      </c>
      <c r="R60" s="44" t="str">
        <f t="shared" si="162"/>
        <v>作</v>
      </c>
      <c r="S60" s="44" t="str">
        <f t="shared" si="162"/>
        <v>作</v>
      </c>
      <c r="T60" s="44" t="str">
        <f t="shared" si="162"/>
        <v>作</v>
      </c>
      <c r="U60" s="44" t="str">
        <f t="shared" si="162"/>
        <v>作</v>
      </c>
      <c r="V60" s="44" t="str">
        <f t="shared" si="162"/>
        <v>休</v>
      </c>
      <c r="W60" s="44" t="str">
        <f t="shared" si="162"/>
        <v>休</v>
      </c>
      <c r="X60" s="44" t="str">
        <f t="shared" si="162"/>
        <v>作</v>
      </c>
      <c r="Y60" s="44" t="str">
        <f t="shared" si="162"/>
        <v>作</v>
      </c>
      <c r="Z60" s="44" t="str">
        <f t="shared" si="162"/>
        <v>作</v>
      </c>
      <c r="AA60" s="44" t="str">
        <f t="shared" si="162"/>
        <v>作</v>
      </c>
      <c r="AB60" s="44" t="str">
        <f t="shared" si="162"/>
        <v>作</v>
      </c>
      <c r="AC60" s="44" t="str">
        <f t="shared" si="162"/>
        <v>休</v>
      </c>
      <c r="AD60" s="44" t="str">
        <f t="shared" si="162"/>
        <v>休</v>
      </c>
      <c r="AE60" s="44" t="str">
        <f t="shared" si="162"/>
        <v>作</v>
      </c>
      <c r="AF60" s="44" t="str">
        <f t="shared" si="162"/>
        <v>作</v>
      </c>
      <c r="AG60" s="44" t="str">
        <f t="shared" si="162"/>
        <v>作</v>
      </c>
      <c r="AH60" s="44" t="str">
        <f t="shared" si="162"/>
        <v>作</v>
      </c>
      <c r="AI60" s="44" t="str">
        <f t="shared" si="162"/>
        <v>作</v>
      </c>
      <c r="AJ60" s="44" t="str">
        <f t="shared" si="162"/>
        <v>休</v>
      </c>
      <c r="AK60" s="34" t="s">
        <v>56</v>
      </c>
      <c r="AL60" s="52"/>
    </row>
    <row r="61" spans="2:39">
      <c r="B61" s="13"/>
      <c r="C61" s="45"/>
      <c r="D61" s="45"/>
      <c r="E61" s="46" t="s">
        <v>22</v>
      </c>
      <c r="F61" s="47" t="str">
        <f t="shared" ref="F61:AJ61" si="163">IF(F60&lt;&gt;"作",IF(OR(F59="工",F59="一"),"○",""),"")</f>
        <v/>
      </c>
      <c r="G61" s="48" t="str">
        <f t="shared" si="163"/>
        <v/>
      </c>
      <c r="H61" s="48" t="str">
        <f t="shared" si="163"/>
        <v>○</v>
      </c>
      <c r="I61" s="48" t="str">
        <f t="shared" si="163"/>
        <v>○</v>
      </c>
      <c r="J61" s="48" t="str">
        <f t="shared" si="163"/>
        <v/>
      </c>
      <c r="K61" s="48" t="str">
        <f t="shared" si="163"/>
        <v/>
      </c>
      <c r="L61" s="48" t="str">
        <f t="shared" si="163"/>
        <v/>
      </c>
      <c r="M61" s="48" t="str">
        <f t="shared" si="163"/>
        <v/>
      </c>
      <c r="N61" s="48" t="str">
        <f t="shared" si="163"/>
        <v/>
      </c>
      <c r="O61" s="48" t="str">
        <f t="shared" si="163"/>
        <v>○</v>
      </c>
      <c r="P61" s="48" t="str">
        <f t="shared" si="163"/>
        <v>○</v>
      </c>
      <c r="Q61" s="48" t="str">
        <f t="shared" si="163"/>
        <v/>
      </c>
      <c r="R61" s="48" t="str">
        <f t="shared" si="163"/>
        <v/>
      </c>
      <c r="S61" s="48" t="str">
        <f t="shared" si="163"/>
        <v/>
      </c>
      <c r="T61" s="48" t="str">
        <f t="shared" si="163"/>
        <v/>
      </c>
      <c r="U61" s="48" t="str">
        <f t="shared" si="163"/>
        <v/>
      </c>
      <c r="V61" s="48" t="str">
        <f t="shared" si="163"/>
        <v>○</v>
      </c>
      <c r="W61" s="48" t="str">
        <f t="shared" si="163"/>
        <v>○</v>
      </c>
      <c r="X61" s="48" t="str">
        <f t="shared" si="163"/>
        <v/>
      </c>
      <c r="Y61" s="48" t="str">
        <f t="shared" si="163"/>
        <v/>
      </c>
      <c r="Z61" s="48" t="str">
        <f t="shared" si="163"/>
        <v/>
      </c>
      <c r="AA61" s="48" t="str">
        <f t="shared" si="163"/>
        <v/>
      </c>
      <c r="AB61" s="48" t="str">
        <f t="shared" si="163"/>
        <v/>
      </c>
      <c r="AC61" s="48" t="str">
        <f t="shared" si="163"/>
        <v>○</v>
      </c>
      <c r="AD61" s="48" t="str">
        <f t="shared" si="163"/>
        <v>○</v>
      </c>
      <c r="AE61" s="48" t="str">
        <f t="shared" si="163"/>
        <v/>
      </c>
      <c r="AF61" s="48" t="str">
        <f t="shared" si="163"/>
        <v/>
      </c>
      <c r="AG61" s="48" t="str">
        <f t="shared" si="163"/>
        <v/>
      </c>
      <c r="AH61" s="48" t="str">
        <f t="shared" si="163"/>
        <v/>
      </c>
      <c r="AI61" s="48" t="str">
        <f t="shared" si="163"/>
        <v/>
      </c>
      <c r="AJ61" s="49" t="str">
        <f t="shared" si="163"/>
        <v>○</v>
      </c>
      <c r="AK61" s="50">
        <f>COUNTIF(F61:AJ61,"○")</f>
        <v>9</v>
      </c>
      <c r="AL61" s="53"/>
    </row>
    <row r="63" spans="2:39">
      <c r="B63" s="20"/>
      <c r="C63" s="21"/>
      <c r="D63" s="21"/>
      <c r="E63" s="22" t="s">
        <v>3</v>
      </c>
      <c r="F63" s="23">
        <f t="shared" ref="F63:AG63" si="164">DATE(2018+$C64,$C66,F$11)</f>
        <v>46327</v>
      </c>
      <c r="G63" s="24">
        <f t="shared" si="164"/>
        <v>46328</v>
      </c>
      <c r="H63" s="24">
        <f t="shared" si="164"/>
        <v>46329</v>
      </c>
      <c r="I63" s="24">
        <f t="shared" si="164"/>
        <v>46330</v>
      </c>
      <c r="J63" s="24">
        <f t="shared" si="164"/>
        <v>46331</v>
      </c>
      <c r="K63" s="24">
        <f t="shared" si="164"/>
        <v>46332</v>
      </c>
      <c r="L63" s="24">
        <f t="shared" si="164"/>
        <v>46333</v>
      </c>
      <c r="M63" s="24">
        <f t="shared" si="164"/>
        <v>46334</v>
      </c>
      <c r="N63" s="24">
        <f t="shared" si="164"/>
        <v>46335</v>
      </c>
      <c r="O63" s="24">
        <f t="shared" si="164"/>
        <v>46336</v>
      </c>
      <c r="P63" s="24">
        <f t="shared" si="164"/>
        <v>46337</v>
      </c>
      <c r="Q63" s="24">
        <f t="shared" si="164"/>
        <v>46338</v>
      </c>
      <c r="R63" s="24">
        <f t="shared" si="164"/>
        <v>46339</v>
      </c>
      <c r="S63" s="24">
        <f t="shared" si="164"/>
        <v>46340</v>
      </c>
      <c r="T63" s="24">
        <f t="shared" si="164"/>
        <v>46341</v>
      </c>
      <c r="U63" s="24">
        <f t="shared" si="164"/>
        <v>46342</v>
      </c>
      <c r="V63" s="24">
        <f t="shared" si="164"/>
        <v>46343</v>
      </c>
      <c r="W63" s="24">
        <f t="shared" si="164"/>
        <v>46344</v>
      </c>
      <c r="X63" s="24">
        <f t="shared" si="164"/>
        <v>46345</v>
      </c>
      <c r="Y63" s="24">
        <f t="shared" si="164"/>
        <v>46346</v>
      </c>
      <c r="Z63" s="24">
        <f t="shared" si="164"/>
        <v>46347</v>
      </c>
      <c r="AA63" s="24">
        <f t="shared" si="164"/>
        <v>46348</v>
      </c>
      <c r="AB63" s="24">
        <f t="shared" si="164"/>
        <v>46349</v>
      </c>
      <c r="AC63" s="24">
        <f t="shared" si="164"/>
        <v>46350</v>
      </c>
      <c r="AD63" s="24">
        <f t="shared" si="164"/>
        <v>46351</v>
      </c>
      <c r="AE63" s="24">
        <f t="shared" si="164"/>
        <v>46352</v>
      </c>
      <c r="AF63" s="24">
        <f t="shared" si="164"/>
        <v>46353</v>
      </c>
      <c r="AG63" s="24">
        <f t="shared" si="164"/>
        <v>46354</v>
      </c>
      <c r="AH63" s="24">
        <f>IF(DAY(DATE(2018+$C64,$C66,$AH$11))&lt;&gt;$AH$11,"",DATE(2018+$C64,$C66,$AH$11))</f>
        <v>46355</v>
      </c>
      <c r="AI63" s="24">
        <f>IF(DAY(DATE(2018+$C64,$C66,$AI$11))&lt;&gt;$AI$11,"",DATE(2018+$C64,$C66,$AI$11))</f>
        <v>46356</v>
      </c>
      <c r="AJ63" s="25" t="str">
        <f>IF(DAY(DATE(2018+$C64,$C66,$AJ$11))&lt;&gt;$AJ$11,"",DATE(2018+$C64,$C66,$AJ$11))</f>
        <v/>
      </c>
      <c r="AK63" s="26" t="s">
        <v>55</v>
      </c>
      <c r="AL63" s="27">
        <f>IF(AK64=0,"",AK67/AK64)</f>
        <v>0.3</v>
      </c>
    </row>
    <row r="64" spans="2:39" ht="13.5" customHeight="1">
      <c r="B64" s="28" t="s">
        <v>0</v>
      </c>
      <c r="C64" s="29">
        <f>IF(C66=1,C58+1,C58)</f>
        <v>8</v>
      </c>
      <c r="D64" s="17" t="s">
        <v>1</v>
      </c>
      <c r="E64" s="30" t="s">
        <v>4</v>
      </c>
      <c r="F64" s="31" t="str">
        <f>CHOOSE(WEEKDAY(F63,2),"月","火","水","木","金","土","日")</f>
        <v>日</v>
      </c>
      <c r="G64" s="32" t="str">
        <f t="shared" ref="G64:L64" si="165">CHOOSE(WEEKDAY(G63,2),"月","火","水","木","金","土","日")</f>
        <v>月</v>
      </c>
      <c r="H64" s="32" t="str">
        <f t="shared" si="165"/>
        <v>火</v>
      </c>
      <c r="I64" s="32" t="str">
        <f t="shared" si="165"/>
        <v>水</v>
      </c>
      <c r="J64" s="32" t="str">
        <f t="shared" si="165"/>
        <v>木</v>
      </c>
      <c r="K64" s="32" t="str">
        <f t="shared" si="165"/>
        <v>金</v>
      </c>
      <c r="L64" s="32" t="str">
        <f t="shared" si="165"/>
        <v>土</v>
      </c>
      <c r="M64" s="32" t="str">
        <f t="shared" ref="M64" si="166">CHOOSE(WEEKDAY(M63,2),"月","火","水","木","金","土","日")</f>
        <v>日</v>
      </c>
      <c r="N64" s="32" t="str">
        <f t="shared" ref="N64" si="167">CHOOSE(WEEKDAY(N63,2),"月","火","水","木","金","土","日")</f>
        <v>月</v>
      </c>
      <c r="O64" s="32" t="str">
        <f t="shared" ref="O64" si="168">CHOOSE(WEEKDAY(O63,2),"月","火","水","木","金","土","日")</f>
        <v>火</v>
      </c>
      <c r="P64" s="32" t="str">
        <f t="shared" ref="P64" si="169">CHOOSE(WEEKDAY(P63,2),"月","火","水","木","金","土","日")</f>
        <v>水</v>
      </c>
      <c r="Q64" s="32" t="str">
        <f t="shared" ref="Q64" si="170">CHOOSE(WEEKDAY(Q63,2),"月","火","水","木","金","土","日")</f>
        <v>木</v>
      </c>
      <c r="R64" s="32" t="str">
        <f t="shared" ref="R64" si="171">CHOOSE(WEEKDAY(R63,2),"月","火","水","木","金","土","日")</f>
        <v>金</v>
      </c>
      <c r="S64" s="32" t="str">
        <f t="shared" ref="S64" si="172">CHOOSE(WEEKDAY(S63,2),"月","火","水","木","金","土","日")</f>
        <v>土</v>
      </c>
      <c r="T64" s="32" t="str">
        <f t="shared" ref="T64" si="173">CHOOSE(WEEKDAY(T63,2),"月","火","水","木","金","土","日")</f>
        <v>日</v>
      </c>
      <c r="U64" s="32" t="str">
        <f t="shared" ref="U64" si="174">CHOOSE(WEEKDAY(U63,2),"月","火","水","木","金","土","日")</f>
        <v>月</v>
      </c>
      <c r="V64" s="32" t="str">
        <f t="shared" ref="V64" si="175">CHOOSE(WEEKDAY(V63,2),"月","火","水","木","金","土","日")</f>
        <v>火</v>
      </c>
      <c r="W64" s="32" t="str">
        <f t="shared" ref="W64" si="176">CHOOSE(WEEKDAY(W63,2),"月","火","水","木","金","土","日")</f>
        <v>水</v>
      </c>
      <c r="X64" s="32" t="str">
        <f t="shared" ref="X64" si="177">CHOOSE(WEEKDAY(X63,2),"月","火","水","木","金","土","日")</f>
        <v>木</v>
      </c>
      <c r="Y64" s="32" t="str">
        <f t="shared" ref="Y64" si="178">CHOOSE(WEEKDAY(Y63,2),"月","火","水","木","金","土","日")</f>
        <v>金</v>
      </c>
      <c r="Z64" s="32" t="str">
        <f t="shared" ref="Z64" si="179">CHOOSE(WEEKDAY(Z63,2),"月","火","水","木","金","土","日")</f>
        <v>土</v>
      </c>
      <c r="AA64" s="32" t="str">
        <f t="shared" ref="AA64" si="180">CHOOSE(WEEKDAY(AA63,2),"月","火","水","木","金","土","日")</f>
        <v>日</v>
      </c>
      <c r="AB64" s="32" t="str">
        <f t="shared" ref="AB64" si="181">CHOOSE(WEEKDAY(AB63,2),"月","火","水","木","金","土","日")</f>
        <v>月</v>
      </c>
      <c r="AC64" s="32" t="str">
        <f t="shared" ref="AC64" si="182">CHOOSE(WEEKDAY(AC63,2),"月","火","水","木","金","土","日")</f>
        <v>火</v>
      </c>
      <c r="AD64" s="32" t="str">
        <f t="shared" ref="AD64" si="183">CHOOSE(WEEKDAY(AD63,2),"月","火","水","木","金","土","日")</f>
        <v>水</v>
      </c>
      <c r="AE64" s="32" t="str">
        <f t="shared" ref="AE64" si="184">CHOOSE(WEEKDAY(AE63,2),"月","火","水","木","金","土","日")</f>
        <v>木</v>
      </c>
      <c r="AF64" s="32" t="str">
        <f t="shared" ref="AF64" si="185">CHOOSE(WEEKDAY(AF63,2),"月","火","水","木","金","土","日")</f>
        <v>金</v>
      </c>
      <c r="AG64" s="32" t="str">
        <f t="shared" ref="AG64" si="186">CHOOSE(WEEKDAY(AG63,2),"月","火","水","木","金","土","日")</f>
        <v>土</v>
      </c>
      <c r="AH64" s="32" t="str">
        <f>IF(AH63="","",CHOOSE(WEEKDAY(AH63,2),"月","火","水","木","金","土","日"))</f>
        <v>日</v>
      </c>
      <c r="AI64" s="32" t="str">
        <f>IF(AI63="","",CHOOSE(WEEKDAY(AI63,2),"月","火","水","木","金","土","日"))</f>
        <v>月</v>
      </c>
      <c r="AJ64" s="33" t="str">
        <f>IF(AJ63="","",CHOOSE(WEEKDAY(AJ63,2),"月","火","水","木","金","土","日"))</f>
        <v/>
      </c>
      <c r="AK64" s="34">
        <f>COUNTIF(F65:AJ65,"工")+COUNTIF(F65:AJ65,"一")</f>
        <v>30</v>
      </c>
      <c r="AL64" s="51" t="str">
        <f>IF(AK64=0,"",IF(AK67/AK64&gt;0.285,"現場閉所率28.5%達成",IF(AND(AL63&lt;0.285,(COUNTIF(F64:AJ64,"土")+COUNTIF(F64:AJ64,"日"))&lt;=AK67),"達成(28.5%未満だが暦上の土日数は全て閉所)","不達成")))</f>
        <v>現場閉所率28.5%達成</v>
      </c>
      <c r="AM64" s="35"/>
    </row>
    <row r="65" spans="2:39">
      <c r="B65" s="28"/>
      <c r="E65" s="37" t="s">
        <v>5</v>
      </c>
      <c r="F65" s="38" t="str">
        <f t="shared" ref="F65:AG65" si="187">IF(AND($K$1&lt;=DATE(2018+$C64,$C66,F$11),$W$1&gt;=DATE(2018+$C64,$C66,F$11)),"工","")</f>
        <v>工</v>
      </c>
      <c r="G65" s="39" t="str">
        <f t="shared" si="187"/>
        <v>工</v>
      </c>
      <c r="H65" s="39" t="str">
        <f t="shared" si="187"/>
        <v>工</v>
      </c>
      <c r="I65" s="39" t="str">
        <f t="shared" si="187"/>
        <v>工</v>
      </c>
      <c r="J65" s="39" t="str">
        <f t="shared" si="187"/>
        <v>工</v>
      </c>
      <c r="K65" s="39" t="str">
        <f t="shared" si="187"/>
        <v>工</v>
      </c>
      <c r="L65" s="39" t="str">
        <f t="shared" si="187"/>
        <v>工</v>
      </c>
      <c r="M65" s="39" t="str">
        <f t="shared" si="187"/>
        <v>工</v>
      </c>
      <c r="N65" s="39" t="str">
        <f t="shared" si="187"/>
        <v>工</v>
      </c>
      <c r="O65" s="39" t="str">
        <f t="shared" si="187"/>
        <v>工</v>
      </c>
      <c r="P65" s="39" t="str">
        <f t="shared" si="187"/>
        <v>工</v>
      </c>
      <c r="Q65" s="39" t="str">
        <f t="shared" si="187"/>
        <v>工</v>
      </c>
      <c r="R65" s="39" t="str">
        <f t="shared" si="187"/>
        <v>工</v>
      </c>
      <c r="S65" s="39" t="str">
        <f t="shared" si="187"/>
        <v>工</v>
      </c>
      <c r="T65" s="39" t="str">
        <f t="shared" si="187"/>
        <v>工</v>
      </c>
      <c r="U65" s="39" t="str">
        <f t="shared" si="187"/>
        <v>工</v>
      </c>
      <c r="V65" s="39" t="str">
        <f t="shared" si="187"/>
        <v>工</v>
      </c>
      <c r="W65" s="39" t="str">
        <f t="shared" si="187"/>
        <v>工</v>
      </c>
      <c r="X65" s="39" t="str">
        <f t="shared" si="187"/>
        <v>工</v>
      </c>
      <c r="Y65" s="39" t="str">
        <f t="shared" si="187"/>
        <v>工</v>
      </c>
      <c r="Z65" s="39" t="str">
        <f t="shared" si="187"/>
        <v>工</v>
      </c>
      <c r="AA65" s="39" t="str">
        <f t="shared" si="187"/>
        <v>工</v>
      </c>
      <c r="AB65" s="39" t="str">
        <f t="shared" si="187"/>
        <v>工</v>
      </c>
      <c r="AC65" s="39" t="str">
        <f t="shared" si="187"/>
        <v>工</v>
      </c>
      <c r="AD65" s="39" t="str">
        <f t="shared" si="187"/>
        <v>工</v>
      </c>
      <c r="AE65" s="39" t="str">
        <f t="shared" si="187"/>
        <v>工</v>
      </c>
      <c r="AF65" s="39" t="str">
        <f t="shared" si="187"/>
        <v>工</v>
      </c>
      <c r="AG65" s="39" t="str">
        <f t="shared" si="187"/>
        <v>工</v>
      </c>
      <c r="AH65" s="39" t="str">
        <f>IF(AH63="","",IF(AND($K$1&lt;=DATE(2018+$C64,$C66,AH$11),$W$1&gt;=DATE(2018+$C64,$C66,AH$11)),"工",""))</f>
        <v>工</v>
      </c>
      <c r="AI65" s="39" t="str">
        <f>IF(AI63="","",IF(AND($K$1&lt;=DATE(2018+$C64,$C66,AI$11),$W$1&gt;=DATE(2018+$C64,$C66,AI$11)),"工",""))</f>
        <v>工</v>
      </c>
      <c r="AJ65" s="40" t="str">
        <f>IF(AJ63="","",IF(AND($K$1&lt;=DATE(2018+$C64,$C66,AJ$11),$W$1&gt;=DATE(2018+$C64,$C66,AJ$11)),"工",""))</f>
        <v/>
      </c>
      <c r="AK65" s="34"/>
      <c r="AL65" s="52"/>
    </row>
    <row r="66" spans="2:39">
      <c r="B66" s="28"/>
      <c r="C66" s="29">
        <f>IF(C60+1&gt;12,1,C60+1)</f>
        <v>11</v>
      </c>
      <c r="D66" s="41" t="s">
        <v>2</v>
      </c>
      <c r="E66" s="42" t="s">
        <v>6</v>
      </c>
      <c r="F66" s="43" t="str">
        <f>IF(F65="","",IF(OR(F64=$K$2,F64=$L$2),"休",IF(F65="工","作")))</f>
        <v>休</v>
      </c>
      <c r="G66" s="44" t="str">
        <f t="shared" ref="G66:AJ66" si="188">IF(G65="","",IF(OR(G64=$K$2,G64=$L$2),"休",IF(G65="工","作")))</f>
        <v>作</v>
      </c>
      <c r="H66" s="44" t="str">
        <f t="shared" si="188"/>
        <v>作</v>
      </c>
      <c r="I66" s="44" t="str">
        <f t="shared" si="188"/>
        <v>作</v>
      </c>
      <c r="J66" s="44" t="str">
        <f t="shared" si="188"/>
        <v>作</v>
      </c>
      <c r="K66" s="44" t="str">
        <f t="shared" si="188"/>
        <v>作</v>
      </c>
      <c r="L66" s="44" t="str">
        <f t="shared" si="188"/>
        <v>休</v>
      </c>
      <c r="M66" s="44" t="str">
        <f t="shared" si="188"/>
        <v>休</v>
      </c>
      <c r="N66" s="44" t="str">
        <f t="shared" si="188"/>
        <v>作</v>
      </c>
      <c r="O66" s="44" t="str">
        <f t="shared" si="188"/>
        <v>作</v>
      </c>
      <c r="P66" s="44" t="str">
        <f t="shared" si="188"/>
        <v>作</v>
      </c>
      <c r="Q66" s="44" t="str">
        <f t="shared" si="188"/>
        <v>作</v>
      </c>
      <c r="R66" s="44" t="str">
        <f t="shared" si="188"/>
        <v>作</v>
      </c>
      <c r="S66" s="44" t="str">
        <f t="shared" si="188"/>
        <v>休</v>
      </c>
      <c r="T66" s="44" t="str">
        <f t="shared" si="188"/>
        <v>休</v>
      </c>
      <c r="U66" s="44" t="str">
        <f t="shared" si="188"/>
        <v>作</v>
      </c>
      <c r="V66" s="44" t="str">
        <f t="shared" si="188"/>
        <v>作</v>
      </c>
      <c r="W66" s="44" t="str">
        <f t="shared" si="188"/>
        <v>作</v>
      </c>
      <c r="X66" s="44" t="str">
        <f t="shared" si="188"/>
        <v>作</v>
      </c>
      <c r="Y66" s="44" t="str">
        <f t="shared" si="188"/>
        <v>作</v>
      </c>
      <c r="Z66" s="44" t="str">
        <f t="shared" si="188"/>
        <v>休</v>
      </c>
      <c r="AA66" s="44" t="str">
        <f t="shared" si="188"/>
        <v>休</v>
      </c>
      <c r="AB66" s="44" t="str">
        <f t="shared" si="188"/>
        <v>作</v>
      </c>
      <c r="AC66" s="44" t="str">
        <f t="shared" si="188"/>
        <v>作</v>
      </c>
      <c r="AD66" s="44" t="str">
        <f t="shared" si="188"/>
        <v>作</v>
      </c>
      <c r="AE66" s="44" t="str">
        <f t="shared" si="188"/>
        <v>作</v>
      </c>
      <c r="AF66" s="44" t="str">
        <f t="shared" si="188"/>
        <v>作</v>
      </c>
      <c r="AG66" s="44" t="str">
        <f t="shared" si="188"/>
        <v>休</v>
      </c>
      <c r="AH66" s="44" t="str">
        <f t="shared" si="188"/>
        <v>休</v>
      </c>
      <c r="AI66" s="44" t="str">
        <f t="shared" si="188"/>
        <v>作</v>
      </c>
      <c r="AJ66" s="44" t="str">
        <f t="shared" si="188"/>
        <v/>
      </c>
      <c r="AK66" s="34" t="s">
        <v>56</v>
      </c>
      <c r="AL66" s="52"/>
    </row>
    <row r="67" spans="2:39">
      <c r="B67" s="13"/>
      <c r="C67" s="45"/>
      <c r="D67" s="45"/>
      <c r="E67" s="46" t="s">
        <v>22</v>
      </c>
      <c r="F67" s="47" t="str">
        <f t="shared" ref="F67:AJ67" si="189">IF(F66&lt;&gt;"作",IF(OR(F65="工",F65="一"),"○",""),"")</f>
        <v>○</v>
      </c>
      <c r="G67" s="48" t="str">
        <f t="shared" si="189"/>
        <v/>
      </c>
      <c r="H67" s="48" t="str">
        <f t="shared" si="189"/>
        <v/>
      </c>
      <c r="I67" s="48" t="str">
        <f t="shared" si="189"/>
        <v/>
      </c>
      <c r="J67" s="48" t="str">
        <f t="shared" si="189"/>
        <v/>
      </c>
      <c r="K67" s="48" t="str">
        <f t="shared" si="189"/>
        <v/>
      </c>
      <c r="L67" s="48" t="str">
        <f t="shared" si="189"/>
        <v>○</v>
      </c>
      <c r="M67" s="48" t="str">
        <f t="shared" si="189"/>
        <v>○</v>
      </c>
      <c r="N67" s="48" t="str">
        <f t="shared" si="189"/>
        <v/>
      </c>
      <c r="O67" s="48" t="str">
        <f t="shared" si="189"/>
        <v/>
      </c>
      <c r="P67" s="48" t="str">
        <f t="shared" si="189"/>
        <v/>
      </c>
      <c r="Q67" s="48" t="str">
        <f t="shared" si="189"/>
        <v/>
      </c>
      <c r="R67" s="48" t="str">
        <f t="shared" si="189"/>
        <v/>
      </c>
      <c r="S67" s="48" t="str">
        <f t="shared" si="189"/>
        <v>○</v>
      </c>
      <c r="T67" s="48" t="str">
        <f t="shared" si="189"/>
        <v>○</v>
      </c>
      <c r="U67" s="48" t="str">
        <f t="shared" si="189"/>
        <v/>
      </c>
      <c r="V67" s="48" t="str">
        <f t="shared" si="189"/>
        <v/>
      </c>
      <c r="W67" s="48" t="str">
        <f t="shared" si="189"/>
        <v/>
      </c>
      <c r="X67" s="48" t="str">
        <f t="shared" si="189"/>
        <v/>
      </c>
      <c r="Y67" s="48" t="str">
        <f t="shared" si="189"/>
        <v/>
      </c>
      <c r="Z67" s="48" t="str">
        <f t="shared" si="189"/>
        <v>○</v>
      </c>
      <c r="AA67" s="48" t="str">
        <f t="shared" si="189"/>
        <v>○</v>
      </c>
      <c r="AB67" s="48" t="str">
        <f t="shared" si="189"/>
        <v/>
      </c>
      <c r="AC67" s="48" t="str">
        <f t="shared" si="189"/>
        <v/>
      </c>
      <c r="AD67" s="48" t="str">
        <f t="shared" si="189"/>
        <v/>
      </c>
      <c r="AE67" s="48" t="str">
        <f t="shared" si="189"/>
        <v/>
      </c>
      <c r="AF67" s="48" t="str">
        <f t="shared" si="189"/>
        <v/>
      </c>
      <c r="AG67" s="48" t="str">
        <f t="shared" si="189"/>
        <v>○</v>
      </c>
      <c r="AH67" s="48" t="str">
        <f t="shared" si="189"/>
        <v>○</v>
      </c>
      <c r="AI67" s="48" t="str">
        <f t="shared" si="189"/>
        <v/>
      </c>
      <c r="AJ67" s="49" t="str">
        <f t="shared" si="189"/>
        <v/>
      </c>
      <c r="AK67" s="50">
        <f>COUNTIF(F67:AJ67,"○")</f>
        <v>9</v>
      </c>
      <c r="AL67" s="53"/>
    </row>
    <row r="70" spans="2:39">
      <c r="B70" s="20"/>
      <c r="C70" s="21"/>
      <c r="D70" s="21"/>
      <c r="E70" s="22" t="s">
        <v>3</v>
      </c>
      <c r="F70" s="23">
        <f t="shared" ref="F70:AG70" si="190">DATE(2018+$C71,$C73,F$11)</f>
        <v>46357</v>
      </c>
      <c r="G70" s="24">
        <f t="shared" si="190"/>
        <v>46358</v>
      </c>
      <c r="H70" s="24">
        <f t="shared" si="190"/>
        <v>46359</v>
      </c>
      <c r="I70" s="24">
        <f t="shared" si="190"/>
        <v>46360</v>
      </c>
      <c r="J70" s="24">
        <f t="shared" si="190"/>
        <v>46361</v>
      </c>
      <c r="K70" s="24">
        <f t="shared" si="190"/>
        <v>46362</v>
      </c>
      <c r="L70" s="24">
        <f t="shared" si="190"/>
        <v>46363</v>
      </c>
      <c r="M70" s="24">
        <f t="shared" si="190"/>
        <v>46364</v>
      </c>
      <c r="N70" s="24">
        <f t="shared" si="190"/>
        <v>46365</v>
      </c>
      <c r="O70" s="24">
        <f t="shared" si="190"/>
        <v>46366</v>
      </c>
      <c r="P70" s="24">
        <f t="shared" si="190"/>
        <v>46367</v>
      </c>
      <c r="Q70" s="24">
        <f t="shared" si="190"/>
        <v>46368</v>
      </c>
      <c r="R70" s="24">
        <f t="shared" si="190"/>
        <v>46369</v>
      </c>
      <c r="S70" s="24">
        <f t="shared" si="190"/>
        <v>46370</v>
      </c>
      <c r="T70" s="24">
        <f t="shared" si="190"/>
        <v>46371</v>
      </c>
      <c r="U70" s="24">
        <f t="shared" si="190"/>
        <v>46372</v>
      </c>
      <c r="V70" s="24">
        <f t="shared" si="190"/>
        <v>46373</v>
      </c>
      <c r="W70" s="24">
        <f t="shared" si="190"/>
        <v>46374</v>
      </c>
      <c r="X70" s="24">
        <f t="shared" si="190"/>
        <v>46375</v>
      </c>
      <c r="Y70" s="24">
        <f t="shared" si="190"/>
        <v>46376</v>
      </c>
      <c r="Z70" s="24">
        <f t="shared" si="190"/>
        <v>46377</v>
      </c>
      <c r="AA70" s="24">
        <f t="shared" si="190"/>
        <v>46378</v>
      </c>
      <c r="AB70" s="24">
        <f t="shared" si="190"/>
        <v>46379</v>
      </c>
      <c r="AC70" s="24">
        <f t="shared" si="190"/>
        <v>46380</v>
      </c>
      <c r="AD70" s="24">
        <f t="shared" si="190"/>
        <v>46381</v>
      </c>
      <c r="AE70" s="24">
        <f t="shared" si="190"/>
        <v>46382</v>
      </c>
      <c r="AF70" s="24">
        <f t="shared" si="190"/>
        <v>46383</v>
      </c>
      <c r="AG70" s="24">
        <f t="shared" si="190"/>
        <v>46384</v>
      </c>
      <c r="AH70" s="24">
        <f>IF(DAY(DATE(2018+$C71,$C73,$AH$11))&lt;&gt;$AH$11,"",DATE(2018+$C71,$C73,$AH$11))</f>
        <v>46385</v>
      </c>
      <c r="AI70" s="24">
        <f>IF(DAY(DATE(2018+$C71,$C73,$AI$11))&lt;&gt;$AI$11,"",DATE(2018+$C71,$C73,$AI$11))</f>
        <v>46386</v>
      </c>
      <c r="AJ70" s="25">
        <f>IF(DAY(DATE(2018+$C71,$C73,$AJ$11))&lt;&gt;$AJ$11,"",DATE(2018+$C71,$C73,$AJ$11))</f>
        <v>46387</v>
      </c>
      <c r="AK70" s="26" t="s">
        <v>55</v>
      </c>
      <c r="AL70" s="27">
        <f>IF(AK71=0,"",AK74/AK71)</f>
        <v>0.25806451612903225</v>
      </c>
    </row>
    <row r="71" spans="2:39" ht="13.5" customHeight="1">
      <c r="B71" s="28" t="s">
        <v>0</v>
      </c>
      <c r="C71" s="29">
        <f>IF(C73=1,C64+1,C64)</f>
        <v>8</v>
      </c>
      <c r="D71" s="17" t="s">
        <v>1</v>
      </c>
      <c r="E71" s="30" t="s">
        <v>4</v>
      </c>
      <c r="F71" s="31" t="str">
        <f>CHOOSE(WEEKDAY(F70,2),"月","火","水","木","金","土","日")</f>
        <v>火</v>
      </c>
      <c r="G71" s="32" t="str">
        <f t="shared" ref="G71:L71" si="191">CHOOSE(WEEKDAY(G70,2),"月","火","水","木","金","土","日")</f>
        <v>水</v>
      </c>
      <c r="H71" s="32" t="str">
        <f t="shared" si="191"/>
        <v>木</v>
      </c>
      <c r="I71" s="32" t="str">
        <f t="shared" si="191"/>
        <v>金</v>
      </c>
      <c r="J71" s="32" t="str">
        <f t="shared" si="191"/>
        <v>土</v>
      </c>
      <c r="K71" s="32" t="str">
        <f t="shared" si="191"/>
        <v>日</v>
      </c>
      <c r="L71" s="32" t="str">
        <f t="shared" si="191"/>
        <v>月</v>
      </c>
      <c r="M71" s="32" t="str">
        <f t="shared" ref="M71" si="192">CHOOSE(WEEKDAY(M70,2),"月","火","水","木","金","土","日")</f>
        <v>火</v>
      </c>
      <c r="N71" s="32" t="str">
        <f t="shared" ref="N71" si="193">CHOOSE(WEEKDAY(N70,2),"月","火","水","木","金","土","日")</f>
        <v>水</v>
      </c>
      <c r="O71" s="32" t="str">
        <f t="shared" ref="O71" si="194">CHOOSE(WEEKDAY(O70,2),"月","火","水","木","金","土","日")</f>
        <v>木</v>
      </c>
      <c r="P71" s="32" t="str">
        <f t="shared" ref="P71" si="195">CHOOSE(WEEKDAY(P70,2),"月","火","水","木","金","土","日")</f>
        <v>金</v>
      </c>
      <c r="Q71" s="32" t="str">
        <f t="shared" ref="Q71" si="196">CHOOSE(WEEKDAY(Q70,2),"月","火","水","木","金","土","日")</f>
        <v>土</v>
      </c>
      <c r="R71" s="32" t="str">
        <f t="shared" ref="R71" si="197">CHOOSE(WEEKDAY(R70,2),"月","火","水","木","金","土","日")</f>
        <v>日</v>
      </c>
      <c r="S71" s="32" t="str">
        <f t="shared" ref="S71" si="198">CHOOSE(WEEKDAY(S70,2),"月","火","水","木","金","土","日")</f>
        <v>月</v>
      </c>
      <c r="T71" s="32" t="str">
        <f t="shared" ref="T71" si="199">CHOOSE(WEEKDAY(T70,2),"月","火","水","木","金","土","日")</f>
        <v>火</v>
      </c>
      <c r="U71" s="32" t="str">
        <f t="shared" ref="U71" si="200">CHOOSE(WEEKDAY(U70,2),"月","火","水","木","金","土","日")</f>
        <v>水</v>
      </c>
      <c r="V71" s="32" t="str">
        <f t="shared" ref="V71" si="201">CHOOSE(WEEKDAY(V70,2),"月","火","水","木","金","土","日")</f>
        <v>木</v>
      </c>
      <c r="W71" s="32" t="str">
        <f t="shared" ref="W71" si="202">CHOOSE(WEEKDAY(W70,2),"月","火","水","木","金","土","日")</f>
        <v>金</v>
      </c>
      <c r="X71" s="32" t="str">
        <f t="shared" ref="X71" si="203">CHOOSE(WEEKDAY(X70,2),"月","火","水","木","金","土","日")</f>
        <v>土</v>
      </c>
      <c r="Y71" s="32" t="str">
        <f t="shared" ref="Y71" si="204">CHOOSE(WEEKDAY(Y70,2),"月","火","水","木","金","土","日")</f>
        <v>日</v>
      </c>
      <c r="Z71" s="32" t="str">
        <f t="shared" ref="Z71" si="205">CHOOSE(WEEKDAY(Z70,2),"月","火","水","木","金","土","日")</f>
        <v>月</v>
      </c>
      <c r="AA71" s="32" t="str">
        <f t="shared" ref="AA71" si="206">CHOOSE(WEEKDAY(AA70,2),"月","火","水","木","金","土","日")</f>
        <v>火</v>
      </c>
      <c r="AB71" s="32" t="str">
        <f t="shared" ref="AB71" si="207">CHOOSE(WEEKDAY(AB70,2),"月","火","水","木","金","土","日")</f>
        <v>水</v>
      </c>
      <c r="AC71" s="32" t="str">
        <f t="shared" ref="AC71" si="208">CHOOSE(WEEKDAY(AC70,2),"月","火","水","木","金","土","日")</f>
        <v>木</v>
      </c>
      <c r="AD71" s="32" t="str">
        <f t="shared" ref="AD71" si="209">CHOOSE(WEEKDAY(AD70,2),"月","火","水","木","金","土","日")</f>
        <v>金</v>
      </c>
      <c r="AE71" s="32" t="str">
        <f t="shared" ref="AE71" si="210">CHOOSE(WEEKDAY(AE70,2),"月","火","水","木","金","土","日")</f>
        <v>土</v>
      </c>
      <c r="AF71" s="32" t="str">
        <f t="shared" ref="AF71" si="211">CHOOSE(WEEKDAY(AF70,2),"月","火","水","木","金","土","日")</f>
        <v>日</v>
      </c>
      <c r="AG71" s="32" t="str">
        <f t="shared" ref="AG71" si="212">CHOOSE(WEEKDAY(AG70,2),"月","火","水","木","金","土","日")</f>
        <v>月</v>
      </c>
      <c r="AH71" s="32" t="str">
        <f>IF(AH70="","",CHOOSE(WEEKDAY(AH70,2),"月","火","水","木","金","土","日"))</f>
        <v>火</v>
      </c>
      <c r="AI71" s="32" t="str">
        <f>IF(AI70="","",CHOOSE(WEEKDAY(AI70,2),"月","火","水","木","金","土","日"))</f>
        <v>水</v>
      </c>
      <c r="AJ71" s="33" t="str">
        <f>IF(AJ70="","",CHOOSE(WEEKDAY(AJ70,2),"月","火","水","木","金","土","日"))</f>
        <v>木</v>
      </c>
      <c r="AK71" s="34">
        <f>COUNTIF(F72:AJ72,"工")+COUNTIF(F72:AJ72,"一")</f>
        <v>31</v>
      </c>
      <c r="AL71" s="51" t="str">
        <f>IF(AK71=0,"",IF(AK74/AK71&gt;0.285,"現場閉所率28.5%達成",IF(AND(AL70&lt;0.285,(COUNTIF(F71:AJ71,"土")+COUNTIF(F71:AJ71,"日"))&lt;=AK74),"達成(28.5%未満だが暦上の土日数は全て閉所)","不達成")))</f>
        <v>達成(28.5%未満だが暦上の土日数は全て閉所)</v>
      </c>
      <c r="AM71" s="35"/>
    </row>
    <row r="72" spans="2:39">
      <c r="B72" s="28"/>
      <c r="E72" s="37" t="s">
        <v>5</v>
      </c>
      <c r="F72" s="38" t="str">
        <f t="shared" ref="F72:AG72" si="213">IF(AND($K$1&lt;=DATE(2018+$C71,$C73,F$11),$W$1&gt;=DATE(2018+$C71,$C73,F$11)),"工","")</f>
        <v>工</v>
      </c>
      <c r="G72" s="39" t="str">
        <f t="shared" si="213"/>
        <v>工</v>
      </c>
      <c r="H72" s="39" t="str">
        <f t="shared" si="213"/>
        <v>工</v>
      </c>
      <c r="I72" s="39" t="str">
        <f t="shared" si="213"/>
        <v>工</v>
      </c>
      <c r="J72" s="39" t="str">
        <f t="shared" si="213"/>
        <v>工</v>
      </c>
      <c r="K72" s="39" t="str">
        <f t="shared" si="213"/>
        <v>工</v>
      </c>
      <c r="L72" s="39" t="str">
        <f t="shared" si="213"/>
        <v>工</v>
      </c>
      <c r="M72" s="39" t="str">
        <f t="shared" si="213"/>
        <v>工</v>
      </c>
      <c r="N72" s="39" t="str">
        <f t="shared" si="213"/>
        <v>工</v>
      </c>
      <c r="O72" s="39" t="str">
        <f t="shared" si="213"/>
        <v>工</v>
      </c>
      <c r="P72" s="39" t="str">
        <f t="shared" si="213"/>
        <v>工</v>
      </c>
      <c r="Q72" s="39" t="str">
        <f t="shared" si="213"/>
        <v>工</v>
      </c>
      <c r="R72" s="39" t="str">
        <f t="shared" si="213"/>
        <v>工</v>
      </c>
      <c r="S72" s="39" t="str">
        <f t="shared" si="213"/>
        <v>工</v>
      </c>
      <c r="T72" s="39" t="str">
        <f t="shared" si="213"/>
        <v>工</v>
      </c>
      <c r="U72" s="39" t="str">
        <f t="shared" si="213"/>
        <v>工</v>
      </c>
      <c r="V72" s="39" t="str">
        <f t="shared" si="213"/>
        <v>工</v>
      </c>
      <c r="W72" s="39" t="str">
        <f t="shared" si="213"/>
        <v>工</v>
      </c>
      <c r="X72" s="39" t="str">
        <f t="shared" si="213"/>
        <v>工</v>
      </c>
      <c r="Y72" s="39" t="str">
        <f t="shared" si="213"/>
        <v>工</v>
      </c>
      <c r="Z72" s="39" t="str">
        <f t="shared" si="213"/>
        <v>工</v>
      </c>
      <c r="AA72" s="39" t="str">
        <f t="shared" si="213"/>
        <v>工</v>
      </c>
      <c r="AB72" s="39" t="str">
        <f t="shared" si="213"/>
        <v>工</v>
      </c>
      <c r="AC72" s="39" t="str">
        <f t="shared" si="213"/>
        <v>工</v>
      </c>
      <c r="AD72" s="39" t="str">
        <f t="shared" si="213"/>
        <v>工</v>
      </c>
      <c r="AE72" s="39" t="str">
        <f t="shared" si="213"/>
        <v>工</v>
      </c>
      <c r="AF72" s="39" t="str">
        <f t="shared" si="213"/>
        <v>工</v>
      </c>
      <c r="AG72" s="39" t="str">
        <f t="shared" si="213"/>
        <v>工</v>
      </c>
      <c r="AH72" s="39" t="str">
        <f>IF(AH70="","",IF(AND($K$1&lt;=DATE(2018+$C71,$C73,$AH$11),$W$1&gt;=DATE(2018+$C71,$C73,$AH$11)),"工",""))</f>
        <v>工</v>
      </c>
      <c r="AI72" s="39" t="str">
        <f>IF(AI70="","",IF(AND($K$1&lt;=DATE(2018+$C71,$C73,$AH$11),$W$1&gt;=DATE(2018+$C71,$C73,$AH$11)),"工",""))</f>
        <v>工</v>
      </c>
      <c r="AJ72" s="40" t="str">
        <f>IF(AJ70="","",IF(AND($K$1&lt;=DATE(2018+$C71,$C73,$AH$11),$W$1&gt;=DATE(2018+$C71,$C73,$AH$11)),"工",""))</f>
        <v>工</v>
      </c>
      <c r="AK72" s="34"/>
      <c r="AL72" s="52"/>
    </row>
    <row r="73" spans="2:39">
      <c r="B73" s="28"/>
      <c r="C73" s="29">
        <f>IF(C66+1&gt;12,1,C66+1)</f>
        <v>12</v>
      </c>
      <c r="D73" s="41" t="s">
        <v>2</v>
      </c>
      <c r="E73" s="42" t="s">
        <v>6</v>
      </c>
      <c r="F73" s="43" t="str">
        <f>IF(F72="","",IF(OR(F71=$K$2,F71=$L$2),"休",IF(F72="工","作")))</f>
        <v>作</v>
      </c>
      <c r="G73" s="44" t="str">
        <f t="shared" ref="G73:AG73" si="214">IF(G72="","",IF(OR(G71=$K$2,G71=$L$2),"休",IF(G72="工","作")))</f>
        <v>作</v>
      </c>
      <c r="H73" s="44" t="str">
        <f t="shared" si="214"/>
        <v>作</v>
      </c>
      <c r="I73" s="44" t="str">
        <f t="shared" si="214"/>
        <v>作</v>
      </c>
      <c r="J73" s="44" t="str">
        <f t="shared" si="214"/>
        <v>休</v>
      </c>
      <c r="K73" s="44" t="str">
        <f t="shared" si="214"/>
        <v>休</v>
      </c>
      <c r="L73" s="44" t="str">
        <f t="shared" si="214"/>
        <v>作</v>
      </c>
      <c r="M73" s="44" t="str">
        <f t="shared" si="214"/>
        <v>作</v>
      </c>
      <c r="N73" s="44" t="str">
        <f t="shared" si="214"/>
        <v>作</v>
      </c>
      <c r="O73" s="44" t="str">
        <f t="shared" si="214"/>
        <v>作</v>
      </c>
      <c r="P73" s="44" t="str">
        <f t="shared" si="214"/>
        <v>作</v>
      </c>
      <c r="Q73" s="44" t="str">
        <f t="shared" si="214"/>
        <v>休</v>
      </c>
      <c r="R73" s="44" t="str">
        <f t="shared" si="214"/>
        <v>休</v>
      </c>
      <c r="S73" s="44" t="str">
        <f t="shared" si="214"/>
        <v>作</v>
      </c>
      <c r="T73" s="44" t="str">
        <f t="shared" si="214"/>
        <v>作</v>
      </c>
      <c r="U73" s="44" t="str">
        <f t="shared" si="214"/>
        <v>作</v>
      </c>
      <c r="V73" s="44" t="str">
        <f t="shared" si="214"/>
        <v>作</v>
      </c>
      <c r="W73" s="44" t="str">
        <f t="shared" si="214"/>
        <v>作</v>
      </c>
      <c r="X73" s="44" t="str">
        <f t="shared" si="214"/>
        <v>休</v>
      </c>
      <c r="Y73" s="44" t="str">
        <f t="shared" si="214"/>
        <v>休</v>
      </c>
      <c r="Z73" s="44" t="str">
        <f t="shared" si="214"/>
        <v>作</v>
      </c>
      <c r="AA73" s="44" t="str">
        <f t="shared" si="214"/>
        <v>作</v>
      </c>
      <c r="AB73" s="44" t="str">
        <f t="shared" si="214"/>
        <v>作</v>
      </c>
      <c r="AC73" s="44" t="str">
        <f t="shared" si="214"/>
        <v>作</v>
      </c>
      <c r="AD73" s="44" t="str">
        <f t="shared" si="214"/>
        <v>作</v>
      </c>
      <c r="AE73" s="44" t="str">
        <f t="shared" si="214"/>
        <v>休</v>
      </c>
      <c r="AF73" s="44" t="str">
        <f t="shared" si="214"/>
        <v>休</v>
      </c>
      <c r="AG73" s="44" t="str">
        <f t="shared" si="214"/>
        <v>作</v>
      </c>
      <c r="AH73" s="44" t="str">
        <f>IF(AH72="","",IF(OR(AH71=$K$2,AH71=$L$2),"休",IF(AH72="工","作")))</f>
        <v>作</v>
      </c>
      <c r="AI73" s="44" t="str">
        <f t="shared" ref="AI73:AJ73" si="215">IF(AI72="","",IF(OR(AI71=$K$2,AI71=$L$2),"休",IF(AI72="工","作")))</f>
        <v>作</v>
      </c>
      <c r="AJ73" s="44" t="str">
        <f t="shared" si="215"/>
        <v>作</v>
      </c>
      <c r="AK73" s="34" t="s">
        <v>56</v>
      </c>
      <c r="AL73" s="52"/>
    </row>
    <row r="74" spans="2:39">
      <c r="B74" s="13"/>
      <c r="C74" s="45"/>
      <c r="D74" s="45"/>
      <c r="E74" s="46" t="s">
        <v>22</v>
      </c>
      <c r="F74" s="47" t="str">
        <f t="shared" ref="F74:AJ74" si="216">IF(F73&lt;&gt;"作",IF(OR(F72="工",F72="一"),"○",""),"")</f>
        <v/>
      </c>
      <c r="G74" s="48" t="str">
        <f t="shared" si="216"/>
        <v/>
      </c>
      <c r="H74" s="48" t="str">
        <f t="shared" si="216"/>
        <v/>
      </c>
      <c r="I74" s="48" t="str">
        <f t="shared" si="216"/>
        <v/>
      </c>
      <c r="J74" s="48" t="str">
        <f t="shared" si="216"/>
        <v>○</v>
      </c>
      <c r="K74" s="48" t="str">
        <f t="shared" si="216"/>
        <v>○</v>
      </c>
      <c r="L74" s="48" t="str">
        <f t="shared" si="216"/>
        <v/>
      </c>
      <c r="M74" s="48" t="str">
        <f t="shared" si="216"/>
        <v/>
      </c>
      <c r="N74" s="48" t="str">
        <f t="shared" si="216"/>
        <v/>
      </c>
      <c r="O74" s="48" t="str">
        <f t="shared" si="216"/>
        <v/>
      </c>
      <c r="P74" s="48" t="str">
        <f t="shared" si="216"/>
        <v/>
      </c>
      <c r="Q74" s="48" t="str">
        <f t="shared" si="216"/>
        <v>○</v>
      </c>
      <c r="R74" s="48" t="str">
        <f t="shared" si="216"/>
        <v>○</v>
      </c>
      <c r="S74" s="48" t="str">
        <f t="shared" si="216"/>
        <v/>
      </c>
      <c r="T74" s="48" t="str">
        <f t="shared" si="216"/>
        <v/>
      </c>
      <c r="U74" s="48" t="str">
        <f t="shared" si="216"/>
        <v/>
      </c>
      <c r="V74" s="48" t="str">
        <f t="shared" si="216"/>
        <v/>
      </c>
      <c r="W74" s="48" t="str">
        <f t="shared" si="216"/>
        <v/>
      </c>
      <c r="X74" s="48" t="str">
        <f t="shared" si="216"/>
        <v>○</v>
      </c>
      <c r="Y74" s="48" t="str">
        <f t="shared" si="216"/>
        <v>○</v>
      </c>
      <c r="Z74" s="48" t="str">
        <f t="shared" si="216"/>
        <v/>
      </c>
      <c r="AA74" s="48" t="str">
        <f t="shared" si="216"/>
        <v/>
      </c>
      <c r="AB74" s="48" t="str">
        <f t="shared" si="216"/>
        <v/>
      </c>
      <c r="AC74" s="48" t="str">
        <f t="shared" si="216"/>
        <v/>
      </c>
      <c r="AD74" s="48" t="str">
        <f t="shared" si="216"/>
        <v/>
      </c>
      <c r="AE74" s="48" t="str">
        <f t="shared" si="216"/>
        <v>○</v>
      </c>
      <c r="AF74" s="48" t="str">
        <f t="shared" si="216"/>
        <v>○</v>
      </c>
      <c r="AG74" s="48" t="str">
        <f t="shared" si="216"/>
        <v/>
      </c>
      <c r="AH74" s="48" t="str">
        <f t="shared" si="216"/>
        <v/>
      </c>
      <c r="AI74" s="48" t="str">
        <f t="shared" si="216"/>
        <v/>
      </c>
      <c r="AJ74" s="49" t="str">
        <f t="shared" si="216"/>
        <v/>
      </c>
      <c r="AK74" s="50">
        <f>COUNTIF(F74:AJ74,"○")</f>
        <v>8</v>
      </c>
      <c r="AL74" s="53"/>
    </row>
    <row r="76" spans="2:39">
      <c r="B76" s="20"/>
      <c r="C76" s="21"/>
      <c r="D76" s="21"/>
      <c r="E76" s="22" t="s">
        <v>3</v>
      </c>
      <c r="F76" s="23">
        <f t="shared" ref="F76:AG76" si="217">DATE(2018+$C77,$C79,F$11)</f>
        <v>46388</v>
      </c>
      <c r="G76" s="24">
        <f t="shared" si="217"/>
        <v>46389</v>
      </c>
      <c r="H76" s="24">
        <f t="shared" si="217"/>
        <v>46390</v>
      </c>
      <c r="I76" s="24">
        <f t="shared" si="217"/>
        <v>46391</v>
      </c>
      <c r="J76" s="24">
        <f t="shared" si="217"/>
        <v>46392</v>
      </c>
      <c r="K76" s="24">
        <f t="shared" si="217"/>
        <v>46393</v>
      </c>
      <c r="L76" s="24">
        <f t="shared" si="217"/>
        <v>46394</v>
      </c>
      <c r="M76" s="24">
        <f t="shared" si="217"/>
        <v>46395</v>
      </c>
      <c r="N76" s="24">
        <f t="shared" si="217"/>
        <v>46396</v>
      </c>
      <c r="O76" s="24">
        <f t="shared" si="217"/>
        <v>46397</v>
      </c>
      <c r="P76" s="24">
        <f t="shared" si="217"/>
        <v>46398</v>
      </c>
      <c r="Q76" s="24">
        <f t="shared" si="217"/>
        <v>46399</v>
      </c>
      <c r="R76" s="24">
        <f t="shared" si="217"/>
        <v>46400</v>
      </c>
      <c r="S76" s="24">
        <f t="shared" si="217"/>
        <v>46401</v>
      </c>
      <c r="T76" s="24">
        <f t="shared" si="217"/>
        <v>46402</v>
      </c>
      <c r="U76" s="24">
        <f t="shared" si="217"/>
        <v>46403</v>
      </c>
      <c r="V76" s="24">
        <f t="shared" si="217"/>
        <v>46404</v>
      </c>
      <c r="W76" s="24">
        <f t="shared" si="217"/>
        <v>46405</v>
      </c>
      <c r="X76" s="24">
        <f t="shared" si="217"/>
        <v>46406</v>
      </c>
      <c r="Y76" s="24">
        <f t="shared" si="217"/>
        <v>46407</v>
      </c>
      <c r="Z76" s="24">
        <f t="shared" si="217"/>
        <v>46408</v>
      </c>
      <c r="AA76" s="24">
        <f t="shared" si="217"/>
        <v>46409</v>
      </c>
      <c r="AB76" s="24">
        <f t="shared" si="217"/>
        <v>46410</v>
      </c>
      <c r="AC76" s="24">
        <f t="shared" si="217"/>
        <v>46411</v>
      </c>
      <c r="AD76" s="24">
        <f t="shared" si="217"/>
        <v>46412</v>
      </c>
      <c r="AE76" s="24">
        <f t="shared" si="217"/>
        <v>46413</v>
      </c>
      <c r="AF76" s="24">
        <f t="shared" si="217"/>
        <v>46414</v>
      </c>
      <c r="AG76" s="24">
        <f t="shared" si="217"/>
        <v>46415</v>
      </c>
      <c r="AH76" s="24">
        <f>IF(DAY(DATE(2018+$C77,$C79,$AH$11))&lt;&gt;$AH$11,"",DATE(2018+$C77,$C79,$AH$11))</f>
        <v>46416</v>
      </c>
      <c r="AI76" s="24">
        <f>IF(DAY(DATE(2018+$C77,$C79,$AI$11))&lt;&gt;$AI$11,"",DATE(2018+$C77,$C79,$AI$11))</f>
        <v>46417</v>
      </c>
      <c r="AJ76" s="25">
        <f>IF(DAY(DATE(2018+$C77,$C79,$AJ$11))&lt;&gt;$AJ$11,"",DATE(2018+$C77,$C79,$AJ$11))</f>
        <v>46418</v>
      </c>
      <c r="AK76" s="26" t="s">
        <v>55</v>
      </c>
      <c r="AL76" s="27">
        <f>IF(AK77=0,"",AK80/AK77)</f>
        <v>0.32258064516129031</v>
      </c>
    </row>
    <row r="77" spans="2:39" ht="13.5" customHeight="1">
      <c r="B77" s="28" t="s">
        <v>0</v>
      </c>
      <c r="C77" s="29">
        <f>IF(C79=1,C71+1,C71)</f>
        <v>9</v>
      </c>
      <c r="D77" s="17" t="s">
        <v>1</v>
      </c>
      <c r="E77" s="30" t="s">
        <v>4</v>
      </c>
      <c r="F77" s="31" t="str">
        <f>CHOOSE(WEEKDAY(F76,2),"月","火","水","木","金","土","日")</f>
        <v>金</v>
      </c>
      <c r="G77" s="32" t="str">
        <f t="shared" ref="G77:L77" si="218">CHOOSE(WEEKDAY(G76,2),"月","火","水","木","金","土","日")</f>
        <v>土</v>
      </c>
      <c r="H77" s="32" t="str">
        <f t="shared" si="218"/>
        <v>日</v>
      </c>
      <c r="I77" s="32" t="str">
        <f t="shared" si="218"/>
        <v>月</v>
      </c>
      <c r="J77" s="32" t="str">
        <f t="shared" si="218"/>
        <v>火</v>
      </c>
      <c r="K77" s="32" t="str">
        <f t="shared" si="218"/>
        <v>水</v>
      </c>
      <c r="L77" s="32" t="str">
        <f t="shared" si="218"/>
        <v>木</v>
      </c>
      <c r="M77" s="32" t="str">
        <f t="shared" ref="M77" si="219">CHOOSE(WEEKDAY(M76,2),"月","火","水","木","金","土","日")</f>
        <v>金</v>
      </c>
      <c r="N77" s="32" t="str">
        <f t="shared" ref="N77" si="220">CHOOSE(WEEKDAY(N76,2),"月","火","水","木","金","土","日")</f>
        <v>土</v>
      </c>
      <c r="O77" s="32" t="str">
        <f t="shared" ref="O77" si="221">CHOOSE(WEEKDAY(O76,2),"月","火","水","木","金","土","日")</f>
        <v>日</v>
      </c>
      <c r="P77" s="32" t="str">
        <f t="shared" ref="P77" si="222">CHOOSE(WEEKDAY(P76,2),"月","火","水","木","金","土","日")</f>
        <v>月</v>
      </c>
      <c r="Q77" s="32" t="str">
        <f t="shared" ref="Q77" si="223">CHOOSE(WEEKDAY(Q76,2),"月","火","水","木","金","土","日")</f>
        <v>火</v>
      </c>
      <c r="R77" s="32" t="str">
        <f t="shared" ref="R77" si="224">CHOOSE(WEEKDAY(R76,2),"月","火","水","木","金","土","日")</f>
        <v>水</v>
      </c>
      <c r="S77" s="32" t="str">
        <f t="shared" ref="S77" si="225">CHOOSE(WEEKDAY(S76,2),"月","火","水","木","金","土","日")</f>
        <v>木</v>
      </c>
      <c r="T77" s="32" t="str">
        <f t="shared" ref="T77" si="226">CHOOSE(WEEKDAY(T76,2),"月","火","水","木","金","土","日")</f>
        <v>金</v>
      </c>
      <c r="U77" s="32" t="str">
        <f t="shared" ref="U77" si="227">CHOOSE(WEEKDAY(U76,2),"月","火","水","木","金","土","日")</f>
        <v>土</v>
      </c>
      <c r="V77" s="32" t="str">
        <f t="shared" ref="V77" si="228">CHOOSE(WEEKDAY(V76,2),"月","火","水","木","金","土","日")</f>
        <v>日</v>
      </c>
      <c r="W77" s="32" t="str">
        <f t="shared" ref="W77" si="229">CHOOSE(WEEKDAY(W76,2),"月","火","水","木","金","土","日")</f>
        <v>月</v>
      </c>
      <c r="X77" s="32" t="str">
        <f t="shared" ref="X77" si="230">CHOOSE(WEEKDAY(X76,2),"月","火","水","木","金","土","日")</f>
        <v>火</v>
      </c>
      <c r="Y77" s="32" t="str">
        <f t="shared" ref="Y77" si="231">CHOOSE(WEEKDAY(Y76,2),"月","火","水","木","金","土","日")</f>
        <v>水</v>
      </c>
      <c r="Z77" s="32" t="str">
        <f t="shared" ref="Z77" si="232">CHOOSE(WEEKDAY(Z76,2),"月","火","水","木","金","土","日")</f>
        <v>木</v>
      </c>
      <c r="AA77" s="32" t="str">
        <f t="shared" ref="AA77" si="233">CHOOSE(WEEKDAY(AA76,2),"月","火","水","木","金","土","日")</f>
        <v>金</v>
      </c>
      <c r="AB77" s="32" t="str">
        <f t="shared" ref="AB77" si="234">CHOOSE(WEEKDAY(AB76,2),"月","火","水","木","金","土","日")</f>
        <v>土</v>
      </c>
      <c r="AC77" s="32" t="str">
        <f t="shared" ref="AC77" si="235">CHOOSE(WEEKDAY(AC76,2),"月","火","水","木","金","土","日")</f>
        <v>日</v>
      </c>
      <c r="AD77" s="32" t="str">
        <f t="shared" ref="AD77" si="236">CHOOSE(WEEKDAY(AD76,2),"月","火","水","木","金","土","日")</f>
        <v>月</v>
      </c>
      <c r="AE77" s="32" t="str">
        <f t="shared" ref="AE77" si="237">CHOOSE(WEEKDAY(AE76,2),"月","火","水","木","金","土","日")</f>
        <v>火</v>
      </c>
      <c r="AF77" s="32" t="str">
        <f t="shared" ref="AF77" si="238">CHOOSE(WEEKDAY(AF76,2),"月","火","水","木","金","土","日")</f>
        <v>水</v>
      </c>
      <c r="AG77" s="32" t="str">
        <f t="shared" ref="AG77" si="239">CHOOSE(WEEKDAY(AG76,2),"月","火","水","木","金","土","日")</f>
        <v>木</v>
      </c>
      <c r="AH77" s="32" t="str">
        <f>IF(AH76="","",CHOOSE(WEEKDAY(AH76,2),"月","火","水","木","金","土","日"))</f>
        <v>金</v>
      </c>
      <c r="AI77" s="32" t="str">
        <f>IF(AI76="","",CHOOSE(WEEKDAY(AI76,2),"月","火","水","木","金","土","日"))</f>
        <v>土</v>
      </c>
      <c r="AJ77" s="33" t="str">
        <f>IF(AJ76="","",CHOOSE(WEEKDAY(AJ76,2),"月","火","水","木","金","土","日"))</f>
        <v>日</v>
      </c>
      <c r="AK77" s="34">
        <f>COUNTIF(F78:AJ78,"工")+COUNTIF(F78:AJ78,"一")</f>
        <v>31</v>
      </c>
      <c r="AL77" s="51" t="str">
        <f>IF(AK77=0,"",IF(AK80/AK77&gt;0.285,"現場閉所率28.5%達成",IF(AND(AL76&lt;0.285,(COUNTIF(F77:AJ77,"土")+COUNTIF(F77:AJ77,"日"))&lt;=AK80),"達成(28.5%未満だが暦上の土日数は全て閉所)","不達成")))</f>
        <v>現場閉所率28.5%達成</v>
      </c>
      <c r="AM77" s="35"/>
    </row>
    <row r="78" spans="2:39">
      <c r="B78" s="28"/>
      <c r="E78" s="37" t="s">
        <v>5</v>
      </c>
      <c r="F78" s="38" t="str">
        <f t="shared" ref="F78:AG78" si="240">IF(AND($K$1&lt;=DATE(2018+$C77,$C79,F$11),$W$1&gt;=DATE(2018+$C77,$C79,F$11)),"工","")</f>
        <v>工</v>
      </c>
      <c r="G78" s="39" t="str">
        <f t="shared" si="240"/>
        <v>工</v>
      </c>
      <c r="H78" s="39" t="str">
        <f t="shared" si="240"/>
        <v>工</v>
      </c>
      <c r="I78" s="39" t="str">
        <f t="shared" si="240"/>
        <v>工</v>
      </c>
      <c r="J78" s="39" t="str">
        <f t="shared" si="240"/>
        <v>工</v>
      </c>
      <c r="K78" s="39" t="str">
        <f t="shared" si="240"/>
        <v>工</v>
      </c>
      <c r="L78" s="39" t="str">
        <f t="shared" si="240"/>
        <v>工</v>
      </c>
      <c r="M78" s="39" t="str">
        <f t="shared" si="240"/>
        <v>工</v>
      </c>
      <c r="N78" s="39" t="str">
        <f t="shared" si="240"/>
        <v>工</v>
      </c>
      <c r="O78" s="39" t="str">
        <f t="shared" si="240"/>
        <v>工</v>
      </c>
      <c r="P78" s="39" t="str">
        <f t="shared" si="240"/>
        <v>工</v>
      </c>
      <c r="Q78" s="39" t="str">
        <f t="shared" si="240"/>
        <v>工</v>
      </c>
      <c r="R78" s="39" t="str">
        <f t="shared" si="240"/>
        <v>工</v>
      </c>
      <c r="S78" s="39" t="str">
        <f t="shared" si="240"/>
        <v>工</v>
      </c>
      <c r="T78" s="39" t="str">
        <f t="shared" si="240"/>
        <v>工</v>
      </c>
      <c r="U78" s="39" t="str">
        <f t="shared" si="240"/>
        <v>工</v>
      </c>
      <c r="V78" s="39" t="str">
        <f t="shared" si="240"/>
        <v>工</v>
      </c>
      <c r="W78" s="39" t="str">
        <f t="shared" si="240"/>
        <v>工</v>
      </c>
      <c r="X78" s="39" t="str">
        <f t="shared" si="240"/>
        <v>工</v>
      </c>
      <c r="Y78" s="39" t="str">
        <f t="shared" si="240"/>
        <v>工</v>
      </c>
      <c r="Z78" s="39" t="str">
        <f t="shared" si="240"/>
        <v>工</v>
      </c>
      <c r="AA78" s="39" t="str">
        <f t="shared" si="240"/>
        <v>工</v>
      </c>
      <c r="AB78" s="39" t="str">
        <f t="shared" si="240"/>
        <v>工</v>
      </c>
      <c r="AC78" s="39" t="str">
        <f t="shared" si="240"/>
        <v>工</v>
      </c>
      <c r="AD78" s="39" t="str">
        <f t="shared" si="240"/>
        <v>工</v>
      </c>
      <c r="AE78" s="39" t="str">
        <f t="shared" si="240"/>
        <v>工</v>
      </c>
      <c r="AF78" s="39" t="str">
        <f t="shared" si="240"/>
        <v>工</v>
      </c>
      <c r="AG78" s="39" t="str">
        <f t="shared" si="240"/>
        <v>工</v>
      </c>
      <c r="AH78" s="39" t="str">
        <f>IF(AH76="","",IF(AND($K$1&lt;=DATE(2018+$C77,$C79,AH$11),$W$1&gt;=DATE(2018+$C77,$C79,AH$11)),"工",""))</f>
        <v>工</v>
      </c>
      <c r="AI78" s="39" t="str">
        <f>IF(AI76="","",IF(AND($K$1&lt;=DATE(2018+$C77,$C79,AI$11),$W$1&gt;=DATE(2018+$C77,$C79,AI$11)),"工",""))</f>
        <v>工</v>
      </c>
      <c r="AJ78" s="40" t="str">
        <f>IF(AJ76="","",IF(AND($K$1&lt;=DATE(2018+$C77,$C79,AJ$11),$W$1&gt;=DATE(2018+$C77,$C79,AJ$11)),"工",""))</f>
        <v>工</v>
      </c>
      <c r="AK78" s="34"/>
      <c r="AL78" s="52"/>
    </row>
    <row r="79" spans="2:39">
      <c r="B79" s="28"/>
      <c r="C79" s="29">
        <f>IF(C73+1&gt;12,1,C73+1)</f>
        <v>1</v>
      </c>
      <c r="D79" s="41" t="s">
        <v>2</v>
      </c>
      <c r="E79" s="42" t="s">
        <v>6</v>
      </c>
      <c r="F79" s="43" t="str">
        <f>IF(F78="","",IF(OR(F77=$K$2,F77=$L$2),"休",IF(F78="工","作")))</f>
        <v>作</v>
      </c>
      <c r="G79" s="44" t="str">
        <f t="shared" ref="G79:AJ79" si="241">IF(G78="","",IF(OR(G77=$K$2,G77=$L$2),"休",IF(G78="工","作")))</f>
        <v>休</v>
      </c>
      <c r="H79" s="44" t="str">
        <f t="shared" si="241"/>
        <v>休</v>
      </c>
      <c r="I79" s="44" t="str">
        <f t="shared" si="241"/>
        <v>作</v>
      </c>
      <c r="J79" s="44" t="str">
        <f t="shared" si="241"/>
        <v>作</v>
      </c>
      <c r="K79" s="44" t="str">
        <f t="shared" si="241"/>
        <v>作</v>
      </c>
      <c r="L79" s="44" t="str">
        <f t="shared" si="241"/>
        <v>作</v>
      </c>
      <c r="M79" s="44" t="str">
        <f t="shared" si="241"/>
        <v>作</v>
      </c>
      <c r="N79" s="44" t="str">
        <f t="shared" si="241"/>
        <v>休</v>
      </c>
      <c r="O79" s="44" t="str">
        <f t="shared" si="241"/>
        <v>休</v>
      </c>
      <c r="P79" s="44" t="str">
        <f t="shared" si="241"/>
        <v>作</v>
      </c>
      <c r="Q79" s="44" t="str">
        <f t="shared" si="241"/>
        <v>作</v>
      </c>
      <c r="R79" s="44" t="str">
        <f t="shared" si="241"/>
        <v>作</v>
      </c>
      <c r="S79" s="44" t="str">
        <f t="shared" si="241"/>
        <v>作</v>
      </c>
      <c r="T79" s="44" t="str">
        <f t="shared" si="241"/>
        <v>作</v>
      </c>
      <c r="U79" s="44" t="str">
        <f t="shared" si="241"/>
        <v>休</v>
      </c>
      <c r="V79" s="44" t="str">
        <f t="shared" si="241"/>
        <v>休</v>
      </c>
      <c r="W79" s="44" t="str">
        <f t="shared" si="241"/>
        <v>作</v>
      </c>
      <c r="X79" s="44" t="str">
        <f t="shared" si="241"/>
        <v>作</v>
      </c>
      <c r="Y79" s="44" t="str">
        <f t="shared" si="241"/>
        <v>作</v>
      </c>
      <c r="Z79" s="44" t="str">
        <f t="shared" si="241"/>
        <v>作</v>
      </c>
      <c r="AA79" s="44" t="str">
        <f t="shared" si="241"/>
        <v>作</v>
      </c>
      <c r="AB79" s="44" t="str">
        <f t="shared" si="241"/>
        <v>休</v>
      </c>
      <c r="AC79" s="44" t="str">
        <f t="shared" si="241"/>
        <v>休</v>
      </c>
      <c r="AD79" s="44" t="str">
        <f t="shared" si="241"/>
        <v>作</v>
      </c>
      <c r="AE79" s="44" t="str">
        <f t="shared" si="241"/>
        <v>作</v>
      </c>
      <c r="AF79" s="44" t="str">
        <f t="shared" si="241"/>
        <v>作</v>
      </c>
      <c r="AG79" s="44" t="str">
        <f t="shared" si="241"/>
        <v>作</v>
      </c>
      <c r="AH79" s="44" t="str">
        <f t="shared" si="241"/>
        <v>作</v>
      </c>
      <c r="AI79" s="44" t="str">
        <f t="shared" si="241"/>
        <v>休</v>
      </c>
      <c r="AJ79" s="44" t="str">
        <f t="shared" si="241"/>
        <v>休</v>
      </c>
      <c r="AK79" s="34" t="s">
        <v>56</v>
      </c>
      <c r="AL79" s="52"/>
    </row>
    <row r="80" spans="2:39">
      <c r="B80" s="13"/>
      <c r="C80" s="45"/>
      <c r="D80" s="45"/>
      <c r="E80" s="46" t="s">
        <v>22</v>
      </c>
      <c r="F80" s="47" t="str">
        <f t="shared" ref="F80:AJ80" si="242">IF(F79&lt;&gt;"作",IF(OR(F78="工",F78="一"),"○",""),"")</f>
        <v/>
      </c>
      <c r="G80" s="48" t="str">
        <f t="shared" si="242"/>
        <v>○</v>
      </c>
      <c r="H80" s="48" t="str">
        <f t="shared" si="242"/>
        <v>○</v>
      </c>
      <c r="I80" s="48" t="str">
        <f t="shared" si="242"/>
        <v/>
      </c>
      <c r="J80" s="48" t="str">
        <f t="shared" si="242"/>
        <v/>
      </c>
      <c r="K80" s="48" t="str">
        <f t="shared" si="242"/>
        <v/>
      </c>
      <c r="L80" s="48" t="str">
        <f t="shared" si="242"/>
        <v/>
      </c>
      <c r="M80" s="48" t="str">
        <f t="shared" si="242"/>
        <v/>
      </c>
      <c r="N80" s="48" t="str">
        <f t="shared" si="242"/>
        <v>○</v>
      </c>
      <c r="O80" s="48" t="str">
        <f t="shared" si="242"/>
        <v>○</v>
      </c>
      <c r="P80" s="48" t="str">
        <f t="shared" si="242"/>
        <v/>
      </c>
      <c r="Q80" s="48" t="str">
        <f t="shared" si="242"/>
        <v/>
      </c>
      <c r="R80" s="48" t="str">
        <f t="shared" si="242"/>
        <v/>
      </c>
      <c r="S80" s="48" t="str">
        <f t="shared" si="242"/>
        <v/>
      </c>
      <c r="T80" s="48" t="str">
        <f t="shared" si="242"/>
        <v/>
      </c>
      <c r="U80" s="48" t="str">
        <f t="shared" si="242"/>
        <v>○</v>
      </c>
      <c r="V80" s="48" t="str">
        <f t="shared" si="242"/>
        <v>○</v>
      </c>
      <c r="W80" s="48" t="str">
        <f t="shared" si="242"/>
        <v/>
      </c>
      <c r="X80" s="48" t="str">
        <f t="shared" si="242"/>
        <v/>
      </c>
      <c r="Y80" s="48" t="str">
        <f t="shared" si="242"/>
        <v/>
      </c>
      <c r="Z80" s="48" t="str">
        <f t="shared" si="242"/>
        <v/>
      </c>
      <c r="AA80" s="48" t="str">
        <f t="shared" si="242"/>
        <v/>
      </c>
      <c r="AB80" s="48" t="str">
        <f t="shared" si="242"/>
        <v>○</v>
      </c>
      <c r="AC80" s="48" t="str">
        <f t="shared" si="242"/>
        <v>○</v>
      </c>
      <c r="AD80" s="48" t="str">
        <f t="shared" si="242"/>
        <v/>
      </c>
      <c r="AE80" s="48" t="str">
        <f t="shared" si="242"/>
        <v/>
      </c>
      <c r="AF80" s="48" t="str">
        <f t="shared" si="242"/>
        <v/>
      </c>
      <c r="AG80" s="48" t="str">
        <f t="shared" si="242"/>
        <v/>
      </c>
      <c r="AH80" s="48" t="str">
        <f t="shared" si="242"/>
        <v/>
      </c>
      <c r="AI80" s="48" t="str">
        <f t="shared" si="242"/>
        <v>○</v>
      </c>
      <c r="AJ80" s="49" t="str">
        <f t="shared" si="242"/>
        <v>○</v>
      </c>
      <c r="AK80" s="50">
        <f>COUNTIF(F80:AJ80,"○")</f>
        <v>10</v>
      </c>
      <c r="AL80" s="53"/>
    </row>
    <row r="82" spans="2:39">
      <c r="B82" s="20"/>
      <c r="C82" s="21"/>
      <c r="D82" s="21"/>
      <c r="E82" s="22" t="s">
        <v>3</v>
      </c>
      <c r="F82" s="23">
        <f t="shared" ref="F82:AG82" si="243">DATE(2018+$C83,$C85,F$11)</f>
        <v>46419</v>
      </c>
      <c r="G82" s="24">
        <f t="shared" si="243"/>
        <v>46420</v>
      </c>
      <c r="H82" s="24">
        <f t="shared" si="243"/>
        <v>46421</v>
      </c>
      <c r="I82" s="24">
        <f t="shared" si="243"/>
        <v>46422</v>
      </c>
      <c r="J82" s="24">
        <f t="shared" si="243"/>
        <v>46423</v>
      </c>
      <c r="K82" s="24">
        <f t="shared" si="243"/>
        <v>46424</v>
      </c>
      <c r="L82" s="24">
        <f t="shared" si="243"/>
        <v>46425</v>
      </c>
      <c r="M82" s="24">
        <f t="shared" si="243"/>
        <v>46426</v>
      </c>
      <c r="N82" s="24">
        <f t="shared" si="243"/>
        <v>46427</v>
      </c>
      <c r="O82" s="24">
        <f t="shared" si="243"/>
        <v>46428</v>
      </c>
      <c r="P82" s="24">
        <f t="shared" si="243"/>
        <v>46429</v>
      </c>
      <c r="Q82" s="24">
        <f t="shared" si="243"/>
        <v>46430</v>
      </c>
      <c r="R82" s="24">
        <f t="shared" si="243"/>
        <v>46431</v>
      </c>
      <c r="S82" s="24">
        <f t="shared" si="243"/>
        <v>46432</v>
      </c>
      <c r="T82" s="24">
        <f t="shared" si="243"/>
        <v>46433</v>
      </c>
      <c r="U82" s="24">
        <f t="shared" si="243"/>
        <v>46434</v>
      </c>
      <c r="V82" s="24">
        <f t="shared" si="243"/>
        <v>46435</v>
      </c>
      <c r="W82" s="24">
        <f t="shared" si="243"/>
        <v>46436</v>
      </c>
      <c r="X82" s="24">
        <f t="shared" si="243"/>
        <v>46437</v>
      </c>
      <c r="Y82" s="24">
        <f t="shared" si="243"/>
        <v>46438</v>
      </c>
      <c r="Z82" s="24">
        <f t="shared" si="243"/>
        <v>46439</v>
      </c>
      <c r="AA82" s="24">
        <f t="shared" si="243"/>
        <v>46440</v>
      </c>
      <c r="AB82" s="24">
        <f t="shared" si="243"/>
        <v>46441</v>
      </c>
      <c r="AC82" s="24">
        <f t="shared" si="243"/>
        <v>46442</v>
      </c>
      <c r="AD82" s="24">
        <f t="shared" si="243"/>
        <v>46443</v>
      </c>
      <c r="AE82" s="24">
        <f t="shared" si="243"/>
        <v>46444</v>
      </c>
      <c r="AF82" s="24">
        <f t="shared" si="243"/>
        <v>46445</v>
      </c>
      <c r="AG82" s="24">
        <f t="shared" si="243"/>
        <v>46446</v>
      </c>
      <c r="AH82" s="24" t="str">
        <f>IF(DAY(DATE(2018+$C83,$C85,$AH$11))&lt;&gt;$AH$11,"",DATE(2018+$C83,$C85,$AH$11))</f>
        <v/>
      </c>
      <c r="AI82" s="24" t="str">
        <f>IF(DAY(DATE(2018+$C83,$C85,$AI$11))&lt;&gt;$AI$11,"",DATE(2018+$C83,$C85,$AI$11))</f>
        <v/>
      </c>
      <c r="AJ82" s="25" t="str">
        <f>IF(DAY(DATE(2018+$C83,$C85,$AJ$11))&lt;&gt;$AJ$11,"",DATE(2018+$C83,$C85,$AJ$11))</f>
        <v/>
      </c>
      <c r="AK82" s="26" t="s">
        <v>55</v>
      </c>
      <c r="AL82" s="27">
        <f>IF(AK83=0,"",AK86/AK83)</f>
        <v>0.2857142857142857</v>
      </c>
    </row>
    <row r="83" spans="2:39" ht="13.5" customHeight="1">
      <c r="B83" s="28" t="s">
        <v>0</v>
      </c>
      <c r="C83" s="29">
        <f>IF(C85=1,C77+1,C77)</f>
        <v>9</v>
      </c>
      <c r="D83" s="17" t="s">
        <v>1</v>
      </c>
      <c r="E83" s="30" t="s">
        <v>4</v>
      </c>
      <c r="F83" s="31" t="str">
        <f>CHOOSE(WEEKDAY(F82,2),"月","火","水","木","金","土","日")</f>
        <v>月</v>
      </c>
      <c r="G83" s="32" t="str">
        <f t="shared" ref="G83:L83" si="244">CHOOSE(WEEKDAY(G82,2),"月","火","水","木","金","土","日")</f>
        <v>火</v>
      </c>
      <c r="H83" s="32" t="str">
        <f t="shared" si="244"/>
        <v>水</v>
      </c>
      <c r="I83" s="32" t="str">
        <f t="shared" si="244"/>
        <v>木</v>
      </c>
      <c r="J83" s="32" t="str">
        <f t="shared" si="244"/>
        <v>金</v>
      </c>
      <c r="K83" s="32" t="str">
        <f t="shared" si="244"/>
        <v>土</v>
      </c>
      <c r="L83" s="32" t="str">
        <f t="shared" si="244"/>
        <v>日</v>
      </c>
      <c r="M83" s="32" t="str">
        <f t="shared" ref="M83" si="245">CHOOSE(WEEKDAY(M82,2),"月","火","水","木","金","土","日")</f>
        <v>月</v>
      </c>
      <c r="N83" s="32" t="str">
        <f t="shared" ref="N83" si="246">CHOOSE(WEEKDAY(N82,2),"月","火","水","木","金","土","日")</f>
        <v>火</v>
      </c>
      <c r="O83" s="32" t="str">
        <f t="shared" ref="O83" si="247">CHOOSE(WEEKDAY(O82,2),"月","火","水","木","金","土","日")</f>
        <v>水</v>
      </c>
      <c r="P83" s="32" t="str">
        <f t="shared" ref="P83" si="248">CHOOSE(WEEKDAY(P82,2),"月","火","水","木","金","土","日")</f>
        <v>木</v>
      </c>
      <c r="Q83" s="32" t="str">
        <f t="shared" ref="Q83" si="249">CHOOSE(WEEKDAY(Q82,2),"月","火","水","木","金","土","日")</f>
        <v>金</v>
      </c>
      <c r="R83" s="32" t="str">
        <f t="shared" ref="R83" si="250">CHOOSE(WEEKDAY(R82,2),"月","火","水","木","金","土","日")</f>
        <v>土</v>
      </c>
      <c r="S83" s="32" t="str">
        <f t="shared" ref="S83" si="251">CHOOSE(WEEKDAY(S82,2),"月","火","水","木","金","土","日")</f>
        <v>日</v>
      </c>
      <c r="T83" s="32" t="str">
        <f t="shared" ref="T83" si="252">CHOOSE(WEEKDAY(T82,2),"月","火","水","木","金","土","日")</f>
        <v>月</v>
      </c>
      <c r="U83" s="32" t="str">
        <f t="shared" ref="U83" si="253">CHOOSE(WEEKDAY(U82,2),"月","火","水","木","金","土","日")</f>
        <v>火</v>
      </c>
      <c r="V83" s="32" t="str">
        <f t="shared" ref="V83" si="254">CHOOSE(WEEKDAY(V82,2),"月","火","水","木","金","土","日")</f>
        <v>水</v>
      </c>
      <c r="W83" s="32" t="str">
        <f t="shared" ref="W83" si="255">CHOOSE(WEEKDAY(W82,2),"月","火","水","木","金","土","日")</f>
        <v>木</v>
      </c>
      <c r="X83" s="32" t="str">
        <f t="shared" ref="X83" si="256">CHOOSE(WEEKDAY(X82,2),"月","火","水","木","金","土","日")</f>
        <v>金</v>
      </c>
      <c r="Y83" s="32" t="str">
        <f t="shared" ref="Y83" si="257">CHOOSE(WEEKDAY(Y82,2),"月","火","水","木","金","土","日")</f>
        <v>土</v>
      </c>
      <c r="Z83" s="32" t="str">
        <f t="shared" ref="Z83" si="258">CHOOSE(WEEKDAY(Z82,2),"月","火","水","木","金","土","日")</f>
        <v>日</v>
      </c>
      <c r="AA83" s="32" t="str">
        <f t="shared" ref="AA83" si="259">CHOOSE(WEEKDAY(AA82,2),"月","火","水","木","金","土","日")</f>
        <v>月</v>
      </c>
      <c r="AB83" s="32" t="str">
        <f t="shared" ref="AB83" si="260">CHOOSE(WEEKDAY(AB82,2),"月","火","水","木","金","土","日")</f>
        <v>火</v>
      </c>
      <c r="AC83" s="32" t="str">
        <f t="shared" ref="AC83" si="261">CHOOSE(WEEKDAY(AC82,2),"月","火","水","木","金","土","日")</f>
        <v>水</v>
      </c>
      <c r="AD83" s="32" t="str">
        <f t="shared" ref="AD83" si="262">CHOOSE(WEEKDAY(AD82,2),"月","火","水","木","金","土","日")</f>
        <v>木</v>
      </c>
      <c r="AE83" s="32" t="str">
        <f t="shared" ref="AE83" si="263">CHOOSE(WEEKDAY(AE82,2),"月","火","水","木","金","土","日")</f>
        <v>金</v>
      </c>
      <c r="AF83" s="32" t="str">
        <f t="shared" ref="AF83" si="264">CHOOSE(WEEKDAY(AF82,2),"月","火","水","木","金","土","日")</f>
        <v>土</v>
      </c>
      <c r="AG83" s="32" t="str">
        <f t="shared" ref="AG83" si="265">CHOOSE(WEEKDAY(AG82,2),"月","火","水","木","金","土","日")</f>
        <v>日</v>
      </c>
      <c r="AH83" s="32" t="str">
        <f>IF(AH82="","",CHOOSE(WEEKDAY(AH82,2),"月","火","水","木","金","土","日"))</f>
        <v/>
      </c>
      <c r="AI83" s="32" t="str">
        <f>IF(AI82="","",CHOOSE(WEEKDAY(AI82,2),"月","火","水","木","金","土","日"))</f>
        <v/>
      </c>
      <c r="AJ83" s="33" t="str">
        <f>IF(AJ82="","",CHOOSE(WEEKDAY(AJ82,2),"月","火","水","木","金","土","日"))</f>
        <v/>
      </c>
      <c r="AK83" s="34">
        <f>COUNTIF(F84:AJ84,"工")+COUNTIF(F84:AJ84,"一")</f>
        <v>28</v>
      </c>
      <c r="AL83" s="51" t="str">
        <f>IF(AK83=0,"",IF(AK86/AK83&gt;0.285,"現場閉所率28.5%達成",IF(AND(AL82&lt;0.285,(COUNTIF(F83:AJ83,"土")+COUNTIF(F83:AJ83,"日"))&lt;=AK86),"達成(28.5%未満だが暦上の土日数は全て閉所)","不達成")))</f>
        <v>現場閉所率28.5%達成</v>
      </c>
      <c r="AM83" s="35"/>
    </row>
    <row r="84" spans="2:39">
      <c r="B84" s="28"/>
      <c r="E84" s="37" t="s">
        <v>5</v>
      </c>
      <c r="F84" s="38" t="str">
        <f t="shared" ref="F84:AG84" si="266">IF(AND($K$1&lt;=DATE(2018+$C83,$C85,F$11),$W$1&gt;=DATE(2018+$C83,$C85,F$11)),"工","")</f>
        <v>工</v>
      </c>
      <c r="G84" s="39" t="str">
        <f t="shared" si="266"/>
        <v>工</v>
      </c>
      <c r="H84" s="39" t="str">
        <f t="shared" si="266"/>
        <v>工</v>
      </c>
      <c r="I84" s="39" t="str">
        <f t="shared" si="266"/>
        <v>工</v>
      </c>
      <c r="J84" s="39" t="str">
        <f t="shared" si="266"/>
        <v>工</v>
      </c>
      <c r="K84" s="39" t="str">
        <f t="shared" si="266"/>
        <v>工</v>
      </c>
      <c r="L84" s="39" t="str">
        <f t="shared" si="266"/>
        <v>工</v>
      </c>
      <c r="M84" s="39" t="str">
        <f t="shared" si="266"/>
        <v>工</v>
      </c>
      <c r="N84" s="39" t="str">
        <f t="shared" si="266"/>
        <v>工</v>
      </c>
      <c r="O84" s="39" t="str">
        <f t="shared" si="266"/>
        <v>工</v>
      </c>
      <c r="P84" s="39" t="str">
        <f t="shared" si="266"/>
        <v>工</v>
      </c>
      <c r="Q84" s="39" t="str">
        <f t="shared" si="266"/>
        <v>工</v>
      </c>
      <c r="R84" s="39" t="str">
        <f t="shared" si="266"/>
        <v>工</v>
      </c>
      <c r="S84" s="39" t="str">
        <f t="shared" si="266"/>
        <v>工</v>
      </c>
      <c r="T84" s="39" t="str">
        <f t="shared" si="266"/>
        <v>工</v>
      </c>
      <c r="U84" s="39" t="str">
        <f t="shared" si="266"/>
        <v>工</v>
      </c>
      <c r="V84" s="39" t="str">
        <f t="shared" si="266"/>
        <v>工</v>
      </c>
      <c r="W84" s="39" t="str">
        <f t="shared" si="266"/>
        <v>工</v>
      </c>
      <c r="X84" s="39" t="str">
        <f t="shared" si="266"/>
        <v>工</v>
      </c>
      <c r="Y84" s="39" t="str">
        <f t="shared" si="266"/>
        <v>工</v>
      </c>
      <c r="Z84" s="39" t="str">
        <f t="shared" si="266"/>
        <v>工</v>
      </c>
      <c r="AA84" s="39" t="str">
        <f t="shared" si="266"/>
        <v>工</v>
      </c>
      <c r="AB84" s="39" t="str">
        <f t="shared" si="266"/>
        <v>工</v>
      </c>
      <c r="AC84" s="39" t="str">
        <f t="shared" si="266"/>
        <v>工</v>
      </c>
      <c r="AD84" s="39" t="str">
        <f t="shared" si="266"/>
        <v>工</v>
      </c>
      <c r="AE84" s="39" t="str">
        <f t="shared" si="266"/>
        <v>工</v>
      </c>
      <c r="AF84" s="39" t="str">
        <f t="shared" si="266"/>
        <v>工</v>
      </c>
      <c r="AG84" s="39" t="str">
        <f t="shared" si="266"/>
        <v>工</v>
      </c>
      <c r="AH84" s="39" t="str">
        <f>IF(AH82="","",IF(AND($K$1&lt;=DATE(2018+$C83,$C85,AH$11),$W$1&gt;=DATE(2018+$C83,$C85,AH$11)),"工",""))</f>
        <v/>
      </c>
      <c r="AI84" s="39" t="str">
        <f>IF(AI82="","",IF(AND($K$1&lt;=DATE(2018+$C83,$C85,AI$11),$W$1&gt;=DATE(2018+$C83,$C85,AI$11)),"工",""))</f>
        <v/>
      </c>
      <c r="AJ84" s="40" t="str">
        <f>IF(AJ82="","",IF(AND($K$1&lt;=DATE(2018+$C83,$C85,AJ$11),$W$1&gt;=DATE(2018+$C83,$C85,AJ$11)),"工",""))</f>
        <v/>
      </c>
      <c r="AK84" s="34"/>
      <c r="AL84" s="52"/>
    </row>
    <row r="85" spans="2:39">
      <c r="B85" s="28"/>
      <c r="C85" s="29">
        <f>IF(C79+1&gt;12,1,C79+1)</f>
        <v>2</v>
      </c>
      <c r="D85" s="41" t="s">
        <v>2</v>
      </c>
      <c r="E85" s="42" t="s">
        <v>6</v>
      </c>
      <c r="F85" s="43" t="str">
        <f>IF(F84="","",IF(OR(F83=$K$2,F83=$L$2),"休",IF(F84="工","作")))</f>
        <v>作</v>
      </c>
      <c r="G85" s="44" t="str">
        <f t="shared" ref="G85:AJ85" si="267">IF(G84="","",IF(OR(G83=$K$2,G83=$L$2),"休",IF(G84="工","作")))</f>
        <v>作</v>
      </c>
      <c r="H85" s="44" t="str">
        <f t="shared" si="267"/>
        <v>作</v>
      </c>
      <c r="I85" s="44" t="str">
        <f t="shared" si="267"/>
        <v>作</v>
      </c>
      <c r="J85" s="44" t="str">
        <f t="shared" si="267"/>
        <v>作</v>
      </c>
      <c r="K85" s="44" t="str">
        <f t="shared" si="267"/>
        <v>休</v>
      </c>
      <c r="L85" s="44" t="str">
        <f t="shared" si="267"/>
        <v>休</v>
      </c>
      <c r="M85" s="44" t="str">
        <f t="shared" si="267"/>
        <v>作</v>
      </c>
      <c r="N85" s="44" t="str">
        <f t="shared" si="267"/>
        <v>作</v>
      </c>
      <c r="O85" s="44" t="str">
        <f t="shared" si="267"/>
        <v>作</v>
      </c>
      <c r="P85" s="44" t="str">
        <f t="shared" si="267"/>
        <v>作</v>
      </c>
      <c r="Q85" s="44" t="str">
        <f t="shared" si="267"/>
        <v>作</v>
      </c>
      <c r="R85" s="44" t="str">
        <f t="shared" si="267"/>
        <v>休</v>
      </c>
      <c r="S85" s="44" t="str">
        <f t="shared" si="267"/>
        <v>休</v>
      </c>
      <c r="T85" s="44" t="str">
        <f t="shared" si="267"/>
        <v>作</v>
      </c>
      <c r="U85" s="44" t="str">
        <f t="shared" si="267"/>
        <v>作</v>
      </c>
      <c r="V85" s="44" t="str">
        <f t="shared" si="267"/>
        <v>作</v>
      </c>
      <c r="W85" s="44" t="str">
        <f t="shared" si="267"/>
        <v>作</v>
      </c>
      <c r="X85" s="44" t="str">
        <f t="shared" si="267"/>
        <v>作</v>
      </c>
      <c r="Y85" s="44" t="str">
        <f t="shared" si="267"/>
        <v>休</v>
      </c>
      <c r="Z85" s="44" t="str">
        <f t="shared" si="267"/>
        <v>休</v>
      </c>
      <c r="AA85" s="44" t="str">
        <f t="shared" si="267"/>
        <v>作</v>
      </c>
      <c r="AB85" s="44" t="str">
        <f t="shared" si="267"/>
        <v>作</v>
      </c>
      <c r="AC85" s="44" t="str">
        <f t="shared" si="267"/>
        <v>作</v>
      </c>
      <c r="AD85" s="44" t="str">
        <f t="shared" si="267"/>
        <v>作</v>
      </c>
      <c r="AE85" s="44" t="str">
        <f t="shared" si="267"/>
        <v>作</v>
      </c>
      <c r="AF85" s="44" t="str">
        <f t="shared" si="267"/>
        <v>休</v>
      </c>
      <c r="AG85" s="44" t="str">
        <f t="shared" si="267"/>
        <v>休</v>
      </c>
      <c r="AH85" s="44" t="str">
        <f t="shared" si="267"/>
        <v/>
      </c>
      <c r="AI85" s="44" t="str">
        <f t="shared" si="267"/>
        <v/>
      </c>
      <c r="AJ85" s="44" t="str">
        <f t="shared" si="267"/>
        <v/>
      </c>
      <c r="AK85" s="34" t="s">
        <v>56</v>
      </c>
      <c r="AL85" s="52"/>
    </row>
    <row r="86" spans="2:39">
      <c r="B86" s="13"/>
      <c r="C86" s="45"/>
      <c r="D86" s="45"/>
      <c r="E86" s="46" t="s">
        <v>22</v>
      </c>
      <c r="F86" s="47" t="str">
        <f t="shared" ref="F86:AJ86" si="268">IF(F85&lt;&gt;"作",IF(OR(F84="工",F84="一"),"○",""),"")</f>
        <v/>
      </c>
      <c r="G86" s="48" t="str">
        <f t="shared" si="268"/>
        <v/>
      </c>
      <c r="H86" s="48" t="str">
        <f t="shared" si="268"/>
        <v/>
      </c>
      <c r="I86" s="48" t="str">
        <f t="shared" si="268"/>
        <v/>
      </c>
      <c r="J86" s="48" t="str">
        <f t="shared" si="268"/>
        <v/>
      </c>
      <c r="K86" s="48" t="str">
        <f t="shared" si="268"/>
        <v>○</v>
      </c>
      <c r="L86" s="48" t="str">
        <f t="shared" si="268"/>
        <v>○</v>
      </c>
      <c r="M86" s="48" t="str">
        <f t="shared" si="268"/>
        <v/>
      </c>
      <c r="N86" s="48" t="str">
        <f t="shared" si="268"/>
        <v/>
      </c>
      <c r="O86" s="48" t="str">
        <f t="shared" si="268"/>
        <v/>
      </c>
      <c r="P86" s="48" t="str">
        <f t="shared" si="268"/>
        <v/>
      </c>
      <c r="Q86" s="48" t="str">
        <f t="shared" si="268"/>
        <v/>
      </c>
      <c r="R86" s="48" t="str">
        <f t="shared" si="268"/>
        <v>○</v>
      </c>
      <c r="S86" s="48" t="str">
        <f t="shared" si="268"/>
        <v>○</v>
      </c>
      <c r="T86" s="48" t="str">
        <f t="shared" si="268"/>
        <v/>
      </c>
      <c r="U86" s="48" t="str">
        <f t="shared" si="268"/>
        <v/>
      </c>
      <c r="V86" s="48" t="str">
        <f t="shared" si="268"/>
        <v/>
      </c>
      <c r="W86" s="48" t="str">
        <f t="shared" si="268"/>
        <v/>
      </c>
      <c r="X86" s="48" t="str">
        <f t="shared" si="268"/>
        <v/>
      </c>
      <c r="Y86" s="48" t="str">
        <f t="shared" si="268"/>
        <v>○</v>
      </c>
      <c r="Z86" s="48" t="str">
        <f t="shared" si="268"/>
        <v>○</v>
      </c>
      <c r="AA86" s="48" t="str">
        <f t="shared" si="268"/>
        <v/>
      </c>
      <c r="AB86" s="48" t="str">
        <f t="shared" si="268"/>
        <v/>
      </c>
      <c r="AC86" s="48" t="str">
        <f t="shared" si="268"/>
        <v/>
      </c>
      <c r="AD86" s="48" t="str">
        <f t="shared" si="268"/>
        <v/>
      </c>
      <c r="AE86" s="48" t="str">
        <f t="shared" si="268"/>
        <v/>
      </c>
      <c r="AF86" s="48" t="str">
        <f t="shared" si="268"/>
        <v>○</v>
      </c>
      <c r="AG86" s="48" t="str">
        <f t="shared" si="268"/>
        <v>○</v>
      </c>
      <c r="AH86" s="48" t="str">
        <f t="shared" si="268"/>
        <v/>
      </c>
      <c r="AI86" s="48" t="str">
        <f t="shared" si="268"/>
        <v/>
      </c>
      <c r="AJ86" s="49" t="str">
        <f t="shared" si="268"/>
        <v/>
      </c>
      <c r="AK86" s="50">
        <f>COUNTIF(F86:AJ86,"○")</f>
        <v>8</v>
      </c>
      <c r="AL86" s="53"/>
    </row>
    <row r="88" spans="2:39">
      <c r="B88" s="20"/>
      <c r="C88" s="21"/>
      <c r="D88" s="21"/>
      <c r="E88" s="22" t="s">
        <v>3</v>
      </c>
      <c r="F88" s="23">
        <f t="shared" ref="F88:AG88" si="269">DATE(2018+$C89,$C91,F$11)</f>
        <v>46447</v>
      </c>
      <c r="G88" s="24">
        <f t="shared" si="269"/>
        <v>46448</v>
      </c>
      <c r="H88" s="24">
        <f t="shared" si="269"/>
        <v>46449</v>
      </c>
      <c r="I88" s="24">
        <f t="shared" si="269"/>
        <v>46450</v>
      </c>
      <c r="J88" s="24">
        <f t="shared" si="269"/>
        <v>46451</v>
      </c>
      <c r="K88" s="24">
        <f t="shared" si="269"/>
        <v>46452</v>
      </c>
      <c r="L88" s="24">
        <f t="shared" si="269"/>
        <v>46453</v>
      </c>
      <c r="M88" s="24">
        <f t="shared" si="269"/>
        <v>46454</v>
      </c>
      <c r="N88" s="24">
        <f t="shared" si="269"/>
        <v>46455</v>
      </c>
      <c r="O88" s="24">
        <f t="shared" si="269"/>
        <v>46456</v>
      </c>
      <c r="P88" s="24">
        <f t="shared" si="269"/>
        <v>46457</v>
      </c>
      <c r="Q88" s="24">
        <f t="shared" si="269"/>
        <v>46458</v>
      </c>
      <c r="R88" s="24">
        <f t="shared" si="269"/>
        <v>46459</v>
      </c>
      <c r="S88" s="24">
        <f t="shared" si="269"/>
        <v>46460</v>
      </c>
      <c r="T88" s="24">
        <f t="shared" si="269"/>
        <v>46461</v>
      </c>
      <c r="U88" s="24">
        <f t="shared" si="269"/>
        <v>46462</v>
      </c>
      <c r="V88" s="24">
        <f t="shared" si="269"/>
        <v>46463</v>
      </c>
      <c r="W88" s="24">
        <f t="shared" si="269"/>
        <v>46464</v>
      </c>
      <c r="X88" s="24">
        <f t="shared" si="269"/>
        <v>46465</v>
      </c>
      <c r="Y88" s="24">
        <f t="shared" si="269"/>
        <v>46466</v>
      </c>
      <c r="Z88" s="24">
        <f t="shared" si="269"/>
        <v>46467</v>
      </c>
      <c r="AA88" s="24">
        <f t="shared" si="269"/>
        <v>46468</v>
      </c>
      <c r="AB88" s="24">
        <f t="shared" si="269"/>
        <v>46469</v>
      </c>
      <c r="AC88" s="24">
        <f t="shared" si="269"/>
        <v>46470</v>
      </c>
      <c r="AD88" s="24">
        <f t="shared" si="269"/>
        <v>46471</v>
      </c>
      <c r="AE88" s="24">
        <f t="shared" si="269"/>
        <v>46472</v>
      </c>
      <c r="AF88" s="24">
        <f t="shared" si="269"/>
        <v>46473</v>
      </c>
      <c r="AG88" s="24">
        <f t="shared" si="269"/>
        <v>46474</v>
      </c>
      <c r="AH88" s="24">
        <f>IF(DAY(DATE(2018+$C89,$C91,$AH$11))&lt;&gt;$AH$11,"",DATE(2018+$C89,$C91,$AH$11))</f>
        <v>46475</v>
      </c>
      <c r="AI88" s="24">
        <f>IF(DAY(DATE(2018+$C89,$C91,$AI$11))&lt;&gt;$AI$11,"",DATE(2018+$C89,$C91,$AI$11))</f>
        <v>46476</v>
      </c>
      <c r="AJ88" s="25">
        <f>IF(DAY(DATE(2018+$C89,$C91,$AJ$11))&lt;&gt;$AJ$11,"",DATE(2018+$C89,$C91,$AJ$11))</f>
        <v>46477</v>
      </c>
      <c r="AK88" s="26" t="s">
        <v>55</v>
      </c>
      <c r="AL88" s="27">
        <f>IF(AK89=0,"",AK92/AK89)</f>
        <v>0.25806451612903225</v>
      </c>
    </row>
    <row r="89" spans="2:39" ht="13.5" customHeight="1">
      <c r="B89" s="28" t="s">
        <v>0</v>
      </c>
      <c r="C89" s="29">
        <f>IF(C91=1,C83+1,C83)</f>
        <v>9</v>
      </c>
      <c r="D89" s="17" t="s">
        <v>1</v>
      </c>
      <c r="E89" s="30" t="s">
        <v>4</v>
      </c>
      <c r="F89" s="31" t="str">
        <f>CHOOSE(WEEKDAY(F88,2),"月","火","水","木","金","土","日")</f>
        <v>月</v>
      </c>
      <c r="G89" s="32" t="str">
        <f t="shared" ref="G89:L89" si="270">CHOOSE(WEEKDAY(G88,2),"月","火","水","木","金","土","日")</f>
        <v>火</v>
      </c>
      <c r="H89" s="32" t="str">
        <f t="shared" si="270"/>
        <v>水</v>
      </c>
      <c r="I89" s="32" t="str">
        <f t="shared" si="270"/>
        <v>木</v>
      </c>
      <c r="J89" s="32" t="str">
        <f t="shared" si="270"/>
        <v>金</v>
      </c>
      <c r="K89" s="32" t="str">
        <f t="shared" si="270"/>
        <v>土</v>
      </c>
      <c r="L89" s="32" t="str">
        <f t="shared" si="270"/>
        <v>日</v>
      </c>
      <c r="M89" s="32" t="str">
        <f t="shared" ref="M89" si="271">CHOOSE(WEEKDAY(M88,2),"月","火","水","木","金","土","日")</f>
        <v>月</v>
      </c>
      <c r="N89" s="32" t="str">
        <f t="shared" ref="N89" si="272">CHOOSE(WEEKDAY(N88,2),"月","火","水","木","金","土","日")</f>
        <v>火</v>
      </c>
      <c r="O89" s="32" t="str">
        <f t="shared" ref="O89" si="273">CHOOSE(WEEKDAY(O88,2),"月","火","水","木","金","土","日")</f>
        <v>水</v>
      </c>
      <c r="P89" s="32" t="str">
        <f t="shared" ref="P89" si="274">CHOOSE(WEEKDAY(P88,2),"月","火","水","木","金","土","日")</f>
        <v>木</v>
      </c>
      <c r="Q89" s="32" t="str">
        <f t="shared" ref="Q89" si="275">CHOOSE(WEEKDAY(Q88,2),"月","火","水","木","金","土","日")</f>
        <v>金</v>
      </c>
      <c r="R89" s="32" t="str">
        <f t="shared" ref="R89" si="276">CHOOSE(WEEKDAY(R88,2),"月","火","水","木","金","土","日")</f>
        <v>土</v>
      </c>
      <c r="S89" s="32" t="str">
        <f t="shared" ref="S89" si="277">CHOOSE(WEEKDAY(S88,2),"月","火","水","木","金","土","日")</f>
        <v>日</v>
      </c>
      <c r="T89" s="32" t="str">
        <f t="shared" ref="T89" si="278">CHOOSE(WEEKDAY(T88,2),"月","火","水","木","金","土","日")</f>
        <v>月</v>
      </c>
      <c r="U89" s="32" t="str">
        <f t="shared" ref="U89" si="279">CHOOSE(WEEKDAY(U88,2),"月","火","水","木","金","土","日")</f>
        <v>火</v>
      </c>
      <c r="V89" s="32" t="str">
        <f t="shared" ref="V89" si="280">CHOOSE(WEEKDAY(V88,2),"月","火","水","木","金","土","日")</f>
        <v>水</v>
      </c>
      <c r="W89" s="32" t="str">
        <f t="shared" ref="W89" si="281">CHOOSE(WEEKDAY(W88,2),"月","火","水","木","金","土","日")</f>
        <v>木</v>
      </c>
      <c r="X89" s="32" t="str">
        <f t="shared" ref="X89" si="282">CHOOSE(WEEKDAY(X88,2),"月","火","水","木","金","土","日")</f>
        <v>金</v>
      </c>
      <c r="Y89" s="32" t="str">
        <f t="shared" ref="Y89" si="283">CHOOSE(WEEKDAY(Y88,2),"月","火","水","木","金","土","日")</f>
        <v>土</v>
      </c>
      <c r="Z89" s="32" t="str">
        <f t="shared" ref="Z89" si="284">CHOOSE(WEEKDAY(Z88,2),"月","火","水","木","金","土","日")</f>
        <v>日</v>
      </c>
      <c r="AA89" s="32" t="str">
        <f t="shared" ref="AA89" si="285">CHOOSE(WEEKDAY(AA88,2),"月","火","水","木","金","土","日")</f>
        <v>月</v>
      </c>
      <c r="AB89" s="32" t="str">
        <f t="shared" ref="AB89" si="286">CHOOSE(WEEKDAY(AB88,2),"月","火","水","木","金","土","日")</f>
        <v>火</v>
      </c>
      <c r="AC89" s="32" t="str">
        <f t="shared" ref="AC89" si="287">CHOOSE(WEEKDAY(AC88,2),"月","火","水","木","金","土","日")</f>
        <v>水</v>
      </c>
      <c r="AD89" s="32" t="str">
        <f t="shared" ref="AD89" si="288">CHOOSE(WEEKDAY(AD88,2),"月","火","水","木","金","土","日")</f>
        <v>木</v>
      </c>
      <c r="AE89" s="32" t="str">
        <f t="shared" ref="AE89" si="289">CHOOSE(WEEKDAY(AE88,2),"月","火","水","木","金","土","日")</f>
        <v>金</v>
      </c>
      <c r="AF89" s="32" t="str">
        <f t="shared" ref="AF89" si="290">CHOOSE(WEEKDAY(AF88,2),"月","火","水","木","金","土","日")</f>
        <v>土</v>
      </c>
      <c r="AG89" s="32" t="str">
        <f t="shared" ref="AG89" si="291">CHOOSE(WEEKDAY(AG88,2),"月","火","水","木","金","土","日")</f>
        <v>日</v>
      </c>
      <c r="AH89" s="32" t="str">
        <f>IF(AH88="","",CHOOSE(WEEKDAY(AH88,2),"月","火","水","木","金","土","日"))</f>
        <v>月</v>
      </c>
      <c r="AI89" s="32" t="str">
        <f>IF(AI88="","",CHOOSE(WEEKDAY(AI88,2),"月","火","水","木","金","土","日"))</f>
        <v>火</v>
      </c>
      <c r="AJ89" s="33" t="str">
        <f>IF(AJ88="","",CHOOSE(WEEKDAY(AJ88,2),"月","火","水","木","金","土","日"))</f>
        <v>水</v>
      </c>
      <c r="AK89" s="34">
        <f>COUNTIF(F90:AJ90,"工")+COUNTIF(F90:AJ90,"一")</f>
        <v>31</v>
      </c>
      <c r="AL89" s="51" t="str">
        <f>IF(AK89=0,"",IF(AK92/AK89&gt;0.285,"現場閉所率28.5%達成",IF(AND(AL88&lt;0.285,(COUNTIF(F89:AJ89,"土")+COUNTIF(F89:AJ89,"日"))&lt;=AK92),"達成(28.5%未満だが暦上の土日数は全て閉所)","不達成")))</f>
        <v>達成(28.5%未満だが暦上の土日数は全て閉所)</v>
      </c>
      <c r="AM89" s="35"/>
    </row>
    <row r="90" spans="2:39">
      <c r="B90" s="28"/>
      <c r="E90" s="37" t="s">
        <v>5</v>
      </c>
      <c r="F90" s="38" t="str">
        <f t="shared" ref="F90:AG90" si="292">IF(AND($K$1&lt;=DATE(2018+$C89,$C91,F$11),$W$1&gt;=DATE(2018+$C89,$C91,F$11)),"工","")</f>
        <v>工</v>
      </c>
      <c r="G90" s="39" t="str">
        <f t="shared" si="292"/>
        <v>工</v>
      </c>
      <c r="H90" s="39" t="str">
        <f t="shared" si="292"/>
        <v>工</v>
      </c>
      <c r="I90" s="39" t="str">
        <f t="shared" si="292"/>
        <v>工</v>
      </c>
      <c r="J90" s="39" t="str">
        <f t="shared" si="292"/>
        <v>工</v>
      </c>
      <c r="K90" s="39" t="str">
        <f t="shared" si="292"/>
        <v>工</v>
      </c>
      <c r="L90" s="39" t="str">
        <f t="shared" si="292"/>
        <v>工</v>
      </c>
      <c r="M90" s="39" t="str">
        <f t="shared" si="292"/>
        <v>工</v>
      </c>
      <c r="N90" s="39" t="str">
        <f t="shared" si="292"/>
        <v>工</v>
      </c>
      <c r="O90" s="39" t="str">
        <f t="shared" si="292"/>
        <v>工</v>
      </c>
      <c r="P90" s="39" t="str">
        <f t="shared" si="292"/>
        <v>工</v>
      </c>
      <c r="Q90" s="39" t="str">
        <f t="shared" si="292"/>
        <v>工</v>
      </c>
      <c r="R90" s="39" t="str">
        <f t="shared" si="292"/>
        <v>工</v>
      </c>
      <c r="S90" s="39" t="str">
        <f t="shared" si="292"/>
        <v>工</v>
      </c>
      <c r="T90" s="39" t="str">
        <f t="shared" si="292"/>
        <v>工</v>
      </c>
      <c r="U90" s="39" t="str">
        <f t="shared" si="292"/>
        <v>工</v>
      </c>
      <c r="V90" s="39" t="str">
        <f t="shared" si="292"/>
        <v>工</v>
      </c>
      <c r="W90" s="39" t="str">
        <f t="shared" si="292"/>
        <v>工</v>
      </c>
      <c r="X90" s="39" t="str">
        <f t="shared" si="292"/>
        <v>工</v>
      </c>
      <c r="Y90" s="39" t="str">
        <f t="shared" si="292"/>
        <v>工</v>
      </c>
      <c r="Z90" s="39" t="str">
        <f t="shared" si="292"/>
        <v>工</v>
      </c>
      <c r="AA90" s="39" t="str">
        <f t="shared" si="292"/>
        <v>工</v>
      </c>
      <c r="AB90" s="39" t="str">
        <f t="shared" si="292"/>
        <v>工</v>
      </c>
      <c r="AC90" s="39" t="str">
        <f t="shared" si="292"/>
        <v>工</v>
      </c>
      <c r="AD90" s="39" t="str">
        <f t="shared" si="292"/>
        <v>工</v>
      </c>
      <c r="AE90" s="39" t="str">
        <f t="shared" si="292"/>
        <v>工</v>
      </c>
      <c r="AF90" s="39" t="str">
        <f t="shared" si="292"/>
        <v>工</v>
      </c>
      <c r="AG90" s="39" t="str">
        <f t="shared" si="292"/>
        <v>工</v>
      </c>
      <c r="AH90" s="39" t="str">
        <f>IF(AH88="","",IF(AND($K$1&lt;=DATE(2018+$C89,$C91,AH$11),$W$1&gt;=DATE(2018+$C89,$C91,AH$11)),"工",""))</f>
        <v>工</v>
      </c>
      <c r="AI90" s="39" t="str">
        <f>IF(AI88="","",IF(AND($K$1&lt;=DATE(2018+$C89,$C91,AI$11),$W$1&gt;=DATE(2018+$C89,$C91,AI$11)),"工",""))</f>
        <v>工</v>
      </c>
      <c r="AJ90" s="40" t="str">
        <f>IF(AJ88="","",IF(AND($K$1&lt;=DATE(2018+$C89,$C91,AJ$11),$W$1&gt;=DATE(2018+$C89,$C91,AJ$11)),"工",""))</f>
        <v>工</v>
      </c>
      <c r="AK90" s="34"/>
      <c r="AL90" s="52"/>
    </row>
    <row r="91" spans="2:39">
      <c r="B91" s="28"/>
      <c r="C91" s="29">
        <f>IF(C85+1&gt;12,1,C85+1)</f>
        <v>3</v>
      </c>
      <c r="D91" s="41" t="s">
        <v>2</v>
      </c>
      <c r="E91" s="42" t="s">
        <v>6</v>
      </c>
      <c r="F91" s="43" t="str">
        <f>IF(F90="","",IF(OR(F89=$K$2,F89=$L$2),"休",IF(F90="工","作")))</f>
        <v>作</v>
      </c>
      <c r="G91" s="44" t="str">
        <f t="shared" ref="G91:AJ91" si="293">IF(G90="","",IF(OR(G89=$K$2,G89=$L$2),"休",IF(G90="工","作")))</f>
        <v>作</v>
      </c>
      <c r="H91" s="44" t="str">
        <f t="shared" si="293"/>
        <v>作</v>
      </c>
      <c r="I91" s="44" t="str">
        <f t="shared" si="293"/>
        <v>作</v>
      </c>
      <c r="J91" s="44" t="str">
        <f t="shared" si="293"/>
        <v>作</v>
      </c>
      <c r="K91" s="44" t="str">
        <f t="shared" si="293"/>
        <v>休</v>
      </c>
      <c r="L91" s="44" t="str">
        <f t="shared" si="293"/>
        <v>休</v>
      </c>
      <c r="M91" s="44" t="str">
        <f t="shared" si="293"/>
        <v>作</v>
      </c>
      <c r="N91" s="44" t="str">
        <f t="shared" si="293"/>
        <v>作</v>
      </c>
      <c r="O91" s="44" t="str">
        <f t="shared" si="293"/>
        <v>作</v>
      </c>
      <c r="P91" s="44" t="str">
        <f t="shared" si="293"/>
        <v>作</v>
      </c>
      <c r="Q91" s="44" t="str">
        <f t="shared" si="293"/>
        <v>作</v>
      </c>
      <c r="R91" s="44" t="str">
        <f t="shared" si="293"/>
        <v>休</v>
      </c>
      <c r="S91" s="44" t="str">
        <f t="shared" si="293"/>
        <v>休</v>
      </c>
      <c r="T91" s="44" t="str">
        <f t="shared" si="293"/>
        <v>作</v>
      </c>
      <c r="U91" s="44" t="str">
        <f t="shared" si="293"/>
        <v>作</v>
      </c>
      <c r="V91" s="44" t="str">
        <f t="shared" si="293"/>
        <v>作</v>
      </c>
      <c r="W91" s="44" t="str">
        <f t="shared" si="293"/>
        <v>作</v>
      </c>
      <c r="X91" s="44" t="str">
        <f t="shared" si="293"/>
        <v>作</v>
      </c>
      <c r="Y91" s="44" t="str">
        <f t="shared" si="293"/>
        <v>休</v>
      </c>
      <c r="Z91" s="44" t="str">
        <f t="shared" si="293"/>
        <v>休</v>
      </c>
      <c r="AA91" s="44" t="str">
        <f t="shared" si="293"/>
        <v>作</v>
      </c>
      <c r="AB91" s="44" t="str">
        <f t="shared" si="293"/>
        <v>作</v>
      </c>
      <c r="AC91" s="44" t="str">
        <f t="shared" si="293"/>
        <v>作</v>
      </c>
      <c r="AD91" s="44" t="str">
        <f t="shared" si="293"/>
        <v>作</v>
      </c>
      <c r="AE91" s="44" t="str">
        <f t="shared" si="293"/>
        <v>作</v>
      </c>
      <c r="AF91" s="44" t="str">
        <f t="shared" si="293"/>
        <v>休</v>
      </c>
      <c r="AG91" s="44" t="str">
        <f t="shared" si="293"/>
        <v>休</v>
      </c>
      <c r="AH91" s="44" t="str">
        <f t="shared" si="293"/>
        <v>作</v>
      </c>
      <c r="AI91" s="44" t="str">
        <f t="shared" si="293"/>
        <v>作</v>
      </c>
      <c r="AJ91" s="44" t="str">
        <f t="shared" si="293"/>
        <v>作</v>
      </c>
      <c r="AK91" s="34" t="s">
        <v>56</v>
      </c>
      <c r="AL91" s="52"/>
    </row>
    <row r="92" spans="2:39">
      <c r="B92" s="13"/>
      <c r="C92" s="45"/>
      <c r="D92" s="45"/>
      <c r="E92" s="46" t="s">
        <v>22</v>
      </c>
      <c r="F92" s="47" t="str">
        <f>IF(F91&lt;&gt;"作",IF(OR(F90="工",F90="一"),"○",""),"")</f>
        <v/>
      </c>
      <c r="G92" s="48" t="str">
        <f t="shared" ref="G92:AJ92" si="294">IF(G91&lt;&gt;"作",IF(OR(G90="工",G90="一"),"○",""),"")</f>
        <v/>
      </c>
      <c r="H92" s="48" t="str">
        <f t="shared" si="294"/>
        <v/>
      </c>
      <c r="I92" s="48" t="str">
        <f t="shared" si="294"/>
        <v/>
      </c>
      <c r="J92" s="48" t="str">
        <f t="shared" si="294"/>
        <v/>
      </c>
      <c r="K92" s="48" t="str">
        <f t="shared" si="294"/>
        <v>○</v>
      </c>
      <c r="L92" s="48" t="str">
        <f t="shared" si="294"/>
        <v>○</v>
      </c>
      <c r="M92" s="48" t="str">
        <f t="shared" si="294"/>
        <v/>
      </c>
      <c r="N92" s="48" t="str">
        <f t="shared" si="294"/>
        <v/>
      </c>
      <c r="O92" s="48" t="str">
        <f t="shared" si="294"/>
        <v/>
      </c>
      <c r="P92" s="48" t="str">
        <f t="shared" si="294"/>
        <v/>
      </c>
      <c r="Q92" s="48" t="str">
        <f t="shared" si="294"/>
        <v/>
      </c>
      <c r="R92" s="48" t="str">
        <f t="shared" si="294"/>
        <v>○</v>
      </c>
      <c r="S92" s="48" t="str">
        <f t="shared" si="294"/>
        <v>○</v>
      </c>
      <c r="T92" s="48" t="str">
        <f t="shared" si="294"/>
        <v/>
      </c>
      <c r="U92" s="48" t="str">
        <f t="shared" si="294"/>
        <v/>
      </c>
      <c r="V92" s="48" t="str">
        <f t="shared" si="294"/>
        <v/>
      </c>
      <c r="W92" s="48" t="str">
        <f t="shared" si="294"/>
        <v/>
      </c>
      <c r="X92" s="48" t="str">
        <f t="shared" si="294"/>
        <v/>
      </c>
      <c r="Y92" s="48" t="str">
        <f t="shared" si="294"/>
        <v>○</v>
      </c>
      <c r="Z92" s="48" t="str">
        <f t="shared" si="294"/>
        <v>○</v>
      </c>
      <c r="AA92" s="48" t="str">
        <f t="shared" si="294"/>
        <v/>
      </c>
      <c r="AB92" s="48" t="str">
        <f t="shared" si="294"/>
        <v/>
      </c>
      <c r="AC92" s="48" t="str">
        <f t="shared" si="294"/>
        <v/>
      </c>
      <c r="AD92" s="48" t="str">
        <f t="shared" si="294"/>
        <v/>
      </c>
      <c r="AE92" s="48" t="str">
        <f t="shared" si="294"/>
        <v/>
      </c>
      <c r="AF92" s="48" t="str">
        <f t="shared" si="294"/>
        <v>○</v>
      </c>
      <c r="AG92" s="48" t="str">
        <f t="shared" si="294"/>
        <v>○</v>
      </c>
      <c r="AH92" s="48" t="str">
        <f t="shared" si="294"/>
        <v/>
      </c>
      <c r="AI92" s="48" t="str">
        <f t="shared" si="294"/>
        <v/>
      </c>
      <c r="AJ92" s="49" t="str">
        <f t="shared" si="294"/>
        <v/>
      </c>
      <c r="AK92" s="50">
        <f>COUNTIF(F92:AJ92,"○")</f>
        <v>8</v>
      </c>
      <c r="AL92" s="53"/>
    </row>
  </sheetData>
  <mergeCells count="32">
    <mergeCell ref="B12:E12"/>
    <mergeCell ref="AK17:AK18"/>
    <mergeCell ref="AD18:AI18"/>
    <mergeCell ref="AD17:AI17"/>
    <mergeCell ref="AD16:AI16"/>
    <mergeCell ref="AD15:AI15"/>
    <mergeCell ref="AD14:AI14"/>
    <mergeCell ref="AD13:AI13"/>
    <mergeCell ref="AD12:AI12"/>
    <mergeCell ref="AL21:AL24"/>
    <mergeCell ref="AL27:AL30"/>
    <mergeCell ref="AL33:AL36"/>
    <mergeCell ref="K1:Q1"/>
    <mergeCell ref="G1:J1"/>
    <mergeCell ref="S1:V1"/>
    <mergeCell ref="W1:AC1"/>
    <mergeCell ref="G16:H16"/>
    <mergeCell ref="G15:H15"/>
    <mergeCell ref="G14:H14"/>
    <mergeCell ref="W2:AC2"/>
    <mergeCell ref="S2:V2"/>
    <mergeCell ref="AB12:AB18"/>
    <mergeCell ref="AJ17:AJ18"/>
    <mergeCell ref="AL71:AL74"/>
    <mergeCell ref="AL77:AL80"/>
    <mergeCell ref="AL83:AL86"/>
    <mergeCell ref="AL89:AL92"/>
    <mergeCell ref="AL39:AL42"/>
    <mergeCell ref="AL46:AL49"/>
    <mergeCell ref="AL52:AL55"/>
    <mergeCell ref="AL58:AL61"/>
    <mergeCell ref="AL64:AL67"/>
  </mergeCells>
  <phoneticPr fontId="1"/>
  <conditionalFormatting sqref="F20:AJ24">
    <cfRule type="expression" dxfId="15" priority="48">
      <formula>OR(F$21="土",F$21="日")</formula>
    </cfRule>
  </conditionalFormatting>
  <conditionalFormatting sqref="F23:AJ23 F29:AJ29 F35:AJ35 F41:AJ41 F48:AJ48 F54:AJ54 F60:AJ60 F66:AJ66 F73:AJ73 F79:AJ79 F85:AJ85 F91:AJ91">
    <cfRule type="cellIs" dxfId="14" priority="4" operator="equal">
      <formula>"天"</formula>
    </cfRule>
    <cfRule type="cellIs" dxfId="13" priority="6" operator="equal">
      <formula>"休"</formula>
    </cfRule>
  </conditionalFormatting>
  <conditionalFormatting sqref="F26:AJ30">
    <cfRule type="expression" dxfId="12" priority="44">
      <formula>OR(F$27="土",F$27="日")</formula>
    </cfRule>
  </conditionalFormatting>
  <conditionalFormatting sqref="F32:AJ36">
    <cfRule type="expression" dxfId="11" priority="41">
      <formula>OR(F$33="土",F$33="日")</formula>
    </cfRule>
  </conditionalFormatting>
  <conditionalFormatting sqref="F38:AJ42">
    <cfRule type="expression" dxfId="10" priority="38">
      <formula>OR(F$39="土",F$39="日")</formula>
    </cfRule>
  </conditionalFormatting>
  <conditionalFormatting sqref="F45:AJ49">
    <cfRule type="expression" dxfId="9" priority="27">
      <formula>OR(F$46="土",F$46="日")</formula>
    </cfRule>
  </conditionalFormatting>
  <conditionalFormatting sqref="F51:AJ55">
    <cfRule type="expression" dxfId="8" priority="24">
      <formula>OR(F$52="土",F$52="日")</formula>
    </cfRule>
  </conditionalFormatting>
  <conditionalFormatting sqref="F57:AJ61">
    <cfRule type="expression" dxfId="7" priority="22">
      <formula>OR(F$58="土",F$58="日")</formula>
    </cfRule>
  </conditionalFormatting>
  <conditionalFormatting sqref="F63:AJ67">
    <cfRule type="expression" dxfId="6" priority="19">
      <formula>OR(F$64="土",F$64="日")</formula>
    </cfRule>
  </conditionalFormatting>
  <conditionalFormatting sqref="F70:AJ74">
    <cfRule type="expression" dxfId="5" priority="15">
      <formula>OR(F$71="土",F$71="日")</formula>
    </cfRule>
  </conditionalFormatting>
  <conditionalFormatting sqref="F76:AJ80">
    <cfRule type="expression" dxfId="4" priority="12">
      <formula>OR(F$77="土",F$77="日")</formula>
    </cfRule>
  </conditionalFormatting>
  <conditionalFormatting sqref="F82:AJ86">
    <cfRule type="expression" dxfId="3" priority="10">
      <formula>OR(F$83="土",F$83="日")</formula>
    </cfRule>
  </conditionalFormatting>
  <conditionalFormatting sqref="F88:AJ92">
    <cfRule type="expression" dxfId="2" priority="7">
      <formula>OR(F$89="土",F$89="日")</formula>
    </cfRule>
  </conditionalFormatting>
  <conditionalFormatting sqref="AL1:AL1048576">
    <cfRule type="containsText" dxfId="1" priority="1" operator="containsText" text="不達成">
      <formula>NOT(ISERROR(SEARCH("不達成",AL1)))</formula>
    </cfRule>
  </conditionalFormatting>
  <conditionalFormatting sqref="AL21:AL24">
    <cfRule type="containsText" dxfId="0" priority="2" operator="containsText" text="不達成">
      <formula>NOT(ISERROR(SEARCH("不達成",AL21)))</formula>
    </cfRule>
  </conditionalFormatting>
  <dataValidations count="8">
    <dataValidation imeMode="disabled" allowBlank="1" showInputMessage="1" showErrorMessage="1" sqref="C21 C23 C27 C29 C33 C35 C39 C41 C64 C66 C52 C54 C58 C60 C46 C48 C89 C91 C77 C79 C83 C85 C71 C73" xr:uid="{00000000-0002-0000-0000-000000000000}"/>
    <dataValidation allowBlank="1" showInputMessage="1" showErrorMessage="1" prompt="書き換えないでください。" sqref="E11:AJ11" xr:uid="{00000000-0002-0000-0000-000001000000}"/>
    <dataValidation allowBlank="1" showInputMessage="1" showErrorMessage="1" prompt="期間種別の「工」が自動で入ります。(空欄可)" sqref="W1:AC1 K1:Q1" xr:uid="{00000000-0002-0000-0000-000002000000}"/>
    <dataValidation allowBlank="1" showInputMessage="1" showErrorMessage="1" prompt="週休日の曜日が決まっている場合、漢字で曜日を入力すると自動的に「休」が入ります。基本週休と異なる週は各日付の計画実施欄を手動で書き換えてください。(空欄可)" sqref="K2:L2" xr:uid="{00000000-0002-0000-0000-000003000000}"/>
    <dataValidation allowBlank="1" showInputMessage="1" showErrorMessage="1" prompt="今月の工(工期内)もしくは一(一時中止)の日数" sqref="AK21 AK77 AK83 AK27 AK33 AK39 AK46 AK52 AK58 AK64 AK71 AK89" xr:uid="{00000000-0002-0000-0000-000004000000}"/>
    <dataValidation allowBlank="1" showInputMessage="1" showErrorMessage="1" prompt="対象期間日数に該当する日のうち、休(現場閉所日)もしくは天(天候等による予定外休工日)の日数" sqref="AK86 AK80 AK24 AK30 AK36 AK42 AK49 AK55 AK61 AK67 AK74 AK92" xr:uid="{00000000-0002-0000-0000-000005000000}"/>
    <dataValidation type="list" allowBlank="1" showInputMessage="1" showErrorMessage="1" sqref="W2:AC2" xr:uid="{00000000-0002-0000-0000-000006000000}">
      <formula1>"計画,実施報告"</formula1>
    </dataValidation>
    <dataValidation allowBlank="1" showInputMessage="1" showErrorMessage="1" prompt="計画書⇔報告書はY2セルで変えてください。" sqref="B12:E12" xr:uid="{00000000-0002-0000-0000-000007000000}"/>
  </dataValidations>
  <printOptions horizontalCentered="1" verticalCentered="1"/>
  <pageMargins left="0.23622047244094491" right="0.23622047244094491" top="0.74803149606299213" bottom="0.74803149606299213" header="0.31496062992125984" footer="0.31496062992125984"/>
  <pageSetup paperSize="9" scale="98" fitToHeight="0" orientation="landscape" r:id="rId1"/>
  <headerFooter>
    <oddFooter>&amp;C&amp;P</oddFooter>
  </headerFooter>
  <rowBreaks count="2" manualBreakCount="2">
    <brk id="43" max="39" man="1"/>
    <brk id="68" max="39" man="1"/>
  </rowBreaks>
  <legacyDrawing r:id="rId2"/>
  <extLst>
    <ext xmlns:x14="http://schemas.microsoft.com/office/spreadsheetml/2009/9/main" uri="{CCE6A557-97BC-4b89-ADB6-D9C93CAAB3DF}">
      <x14:dataValidations xmlns:xm="http://schemas.microsoft.com/office/excel/2006/main" count="3">
        <x14:dataValidation type="list" allowBlank="1" showInputMessage="1" xr:uid="{00000000-0002-0000-0000-000008000000}">
          <x14:formula1>
            <xm:f>プルダウン!$B$2:$B$9</xm:f>
          </x14:formula1>
          <xm:sqref>F40:AJ40 F28:AJ28 F34:AJ34 F22:AJ22 F65:AJ65 F53:AJ53 F59:AJ59 F47:AJ47 F90:AJ90 F78:AJ78 F84:AJ84 F72:AJ72</xm:sqref>
        </x14:dataValidation>
        <x14:dataValidation type="list" allowBlank="1" showInputMessage="1" showErrorMessage="1" xr:uid="{00000000-0002-0000-0000-000009000000}">
          <x14:formula1>
            <xm:f>プルダウン!$C$2:$C$5</xm:f>
          </x14:formula1>
          <xm:sqref>F91:AJ91 F29:AJ29 F35:AJ35 F41:AJ41 F48:AJ48 F54:AJ54 F60:AJ60 F66:AJ66 F73:AJ73 F79:AJ79 F85:AJ85 F23:AJ23</xm:sqref>
        </x14:dataValidation>
        <x14:dataValidation type="list" allowBlank="1" showInputMessage="1" showErrorMessage="1" xr:uid="{00000000-0002-0000-0000-00000A000000}">
          <x14:formula1>
            <xm:f>プルダウン!$C$2:$C$4</xm:f>
          </x14:formula1>
          <xm:sqref>F60:AJ60 F54:AJ54 F48:AJ48 F41:AJ41 F35:AJ35 F29:AJ29 F91:AJ91 F66:AJ66 F73:AJ73 F79:AJ79 F85:AJ85 F23:AJ23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C9"/>
  <sheetViews>
    <sheetView workbookViewId="0">
      <selection activeCell="K21" sqref="K21"/>
    </sheetView>
  </sheetViews>
  <sheetFormatPr defaultRowHeight="18.75"/>
  <sheetData>
    <row r="1" spans="2:3">
      <c r="B1" s="1" t="s">
        <v>5</v>
      </c>
      <c r="C1" s="1" t="s">
        <v>13</v>
      </c>
    </row>
    <row r="2" spans="2:3">
      <c r="B2" s="2"/>
      <c r="C2" s="2"/>
    </row>
    <row r="3" spans="2:3">
      <c r="B3" s="2" t="s">
        <v>7</v>
      </c>
      <c r="C3" s="2" t="s">
        <v>14</v>
      </c>
    </row>
    <row r="4" spans="2:3">
      <c r="B4" s="2" t="s">
        <v>8</v>
      </c>
      <c r="C4" s="2" t="s">
        <v>15</v>
      </c>
    </row>
    <row r="5" spans="2:3">
      <c r="B5" s="2" t="s">
        <v>9</v>
      </c>
      <c r="C5" s="3" t="s">
        <v>16</v>
      </c>
    </row>
    <row r="6" spans="2:3">
      <c r="B6" s="2" t="s">
        <v>10</v>
      </c>
    </row>
    <row r="7" spans="2:3">
      <c r="B7" s="2" t="s">
        <v>1</v>
      </c>
    </row>
    <row r="8" spans="2:3">
      <c r="B8" s="2" t="s">
        <v>11</v>
      </c>
    </row>
    <row r="9" spans="2:3">
      <c r="B9" s="3" t="s">
        <v>12</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現場閉所報告書(月単位)</vt:lpstr>
      <vt:lpstr>プルダウン</vt:lpstr>
      <vt:lpstr>'現場閉所報告書(月単位)'!Print_Area</vt:lpstr>
    </vt:vector>
  </TitlesOfParts>
  <Company>板橋区IT推進室</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d-komu</dc:creator>
  <cp:lastModifiedBy>櫻井 桂子</cp:lastModifiedBy>
  <cp:lastPrinted>2024-11-19T11:33:37Z</cp:lastPrinted>
  <dcterms:created xsi:type="dcterms:W3CDTF">2024-11-18T02:17:23Z</dcterms:created>
  <dcterms:modified xsi:type="dcterms:W3CDTF">2026-03-25T07:58:03Z</dcterms:modified>
</cp:coreProperties>
</file>