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2899817\Desktop\本番用資料一式\２　様式１～７\"/>
    </mc:Choice>
  </mc:AlternateContent>
  <bookViews>
    <workbookView xWindow="0" yWindow="0" windowWidth="13215" windowHeight="7020"/>
  </bookViews>
  <sheets>
    <sheet name="別紙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９">#REF!</definedName>
    <definedName name="_DNS1">'[1]660F-Cluster用'!#REF!</definedName>
    <definedName name="_DNS2">'[1]660F-Cluster用'!#REF!</definedName>
    <definedName name="_Fill" hidden="1">#REF!</definedName>
    <definedName name="A">#REF!</definedName>
    <definedName name="a0">[2]Linuxパラメータシート!#REF!</definedName>
    <definedName name="AP1APP">'[1]660F-Cluster用'!#REF!</definedName>
    <definedName name="AP1IP">'[1]660F-Cluster用'!#REF!</definedName>
    <definedName name="AP1Name">'[1]660F-Cluster用'!#REF!</definedName>
    <definedName name="AP2APP">'[1]660F-Cluster用'!#REF!</definedName>
    <definedName name="AP2IP">'[1]660F-Cluster用'!#REF!</definedName>
    <definedName name="AP2Name">'[1]660F-Cluster用'!#REF!</definedName>
    <definedName name="AP3APP">'[1]660F-Cluster用'!#REF!</definedName>
    <definedName name="AP3IP">'[1]660F-Cluster用'!#REF!</definedName>
    <definedName name="AP3Name">'[1]660F-Cluster用'!#REF!</definedName>
    <definedName name="ClusterAccount">'[1]660F-Cluster用'!#REF!</definedName>
    <definedName name="ClusterAccountPassword">'[1]660F-Cluster用'!#REF!</definedName>
    <definedName name="ClusterIP">'[1]660F-Cluster用'!#REF!</definedName>
    <definedName name="ClusterName">'[1]660F-Cluster用'!#REF!</definedName>
    <definedName name="ComputerNameAP1">[1]OS!#REF!</definedName>
    <definedName name="ComputerNameDC1">[1]OS!#REF!</definedName>
    <definedName name="ComputerNameDC2">[1]OS!#REF!</definedName>
    <definedName name="ComputerNameNode1">[1]OS!#REF!</definedName>
    <definedName name="ComputerNameNode2">[1]OS!#REF!</definedName>
    <definedName name="ComputerNameOSAKA">[1]OS!#REF!</definedName>
    <definedName name="ComputerNameYOKOHAMA">[1]OS!#REF!</definedName>
    <definedName name="FormatFile">"WEB.HEAD.12.FMT"</definedName>
    <definedName name="HHH">#REF!</definedName>
    <definedName name="HTML_CodePage" hidden="1">932</definedName>
    <definedName name="HTML_Control" localSheetId="0" hidden="1">{"'Sheet1'!$F$11:$H$15"}</definedName>
    <definedName name="HTML_Control" hidden="1">{"'Sheet1'!$F$11:$H$15"}</definedName>
    <definedName name="HTML_Description" hidden="1">""</definedName>
    <definedName name="HTML_Email" hidden="1">""</definedName>
    <definedName name="HTML_Header" hidden="1">"EP26(2)"</definedName>
    <definedName name="HTML_LastUpdate" hidden="1">"97/10/31"</definedName>
    <definedName name="HTML_LineAfter" hidden="1">FALSE</definedName>
    <definedName name="HTML_LineBefore" hidden="1">FALSE</definedName>
    <definedName name="HTML_Name" hidden="1">"古海 寛"</definedName>
    <definedName name="HTML_OBDlg2" hidden="1">TRUE</definedName>
    <definedName name="HTML_OBDlg4" hidden="1">TRUE</definedName>
    <definedName name="HTML_OS" hidden="1">0</definedName>
    <definedName name="HTML_PathFile" hidden="1">"C:\WINDOWS\ﾃﾞｽｸﾄｯﾌﾟ\MyHTML.htm"</definedName>
    <definedName name="HTML_Title" hidden="1">"ｐｂｘ1"</definedName>
    <definedName name="Internalip1">'[1]660F-Cluster用'!#REF!</definedName>
    <definedName name="Internalip2">'[1]660F-Cluster用'!#REF!</definedName>
    <definedName name="IPMSCSAP1">[1]OS!#REF!</definedName>
    <definedName name="KIKI">#REF!</definedName>
    <definedName name="MOTO">#REF!</definedName>
    <definedName name="MOTO_2">#REF!</definedName>
    <definedName name="NetworkNamePrivate">'[1]660F-Cluster用'!#REF!</definedName>
    <definedName name="NetworkNamePublic">'[1]660F-Cluster用'!#REF!</definedName>
    <definedName name="Node1Ip">'[1]660F-Cluster用'!#REF!</definedName>
    <definedName name="Node1Name">'[1]660F-Cluster用'!#REF!</definedName>
    <definedName name="Node2Ip">'[1]660F-Cluster用'!#REF!</definedName>
    <definedName name="Node2Name">'[1]660F-Cluster用'!#REF!</definedName>
    <definedName name="OLE_LINK1" localSheetId="0">別紙!#REF!</definedName>
    <definedName name="PRINT_1">#REF!</definedName>
    <definedName name="PRINT_2">#REF!</definedName>
    <definedName name="_xlnm.Print_Area" localSheetId="0">別紙!$A$1:$AL$22</definedName>
    <definedName name="Print_Titles_MI">#REF!,#REF!</definedName>
    <definedName name="QuorumDrive">'[1]660F-Cluster用'!#REF!</definedName>
    <definedName name="Subnet">'[1]660F-Cluster用'!#REF!</definedName>
    <definedName name="SubnetPrivate">'[1]660F-Cluster用'!#REF!</definedName>
    <definedName name="TANKA">[3]Sheet1!$B$4:$H$36</definedName>
    <definedName name="TEL">[4]TEL!$C$2:$J$191</definedName>
    <definedName name="WINS1">'[1]660F-Cluster用'!#REF!</definedName>
    <definedName name="WINS2">'[1]660F-Cluster用'!#REF!</definedName>
    <definedName name="www" localSheetId="0" hidden="1">{"'Sheet1'!$F$11:$H$15"}</definedName>
    <definedName name="www" hidden="1">{"'Sheet1'!$F$11:$H$15"}</definedName>
    <definedName name="カナ品名">#REF!</definedName>
    <definedName name="グループ１">[5]グループ１!$A$2:$A$21</definedName>
    <definedName name="サービス１燕対応">#REF!</definedName>
    <definedName name="サービス１隼対応">#REF!</definedName>
    <definedName name="サービス２対応">#REF!</definedName>
    <definedName name="サービス２隼対応">#REF!</definedName>
    <definedName name="チェックコードテスト">#REF!</definedName>
    <definedName name="フェーズ">[5]フェーズ!$A$2:$A$6</definedName>
    <definedName name="まとめ">[6]販売店様用!#REF!</definedName>
    <definedName name="ユニット名">#REF!</definedName>
    <definedName name="卸価格">#REF!</definedName>
    <definedName name="卸合価">#REF!</definedName>
    <definedName name="会議">[7]リスクチェック表!$L$83:$L$87</definedName>
    <definedName name="解消見込">[7]リスクチェック表!$C$83:$C$85</definedName>
    <definedName name="解消主管">[7]リスクチェック表!$B$88:$B$89</definedName>
    <definedName name="開始位置">#REF!</definedName>
    <definedName name="危険度">[7]リスクチェック表!$A$87:$A$89</definedName>
    <definedName name="記事">#REF!</definedName>
    <definedName name="旧">[8]Sheet1!$B$4:$H$36</definedName>
    <definedName name="契種">#REF!</definedName>
    <definedName name="月">[7]リスクチェック表!$H$83:$H$106</definedName>
    <definedName name="月次管理表">#REF!</definedName>
    <definedName name="見極め">[5]見極め!$A$2:$A$5</definedName>
    <definedName name="見込み">[5]見込み!$A$2:$A$6</definedName>
    <definedName name="工事費機器工事">[9]通達用価格!$B$7:$C$42</definedName>
    <definedName name="工事費用">[10]販売店様用!#REF!</definedName>
    <definedName name="工事費用設置">[10]販売店様用!#REF!</definedName>
    <definedName name="工事費用撤去">[11]販売店様用!#REF!</definedName>
    <definedName name="在庫test">#REF!</definedName>
    <definedName name="札幌">#REF!</definedName>
    <definedName name="札幌在庫">#REF!</definedName>
    <definedName name="支出区分">#REF!</definedName>
    <definedName name="事業部名">#REF!</definedName>
    <definedName name="時期">[5]時期!$A$2:$A$16</definedName>
    <definedName name="数量">#REF!</definedName>
    <definedName name="製品名">#REF!</definedName>
    <definedName name="対策結果">[7]リスクチェック表!$C$88:$C$89</definedName>
    <definedName name="対策種別">[7]リスクチェック表!$B$83:$B$86</definedName>
    <definedName name="担当名">[5]所属表!$A$2:$A$13</definedName>
    <definedName name="投資データ">#REF!</definedName>
    <definedName name="当月">[12]当月内訳!$B$4</definedName>
    <definedName name="日">[7]リスクチェック表!$I$83:$I$113</definedName>
    <definedName name="納入価格">#REF!</definedName>
    <definedName name="納入合価">#REF!</definedName>
    <definedName name="発生度">[7]リスクチェック表!$A$83:$A$85</definedName>
    <definedName name="標準価格">#REF!</definedName>
    <definedName name="標準合価">#REF!</definedName>
    <definedName name="物品コード">#REF!</definedName>
    <definedName name="役職">[7]リスクチェック表!$K$83:$K$86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0" i="1" l="1"/>
  <c r="AB20" i="1"/>
  <c r="X20" i="1"/>
  <c r="AH19" i="1"/>
  <c r="AG19" i="1"/>
  <c r="AJ19" i="1" s="1"/>
  <c r="AF19" i="1"/>
  <c r="AB19" i="1"/>
  <c r="X19" i="1"/>
  <c r="T19" i="1"/>
  <c r="P19" i="1"/>
  <c r="L19" i="1"/>
  <c r="AH18" i="1"/>
  <c r="AG18" i="1"/>
  <c r="AJ18" i="1" s="1"/>
  <c r="AF18" i="1"/>
  <c r="AB18" i="1"/>
  <c r="X18" i="1"/>
  <c r="T18" i="1"/>
  <c r="T20" i="1" s="1"/>
  <c r="P18" i="1"/>
  <c r="P20" i="1" s="1"/>
  <c r="P21" i="1" s="1"/>
  <c r="L18" i="1"/>
  <c r="AH17" i="1"/>
  <c r="AG17" i="1"/>
  <c r="AJ17" i="1" s="1"/>
  <c r="L17" i="1"/>
  <c r="L20" i="1" s="1"/>
  <c r="P16" i="1"/>
  <c r="L16" i="1"/>
  <c r="AH14" i="1"/>
  <c r="AG14" i="1"/>
  <c r="AJ14" i="1" s="1"/>
  <c r="P14" i="1"/>
  <c r="L14" i="1"/>
  <c r="AH13" i="1"/>
  <c r="AG13" i="1"/>
  <c r="AJ13" i="1" s="1"/>
  <c r="AF13" i="1"/>
  <c r="AF16" i="1" s="1"/>
  <c r="AF21" i="1" s="1"/>
  <c r="AB13" i="1"/>
  <c r="AB16" i="1" s="1"/>
  <c r="AB21" i="1" s="1"/>
  <c r="X13" i="1"/>
  <c r="X16" i="1" s="1"/>
  <c r="X21" i="1" s="1"/>
  <c r="T13" i="1"/>
  <c r="T16" i="1" s="1"/>
  <c r="T21" i="1" s="1"/>
  <c r="P13" i="1"/>
  <c r="L13" i="1"/>
  <c r="AJ12" i="1"/>
  <c r="AJ10" i="1"/>
  <c r="AK10" i="1" s="1"/>
  <c r="AL10" i="1" s="1"/>
  <c r="L10" i="1"/>
  <c r="H10" i="1"/>
  <c r="AJ9" i="1"/>
  <c r="L9" i="1"/>
  <c r="H9" i="1"/>
  <c r="AJ8" i="1"/>
  <c r="L8" i="1"/>
  <c r="H8" i="1"/>
  <c r="AL7" i="1"/>
  <c r="AK7" i="1"/>
  <c r="AJ7" i="1"/>
  <c r="L7" i="1"/>
  <c r="H7" i="1"/>
  <c r="AL6" i="1"/>
  <c r="AK6" i="1"/>
  <c r="AJ6" i="1"/>
  <c r="L6" i="1"/>
  <c r="H6" i="1"/>
  <c r="AJ5" i="1"/>
  <c r="L5" i="1"/>
  <c r="L12" i="1" s="1"/>
  <c r="H5" i="1"/>
  <c r="H12" i="1" s="1"/>
  <c r="H21" i="1" s="1"/>
  <c r="AK13" i="1" l="1"/>
  <c r="AJ16" i="1"/>
  <c r="AL13" i="1"/>
  <c r="AL12" i="1"/>
  <c r="AK18" i="1"/>
  <c r="AL18" i="1" s="1"/>
  <c r="AL8" i="1"/>
  <c r="AL17" i="1"/>
  <c r="AK17" i="1"/>
  <c r="AJ20" i="1"/>
  <c r="AK19" i="1"/>
  <c r="AL19" i="1" s="1"/>
  <c r="L21" i="1"/>
  <c r="AK14" i="1"/>
  <c r="AL14" i="1" s="1"/>
  <c r="AL5" i="1"/>
  <c r="AK9" i="1"/>
  <c r="AL9" i="1" s="1"/>
  <c r="AK12" i="1"/>
  <c r="AK8" i="1"/>
  <c r="AK5" i="1"/>
  <c r="AK20" i="1" l="1"/>
  <c r="AL20" i="1" s="1"/>
  <c r="AK16" i="1"/>
  <c r="AJ21" i="1"/>
  <c r="AL16" i="1"/>
  <c r="AK21" i="1"/>
  <c r="AL21" i="1" l="1"/>
</calcChain>
</file>

<file path=xl/sharedStrings.xml><?xml version="1.0" encoding="utf-8"?>
<sst xmlns="http://schemas.openxmlformats.org/spreadsheetml/2006/main" count="91" uniqueCount="40">
  <si>
    <t>別紙　　詳細見積書</t>
    <rPh sb="0" eb="2">
      <t>ベッシ</t>
    </rPh>
    <rPh sb="4" eb="6">
      <t>ショウサイ</t>
    </rPh>
    <rPh sb="6" eb="9">
      <t>ミツモリショ</t>
    </rPh>
    <phoneticPr fontId="5"/>
  </si>
  <si>
    <t>提案者算出見積</t>
    <rPh sb="0" eb="3">
      <t>テイアンシャ</t>
    </rPh>
    <rPh sb="3" eb="5">
      <t>サンシュツ</t>
    </rPh>
    <rPh sb="5" eb="7">
      <t>ミツモリ</t>
    </rPh>
    <phoneticPr fontId="3"/>
  </si>
  <si>
    <t>大項目</t>
    <rPh sb="0" eb="1">
      <t>ダイ</t>
    </rPh>
    <rPh sb="1" eb="3">
      <t>コウモク</t>
    </rPh>
    <phoneticPr fontId="6"/>
  </si>
  <si>
    <t>小項目</t>
    <rPh sb="0" eb="1">
      <t>ショウ</t>
    </rPh>
    <rPh sb="1" eb="3">
      <t>コウモク</t>
    </rPh>
    <phoneticPr fontId="6"/>
  </si>
  <si>
    <t>単価（税別）</t>
    <rPh sb="0" eb="2">
      <t>タンカ</t>
    </rPh>
    <rPh sb="3" eb="5">
      <t>ゼイベツ</t>
    </rPh>
    <phoneticPr fontId="6"/>
  </si>
  <si>
    <t>数量</t>
    <rPh sb="0" eb="2">
      <t>スウリョウ</t>
    </rPh>
    <phoneticPr fontId="6"/>
  </si>
  <si>
    <t>単位</t>
    <rPh sb="0" eb="2">
      <t>タンイ</t>
    </rPh>
    <phoneticPr fontId="6"/>
  </si>
  <si>
    <t>提供価格（税抜）</t>
    <rPh sb="0" eb="2">
      <t>テイキョウ</t>
    </rPh>
    <rPh sb="2" eb="4">
      <t>カカク</t>
    </rPh>
    <rPh sb="5" eb="6">
      <t>ゼイ</t>
    </rPh>
    <rPh sb="6" eb="7">
      <t>ヌ</t>
    </rPh>
    <phoneticPr fontId="6"/>
  </si>
  <si>
    <t>ご提供価格（税別）</t>
    <rPh sb="1" eb="3">
      <t>テイキョウ</t>
    </rPh>
    <rPh sb="3" eb="5">
      <t>カカク</t>
    </rPh>
    <rPh sb="6" eb="8">
      <t>ゼイベツ</t>
    </rPh>
    <phoneticPr fontId="6"/>
  </si>
  <si>
    <t>ご提供価格（税別）</t>
    <rPh sb="1" eb="3">
      <t>テイキョウ</t>
    </rPh>
    <rPh sb="3" eb="5">
      <t>カカク</t>
    </rPh>
    <phoneticPr fontId="6"/>
  </si>
  <si>
    <t>消費税</t>
    <rPh sb="0" eb="3">
      <t>ショウヒゼイ</t>
    </rPh>
    <phoneticPr fontId="6"/>
  </si>
  <si>
    <t>総額</t>
    <rPh sb="0" eb="2">
      <t>ソウガク</t>
    </rPh>
    <phoneticPr fontId="6"/>
  </si>
  <si>
    <t>令和7年度</t>
    <rPh sb="0" eb="2">
      <t>レイワ</t>
    </rPh>
    <rPh sb="3" eb="5">
      <t>ネンド</t>
    </rPh>
    <phoneticPr fontId="6"/>
  </si>
  <si>
    <t>令和8年度</t>
    <rPh sb="0" eb="2">
      <t>レイワ</t>
    </rPh>
    <rPh sb="3" eb="5">
      <t>ネンド</t>
    </rPh>
    <phoneticPr fontId="6"/>
  </si>
  <si>
    <t>令和9年度</t>
    <rPh sb="0" eb="2">
      <t>レイワ</t>
    </rPh>
    <rPh sb="3" eb="5">
      <t>ネンド</t>
    </rPh>
    <phoneticPr fontId="6"/>
  </si>
  <si>
    <t>令和10年度</t>
    <rPh sb="0" eb="2">
      <t>レイワ</t>
    </rPh>
    <rPh sb="4" eb="6">
      <t>ネンド</t>
    </rPh>
    <phoneticPr fontId="6"/>
  </si>
  <si>
    <t>令和11年度</t>
    <rPh sb="0" eb="2">
      <t>レイワ</t>
    </rPh>
    <rPh sb="4" eb="6">
      <t>ネンド</t>
    </rPh>
    <phoneticPr fontId="6"/>
  </si>
  <si>
    <t>令和12年度</t>
    <rPh sb="0" eb="2">
      <t>レイワ</t>
    </rPh>
    <rPh sb="4" eb="6">
      <t>ネンド</t>
    </rPh>
    <phoneticPr fontId="6"/>
  </si>
  <si>
    <t>令和13年度</t>
    <rPh sb="0" eb="2">
      <t>レイワ</t>
    </rPh>
    <rPh sb="4" eb="6">
      <t>ネンド</t>
    </rPh>
    <phoneticPr fontId="6"/>
  </si>
  <si>
    <t>合計</t>
    <rPh sb="0" eb="2">
      <t>ゴウケイ</t>
    </rPh>
    <phoneticPr fontId="6"/>
  </si>
  <si>
    <t>初期費用</t>
    <rPh sb="0" eb="2">
      <t>ショキ</t>
    </rPh>
    <rPh sb="2" eb="3">
      <t>ヒ</t>
    </rPh>
    <rPh sb="3" eb="4">
      <t>ヨウ</t>
    </rPh>
    <phoneticPr fontId="6"/>
  </si>
  <si>
    <t>プロジェクト管理</t>
    <rPh sb="6" eb="8">
      <t>カンリ</t>
    </rPh>
    <phoneticPr fontId="3"/>
  </si>
  <si>
    <t>設計・開発</t>
    <rPh sb="0" eb="2">
      <t>セッケイ</t>
    </rPh>
    <rPh sb="3" eb="5">
      <t>カイハツ</t>
    </rPh>
    <phoneticPr fontId="3"/>
  </si>
  <si>
    <t>環境整備</t>
    <rPh sb="0" eb="2">
      <t>カンキョウ</t>
    </rPh>
    <rPh sb="2" eb="4">
      <t>セイビ</t>
    </rPh>
    <phoneticPr fontId="3"/>
  </si>
  <si>
    <t>試験</t>
    <rPh sb="0" eb="2">
      <t>シケン</t>
    </rPh>
    <phoneticPr fontId="3"/>
  </si>
  <si>
    <t>操作研修</t>
    <rPh sb="0" eb="2">
      <t>ソウサ</t>
    </rPh>
    <rPh sb="2" eb="4">
      <t>ケンシュウ</t>
    </rPh>
    <phoneticPr fontId="3"/>
  </si>
  <si>
    <t>令和9年度以降のシステム運用保守業務に係る仕様書（案）の作成支援</t>
    <rPh sb="0" eb="2">
      <t>レイワ</t>
    </rPh>
    <rPh sb="3" eb="5">
      <t>ネンド</t>
    </rPh>
    <rPh sb="5" eb="7">
      <t>イコウ</t>
    </rPh>
    <rPh sb="12" eb="14">
      <t>ウンヨウ</t>
    </rPh>
    <rPh sb="14" eb="16">
      <t>ホシュ</t>
    </rPh>
    <rPh sb="16" eb="18">
      <t>ギョウム</t>
    </rPh>
    <rPh sb="19" eb="20">
      <t>カカ</t>
    </rPh>
    <rPh sb="21" eb="24">
      <t>シヨウショ</t>
    </rPh>
    <rPh sb="25" eb="26">
      <t>アン</t>
    </rPh>
    <rPh sb="28" eb="30">
      <t>サクセイ</t>
    </rPh>
    <rPh sb="30" eb="32">
      <t>シエン</t>
    </rPh>
    <phoneticPr fontId="3"/>
  </si>
  <si>
    <t>利用料</t>
    <rPh sb="0" eb="3">
      <t>リヨウリョウ</t>
    </rPh>
    <phoneticPr fontId="3"/>
  </si>
  <si>
    <t>データセンター</t>
    <phoneticPr fontId="3"/>
  </si>
  <si>
    <t>月</t>
    <rPh sb="0" eb="1">
      <t>ツキ</t>
    </rPh>
    <phoneticPr fontId="6"/>
  </si>
  <si>
    <t>ライセンス</t>
    <phoneticPr fontId="3"/>
  </si>
  <si>
    <t>月</t>
    <rPh sb="0" eb="1">
      <t>ツキ</t>
    </rPh>
    <phoneticPr fontId="3"/>
  </si>
  <si>
    <t>初期運用支援（ヘルプデスク）</t>
    <rPh sb="0" eb="2">
      <t>ショキ</t>
    </rPh>
    <rPh sb="2" eb="4">
      <t>ウンヨウ</t>
    </rPh>
    <rPh sb="4" eb="6">
      <t>シエン</t>
    </rPh>
    <phoneticPr fontId="3"/>
  </si>
  <si>
    <t>月</t>
    <phoneticPr fontId="6"/>
  </si>
  <si>
    <t>※項目が不足している場合は、空欄に追記してください。</t>
    <rPh sb="1" eb="3">
      <t>コウモク</t>
    </rPh>
    <rPh sb="4" eb="6">
      <t>フソク</t>
    </rPh>
    <rPh sb="10" eb="12">
      <t>バアイ</t>
    </rPh>
    <rPh sb="14" eb="16">
      <t>クウラン</t>
    </rPh>
    <rPh sb="17" eb="19">
      <t>ツイキ</t>
    </rPh>
    <phoneticPr fontId="3"/>
  </si>
  <si>
    <t>経常経費（運用保守）</t>
    <rPh sb="0" eb="2">
      <t>ケイジョウ</t>
    </rPh>
    <rPh sb="2" eb="4">
      <t>ケイヒ</t>
    </rPh>
    <rPh sb="5" eb="9">
      <t>ウンヨウホシュ</t>
    </rPh>
    <phoneticPr fontId="6"/>
  </si>
  <si>
    <t>人件費等</t>
    <rPh sb="0" eb="4">
      <t>ジンケンヒトウ</t>
    </rPh>
    <phoneticPr fontId="3"/>
  </si>
  <si>
    <t>システム運用保守業務</t>
    <rPh sb="4" eb="6">
      <t>ウンヨウ</t>
    </rPh>
    <rPh sb="6" eb="8">
      <t>ホシュ</t>
    </rPh>
    <rPh sb="8" eb="10">
      <t>ギョウム</t>
    </rPh>
    <phoneticPr fontId="3"/>
  </si>
  <si>
    <t>様式５－２</t>
    <rPh sb="0" eb="2">
      <t>ヨウシキ</t>
    </rPh>
    <phoneticPr fontId="3"/>
  </si>
  <si>
    <t>システム
構築経費</t>
    <rPh sb="7" eb="9">
      <t>ケイヒ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</si>
</sst>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6" formatCode="&quot;¥&quot;#,##0;[Red]&quot;¥&quot;\-#,##0"/>
    <numFmt numFmtId="176" formatCode="&quot;¥&quot;#,##0_);[Red]\(&quot;¥&quot;#,##0\)"/>
    <numFmt numFmtId="177" formatCode="#,##0_ "/>
    <numFmt numFmtId="178" formatCode="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name val="BIZ UDP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2"/>
      <name val="ＭＳ Ｐゴシック"/>
      <family val="3"/>
      <charset val="128"/>
    </font>
    <font>
      <sz val="18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6" fontId="8" fillId="0" borderId="0" applyFont="0" applyFill="0" applyBorder="0" applyAlignment="0" applyProtection="0">
      <alignment vertical="center"/>
    </xf>
    <xf numFmtId="0" fontId="1" fillId="0" borderId="0"/>
  </cellStyleXfs>
  <cellXfs count="76">
    <xf numFmtId="0" fontId="0" fillId="0" borderId="0" xfId="0">
      <alignment vertical="center"/>
    </xf>
    <xf numFmtId="0" fontId="2" fillId="0" borderId="0" xfId="2" applyFont="1"/>
    <xf numFmtId="0" fontId="4" fillId="0" borderId="0" xfId="2" applyFont="1"/>
    <xf numFmtId="0" fontId="2" fillId="0" borderId="0" xfId="2" applyFont="1" applyAlignment="1">
      <alignment shrinkToFit="1"/>
    </xf>
    <xf numFmtId="10" fontId="2" fillId="0" borderId="0" xfId="2" applyNumberFormat="1" applyFont="1"/>
    <xf numFmtId="176" fontId="2" fillId="0" borderId="0" xfId="2" applyNumberFormat="1" applyFont="1"/>
    <xf numFmtId="176" fontId="5" fillId="0" borderId="0" xfId="2" applyNumberFormat="1" applyFont="1"/>
    <xf numFmtId="0" fontId="5" fillId="0" borderId="0" xfId="2" applyFont="1"/>
    <xf numFmtId="0" fontId="2" fillId="0" borderId="0" xfId="2" applyFont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49" fontId="7" fillId="2" borderId="1" xfId="2" applyNumberFormat="1" applyFont="1" applyFill="1" applyBorder="1" applyAlignment="1">
      <alignment horizontal="center" vertical="center" shrinkToFit="1"/>
    </xf>
    <xf numFmtId="0" fontId="2" fillId="2" borderId="1" xfId="2" applyFont="1" applyFill="1" applyBorder="1" applyAlignment="1">
      <alignment horizontal="center" vertical="center" shrinkToFit="1"/>
    </xf>
    <xf numFmtId="176" fontId="5" fillId="0" borderId="0" xfId="2" applyNumberFormat="1" applyFont="1" applyAlignment="1">
      <alignment horizontal="center" vertical="center" wrapText="1"/>
    </xf>
    <xf numFmtId="176" fontId="5" fillId="0" borderId="0" xfId="2" applyNumberFormat="1" applyFont="1" applyAlignment="1">
      <alignment vertical="center" wrapText="1"/>
    </xf>
    <xf numFmtId="0" fontId="5" fillId="0" borderId="0" xfId="2" applyFont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1" xfId="2" applyFont="1" applyBorder="1" applyAlignment="1">
      <alignment vertical="center"/>
    </xf>
    <xf numFmtId="6" fontId="2" fillId="0" borderId="1" xfId="1" applyFont="1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6" fontId="2" fillId="0" borderId="1" xfId="1" applyNumberFormat="1" applyFont="1" applyFill="1" applyBorder="1" applyAlignment="1">
      <alignment vertical="center"/>
    </xf>
    <xf numFmtId="6" fontId="2" fillId="0" borderId="1" xfId="1" applyFont="1" applyFill="1" applyBorder="1" applyAlignment="1">
      <alignment vertical="center" shrinkToFit="1"/>
    </xf>
    <xf numFmtId="6" fontId="2" fillId="3" borderId="1" xfId="1" applyNumberFormat="1" applyFont="1" applyFill="1" applyBorder="1" applyAlignment="1">
      <alignment vertical="center"/>
    </xf>
    <xf numFmtId="0" fontId="2" fillId="3" borderId="1" xfId="2" applyFont="1" applyFill="1" applyBorder="1" applyAlignment="1">
      <alignment vertical="center"/>
    </xf>
    <xf numFmtId="6" fontId="2" fillId="3" borderId="1" xfId="1" applyFont="1" applyFill="1" applyBorder="1" applyAlignment="1">
      <alignment vertical="center" shrinkToFit="1"/>
    </xf>
    <xf numFmtId="6" fontId="2" fillId="0" borderId="1" xfId="2" applyNumberFormat="1" applyFont="1" applyFill="1" applyBorder="1" applyAlignment="1">
      <alignment vertical="center" shrinkToFit="1"/>
    </xf>
    <xf numFmtId="6" fontId="2" fillId="0" borderId="1" xfId="2" applyNumberFormat="1" applyFont="1" applyFill="1" applyBorder="1" applyAlignment="1">
      <alignment vertical="center" wrapText="1"/>
    </xf>
    <xf numFmtId="176" fontId="5" fillId="0" borderId="0" xfId="2" applyNumberFormat="1" applyFont="1" applyFill="1" applyAlignment="1">
      <alignment vertical="center" wrapText="1"/>
    </xf>
    <xf numFmtId="0" fontId="5" fillId="0" borderId="0" xfId="2" applyFont="1" applyFill="1" applyAlignment="1">
      <alignment vertical="center"/>
    </xf>
    <xf numFmtId="0" fontId="2" fillId="0" borderId="1" xfId="2" applyFont="1" applyBorder="1" applyAlignment="1">
      <alignment vertical="center" wrapText="1"/>
    </xf>
    <xf numFmtId="0" fontId="9" fillId="4" borderId="1" xfId="2" applyFont="1" applyFill="1" applyBorder="1" applyAlignment="1">
      <alignment vertical="center" wrapText="1"/>
    </xf>
    <xf numFmtId="6" fontId="9" fillId="4" borderId="1" xfId="1" applyFont="1" applyFill="1" applyBorder="1" applyAlignment="1">
      <alignment vertical="center"/>
    </xf>
    <xf numFmtId="6" fontId="9" fillId="4" borderId="1" xfId="1" applyFont="1" applyFill="1" applyBorder="1" applyAlignment="1">
      <alignment vertical="center" shrinkToFit="1"/>
    </xf>
    <xf numFmtId="10" fontId="9" fillId="3" borderId="1" xfId="1" applyNumberFormat="1" applyFont="1" applyFill="1" applyBorder="1" applyAlignment="1">
      <alignment vertical="center"/>
    </xf>
    <xf numFmtId="0" fontId="9" fillId="3" borderId="1" xfId="2" applyFont="1" applyFill="1" applyBorder="1" applyAlignment="1">
      <alignment vertical="center"/>
    </xf>
    <xf numFmtId="6" fontId="9" fillId="3" borderId="1" xfId="1" applyFont="1" applyFill="1" applyBorder="1" applyAlignment="1">
      <alignment vertical="center" shrinkToFit="1"/>
    </xf>
    <xf numFmtId="6" fontId="9" fillId="5" borderId="1" xfId="2" applyNumberFormat="1" applyFont="1" applyFill="1" applyBorder="1" applyAlignment="1">
      <alignment vertical="center" shrinkToFit="1"/>
    </xf>
    <xf numFmtId="6" fontId="9" fillId="5" borderId="1" xfId="1" applyNumberFormat="1" applyFont="1" applyFill="1" applyBorder="1" applyAlignment="1">
      <alignment vertical="center"/>
    </xf>
    <xf numFmtId="6" fontId="9" fillId="5" borderId="1" xfId="2" applyNumberFormat="1" applyFont="1" applyFill="1" applyBorder="1" applyAlignment="1">
      <alignment vertical="center" wrapText="1"/>
    </xf>
    <xf numFmtId="6" fontId="2" fillId="6" borderId="1" xfId="1" applyFont="1" applyFill="1" applyBorder="1" applyAlignment="1">
      <alignment vertical="center"/>
    </xf>
    <xf numFmtId="177" fontId="2" fillId="6" borderId="1" xfId="2" applyNumberFormat="1" applyFont="1" applyFill="1" applyBorder="1" applyAlignment="1">
      <alignment vertical="center"/>
    </xf>
    <xf numFmtId="0" fontId="2" fillId="6" borderId="1" xfId="2" applyFont="1" applyFill="1" applyBorder="1" applyAlignment="1">
      <alignment vertical="center"/>
    </xf>
    <xf numFmtId="176" fontId="2" fillId="0" borderId="1" xfId="1" applyNumberFormat="1" applyFont="1" applyBorder="1" applyAlignment="1">
      <alignment vertical="center"/>
    </xf>
    <xf numFmtId="6" fontId="9" fillId="6" borderId="1" xfId="1" applyFont="1" applyFill="1" applyBorder="1" applyAlignment="1">
      <alignment vertical="center"/>
    </xf>
    <xf numFmtId="177" fontId="9" fillId="6" borderId="1" xfId="2" applyNumberFormat="1" applyFont="1" applyFill="1" applyBorder="1" applyAlignment="1">
      <alignment vertical="center"/>
    </xf>
    <xf numFmtId="0" fontId="9" fillId="6" borderId="1" xfId="2" applyFont="1" applyFill="1" applyBorder="1" applyAlignment="1">
      <alignment vertical="center"/>
    </xf>
    <xf numFmtId="6" fontId="2" fillId="6" borderId="1" xfId="1" applyNumberFormat="1" applyFont="1" applyFill="1" applyBorder="1" applyAlignment="1">
      <alignment vertical="center"/>
    </xf>
    <xf numFmtId="6" fontId="2" fillId="6" borderId="1" xfId="1" applyFont="1" applyFill="1" applyBorder="1" applyAlignment="1">
      <alignment vertical="center" shrinkToFit="1"/>
    </xf>
    <xf numFmtId="176" fontId="2" fillId="6" borderId="1" xfId="1" applyNumberFormat="1" applyFont="1" applyFill="1" applyBorder="1" applyAlignment="1">
      <alignment vertical="center"/>
    </xf>
    <xf numFmtId="6" fontId="9" fillId="0" borderId="1" xfId="2" applyNumberFormat="1" applyFont="1" applyBorder="1" applyAlignment="1">
      <alignment vertical="center"/>
    </xf>
    <xf numFmtId="6" fontId="9" fillId="0" borderId="1" xfId="2" applyNumberFormat="1" applyFont="1" applyBorder="1" applyAlignment="1">
      <alignment vertical="center" shrinkToFit="1"/>
    </xf>
    <xf numFmtId="5" fontId="9" fillId="0" borderId="1" xfId="1" applyNumberFormat="1" applyFont="1" applyFill="1" applyBorder="1" applyAlignment="1">
      <alignment vertical="center"/>
    </xf>
    <xf numFmtId="6" fontId="9" fillId="0" borderId="1" xfId="2" applyNumberFormat="1" applyFont="1" applyFill="1" applyBorder="1" applyAlignment="1">
      <alignment vertical="center" wrapText="1"/>
    </xf>
    <xf numFmtId="6" fontId="11" fillId="0" borderId="0" xfId="2" applyNumberFormat="1" applyFont="1" applyBorder="1" applyAlignment="1">
      <alignment horizontal="center" vertical="center"/>
    </xf>
    <xf numFmtId="6" fontId="11" fillId="0" borderId="0" xfId="2" applyNumberFormat="1" applyFont="1" applyBorder="1" applyAlignment="1">
      <alignment vertical="center"/>
    </xf>
    <xf numFmtId="6" fontId="5" fillId="0" borderId="0" xfId="2" applyNumberFormat="1" applyFont="1"/>
    <xf numFmtId="0" fontId="2" fillId="0" borderId="0" xfId="2" applyFont="1" applyAlignment="1">
      <alignment vertical="center" shrinkToFit="1"/>
    </xf>
    <xf numFmtId="10" fontId="2" fillId="0" borderId="0" xfId="2" applyNumberFormat="1" applyFont="1" applyAlignment="1">
      <alignment vertical="center"/>
    </xf>
    <xf numFmtId="178" fontId="5" fillId="0" borderId="0" xfId="2" applyNumberFormat="1" applyFont="1"/>
    <xf numFmtId="10" fontId="5" fillId="0" borderId="0" xfId="2" applyNumberFormat="1" applyFont="1"/>
    <xf numFmtId="0" fontId="5" fillId="0" borderId="0" xfId="2" applyFont="1" applyAlignment="1">
      <alignment shrinkToFit="1"/>
    </xf>
    <xf numFmtId="10" fontId="2" fillId="2" borderId="1" xfId="2" applyNumberFormat="1" applyFont="1" applyFill="1" applyBorder="1" applyAlignment="1">
      <alignment horizontal="center" vertical="center" wrapText="1"/>
    </xf>
    <xf numFmtId="10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textRotation="255"/>
    </xf>
    <xf numFmtId="0" fontId="2" fillId="0" borderId="1" xfId="2" applyFont="1" applyFill="1" applyBorder="1" applyAlignment="1">
      <alignment horizontal="left" vertical="center" wrapText="1"/>
    </xf>
    <xf numFmtId="6" fontId="9" fillId="4" borderId="2" xfId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6" fontId="9" fillId="0" borderId="2" xfId="2" applyNumberFormat="1" applyFont="1" applyBorder="1" applyAlignment="1">
      <alignment horizontal="center" vertical="center"/>
    </xf>
    <xf numFmtId="10" fontId="9" fillId="0" borderId="2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textRotation="255"/>
    </xf>
    <xf numFmtId="0" fontId="12" fillId="0" borderId="0" xfId="2" applyFont="1"/>
  </cellXfs>
  <cellStyles count="3">
    <cellStyle name="通貨" xfId="1" builtinId="7"/>
    <cellStyle name="標準" xfId="0" builtinId="0"/>
    <cellStyle name="標準_見積内訳書11060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2d2\home\&#27700;&#30000;\toshibatec%20Configuration%20She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T22\Pub\&#12394;&#34892;\&#26085;&#26412;&#26361;&#36948;\NW-SE\&#25552;&#26696;&#26360;\H11&#26412;&#31038;&#31227;&#36578;\&#35211;&#31309;&#26908;&#35388;\EP27&#65288;&#8544;&#65289;&#35211;&#31309;&#65288;&#22266;&#2345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301\Sol1-SYS\Documents%20and%20Settings\2811518.ESM3DM\&#12487;&#12473;&#12463;&#12488;&#12483;&#12503;\&#26361;&#36948;&#27096;&#35211;&#31309;\&#24037;&#20107;&#36027;&#65288;&#65328;&#65320;&#65331;&#12394;&#12375;&#26368;&#32066;&#65311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402\&#26908;&#35388;&#12510;&#12471;&#12531;&#21336;\&#33258;&#23429;&#36578;&#36865;\program%20files\eudora\attach\7&#26376;&#25237;&#36039;&#20107;&#26989;&#37096;&#23455;&#32318;&#65288;&#20998;&#26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4.88.75\userinfo\DOCUME~1\AKIRAI~1\LOCALS~1\Temp\B2Temp\Attach\&#20316;&#25104;&#12501;&#12449;&#12452;&#12523;\&#28165;&#27700;&#24066;&#24441;&#25152;&#12497;&#12521;&#12513;&#12540;&#12479;&#12471;&#12540;&#12488;\&#12493;&#12483;&#12488;&#12527;&#12540;&#12463;\&#28165;&#27700;&#24066;&#24441;&#25152;&#27096;_&#31777;&#26131;&#12497;&#12521;&#12513;&#12540;&#12479;&#12471;&#12540;&#124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DEMAN\LAN&#20849;&#36890;\&#22865;&#32004;&#26360;&#39006;&#38306;&#20418;\&#35211;&#31309;\tanka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onids\&#35211;&#31309;(Quotation)\WINNT\Profiles\a.takaiwa.000\&#65411;&#65438;&#65405;&#65400;&#65412;&#65391;&#65420;&#65439;\MMH012010115(&#35199;&#65406;&#65437;81C&#22679;&#35373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301\System2\CTI\1-2.&#20107;&#26989;&#35336;&#30011;\&#24179;&#25104;11&#24180;&#24230;\&#65331;&#65317;&#20877;&#35413;&#20385;(CTI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2354;&#34892;\&#12450;&#12531;&#12522;&#12484;\NW-SE\&#25552;&#26696;\1999.8.10&#21402;&#26408;&#20107;&#26989;&#25152;\2000\000210\&#12362;&#23458;&#27096;&#25552;&#20986;&#29992;&#26368;&#32066;(000214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houjin\share\Documents%20and%20Settings\y-kandatsu\&#12487;&#12473;&#12463;&#12488;&#12483;&#12503;\02_SE&#31309;&#31639;&#65288;&#27010;&#31639;&#25613;&#30410;&#25215;&#35469;&#29992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DEMAN3\&#65324;&#65313;&#65326;&#20849;&#36890;\&#20849;&#36890;\&#35211;&#31309;&#26360;\tanka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301\Newdomain\&#12477;&#12522;&#12517;&#12540;&#12471;&#12519;&#12531;&#31532;&#19968;&#21942;&#26989;&#37096;\&#12471;&#12473;&#12486;&#12512;&#37096;&#38272;\&#31532;&#19977;&#12471;&#12473;&#12486;&#12512;&#25285;&#24403;\SITE&#25285;&#24403;\02&#35373;&#35336;&#38306;&#36899;\&#35211;&#31309;&#12418;&#12426;&#26908;&#35388;&#31649;&#29702;\EP27&#65288;&#8545;&#65289;&#65288;2000.05.17&#65289;&#35211;&#31309;&#12426;&#12471;&#12540;&#124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OS"/>
      <sheetName val="DC"/>
      <sheetName val="MSCS"/>
      <sheetName val="BackupExec"/>
      <sheetName val="660F-Cluster用"/>
      <sheetName val="660F-Web-Excelon用"/>
      <sheetName val="W2Kﾗｲｾﾝｽ-IPアドレス-MAP"/>
      <sheetName val="UPS"/>
      <sheetName val="660F_Cluster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"/>
      <sheetName val="工事費（総括表）"/>
      <sheetName val="工事費(設置）"/>
      <sheetName val="見積り合計"/>
      <sheetName val="見積り用ｼｰﾄ"/>
      <sheetName val="本体構成(M型）"/>
      <sheetName val="本体構成(L型） "/>
      <sheetName val="通達用価格"/>
      <sheetName val="販売店様用"/>
      <sheetName val="通達（ALL）"/>
      <sheetName val="収束物品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"/>
      <sheetName val="工事費（総括表）"/>
      <sheetName val="工事費(設置）"/>
      <sheetName val="工事費(撤去）"/>
      <sheetName val="見積り合計"/>
      <sheetName val="見積り用ｼｰﾄ"/>
      <sheetName val="本体構成(M型）"/>
      <sheetName val="本体構成(L型） "/>
      <sheetName val="通達用価格"/>
      <sheetName val="販売店様用"/>
      <sheetName val="通達（ALL）"/>
      <sheetName val="収束物品一覧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入要領"/>
      <sheetName val="Ｈ１０投資計画月次分析用（１）"/>
      <sheetName val="Ｈ１０投資計画月次分析用（２）"/>
      <sheetName val="精度ＡＢＣ"/>
      <sheetName val="テーブル"/>
      <sheetName val="プロジェクト別（月別）"/>
      <sheetName val="プロジェクト別（総括）"/>
      <sheetName val="プロジェクト別"/>
      <sheetName val="当月内訳"/>
      <sheetName val="計画ｖｓ実績"/>
      <sheetName val="設備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改訂履歴"/>
      <sheetName val="Linuxパラメータシート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4">
          <cell r="B4">
            <v>1</v>
          </cell>
          <cell r="C4" t="str">
            <v>ああああああああああああああああああああああああ</v>
          </cell>
          <cell r="D4" t="str">
            <v>式式式</v>
          </cell>
          <cell r="E4">
            <v>12345678</v>
          </cell>
        </row>
        <row r="5">
          <cell r="B5">
            <v>10</v>
          </cell>
          <cell r="C5" t="str">
            <v>いいいいいいいいいい</v>
          </cell>
          <cell r="D5" t="str">
            <v>式式式</v>
          </cell>
          <cell r="E5">
            <v>200</v>
          </cell>
        </row>
        <row r="6">
          <cell r="B6">
            <v>15</v>
          </cell>
          <cell r="C6" t="str">
            <v>ううううううううううううううううううう</v>
          </cell>
          <cell r="D6" t="str">
            <v>枚</v>
          </cell>
          <cell r="E6">
            <v>500</v>
          </cell>
        </row>
        <row r="7">
          <cell r="B7">
            <v>20</v>
          </cell>
          <cell r="C7" t="str">
            <v>えええええええええええええええええ</v>
          </cell>
          <cell r="D7" t="str">
            <v>条</v>
          </cell>
          <cell r="E7">
            <v>2500</v>
          </cell>
        </row>
        <row r="8">
          <cell r="B8">
            <v>25</v>
          </cell>
          <cell r="C8" t="str">
            <v>おおおおおおおおおおおおおおおお</v>
          </cell>
          <cell r="D8" t="str">
            <v>個</v>
          </cell>
          <cell r="E8">
            <v>30000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件情報"/>
      <sheetName val="見積表紙"/>
      <sheetName val="見積控"/>
      <sheetName val="見積明細"/>
      <sheetName val="採算表"/>
      <sheetName val="NNJ表紙"/>
      <sheetName val="PBX"/>
      <sheetName val="TEL"/>
      <sheetName val="CPMAIL"/>
      <sheetName val="MAT"/>
      <sheetName val="SCCS"/>
      <sheetName val="SECC"/>
      <sheetName val="MAX"/>
      <sheetName val="LINKCCR"/>
      <sheetName val="周辺機器"/>
      <sheetName val="海外機器"/>
      <sheetName val="表紙（英語）"/>
      <sheetName val="表紙控（英語）"/>
      <sheetName val="注記元ネ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C2" t="str">
            <v>A0248231</v>
          </cell>
          <cell r="D2" t="str">
            <v>A0248231</v>
          </cell>
          <cell r="E2" t="str">
            <v>Connector Block HS-468-6</v>
          </cell>
          <cell r="F2">
            <v>805</v>
          </cell>
          <cell r="G2">
            <v>7</v>
          </cell>
          <cell r="H2" t="str">
            <v>Standard</v>
          </cell>
          <cell r="I2" t="str">
            <v>Master(00/11/7)</v>
          </cell>
          <cell r="J2" t="str">
            <v>NORTEL</v>
          </cell>
        </row>
        <row r="3">
          <cell r="C3" t="str">
            <v>A0274225</v>
          </cell>
          <cell r="D3" t="str">
            <v>A0274225</v>
          </cell>
          <cell r="E3" t="str">
            <v>FM Handset Cord (6ft), Ash</v>
          </cell>
          <cell r="F3">
            <v>345</v>
          </cell>
          <cell r="G3">
            <v>3</v>
          </cell>
          <cell r="H3" t="str">
            <v>Standard</v>
          </cell>
          <cell r="I3" t="str">
            <v>Master(00/11/7)</v>
          </cell>
          <cell r="J3" t="str">
            <v>NORTEL</v>
          </cell>
        </row>
        <row r="4">
          <cell r="C4" t="str">
            <v>A0274243</v>
          </cell>
          <cell r="D4" t="str">
            <v>A0274243</v>
          </cell>
          <cell r="E4" t="str">
            <v>FM Handset Cord (12ft), Ash</v>
          </cell>
          <cell r="F4">
            <v>805</v>
          </cell>
          <cell r="G4">
            <v>7</v>
          </cell>
          <cell r="H4" t="str">
            <v>Standard</v>
          </cell>
          <cell r="I4" t="str">
            <v>Master(00/11/7)</v>
          </cell>
          <cell r="J4" t="str">
            <v>NORTEL</v>
          </cell>
        </row>
        <row r="5">
          <cell r="C5" t="str">
            <v>A0288529</v>
          </cell>
          <cell r="D5" t="str">
            <v>A0288529</v>
          </cell>
          <cell r="E5" t="str">
            <v>Jumpers</v>
          </cell>
          <cell r="F5">
            <v>3795</v>
          </cell>
          <cell r="G5">
            <v>33</v>
          </cell>
          <cell r="H5" t="str">
            <v>Standard</v>
          </cell>
          <cell r="I5" t="str">
            <v>Master(00/11/7)</v>
          </cell>
          <cell r="J5" t="str">
            <v>NORTEL</v>
          </cell>
        </row>
        <row r="6">
          <cell r="C6" t="str">
            <v>A0292488</v>
          </cell>
          <cell r="D6" t="str">
            <v>A0292488</v>
          </cell>
          <cell r="E6" t="str">
            <v>Jumper (Aries 2)</v>
          </cell>
          <cell r="F6">
            <v>230</v>
          </cell>
          <cell r="G6">
            <v>2</v>
          </cell>
          <cell r="H6" t="str">
            <v>Standard</v>
          </cell>
          <cell r="I6" t="str">
            <v>Master(00/11/7)</v>
          </cell>
          <cell r="J6" t="str">
            <v>NORTEL</v>
          </cell>
        </row>
        <row r="7">
          <cell r="C7" t="str">
            <v>A0314408</v>
          </cell>
          <cell r="D7" t="str">
            <v>A0314408</v>
          </cell>
          <cell r="E7" t="str">
            <v>FM Handset Cord (6ft), Gray</v>
          </cell>
          <cell r="F7">
            <v>345</v>
          </cell>
          <cell r="G7">
            <v>3</v>
          </cell>
          <cell r="H7" t="str">
            <v>Standard</v>
          </cell>
          <cell r="I7" t="str">
            <v>Master(00/11/7)</v>
          </cell>
          <cell r="J7" t="str">
            <v>NORTEL</v>
          </cell>
        </row>
        <row r="8">
          <cell r="C8" t="str">
            <v>A0318330</v>
          </cell>
          <cell r="D8" t="str">
            <v>A0318330</v>
          </cell>
          <cell r="E8" t="str">
            <v>Handset Cord 2.7m, Aries Telsets</v>
          </cell>
          <cell r="F8">
            <v>575</v>
          </cell>
          <cell r="G8">
            <v>5</v>
          </cell>
          <cell r="H8" t="str">
            <v>Standard</v>
          </cell>
          <cell r="I8" t="str">
            <v>Master(00/11/7)</v>
          </cell>
          <cell r="J8" t="str">
            <v>NORTEL</v>
          </cell>
        </row>
        <row r="9">
          <cell r="C9" t="str">
            <v>A0327123</v>
          </cell>
          <cell r="D9" t="str">
            <v>A0327123</v>
          </cell>
          <cell r="E9" t="str">
            <v>FM Handset Cord (12ft), Gray</v>
          </cell>
          <cell r="F9">
            <v>805</v>
          </cell>
          <cell r="G9">
            <v>7</v>
          </cell>
          <cell r="H9" t="str">
            <v>Standard</v>
          </cell>
          <cell r="I9" t="str">
            <v>Master(00/11/7)</v>
          </cell>
          <cell r="J9" t="str">
            <v>NORTEL</v>
          </cell>
        </row>
        <row r="10">
          <cell r="C10" t="str">
            <v>A0327128</v>
          </cell>
          <cell r="D10" t="str">
            <v>A0327128</v>
          </cell>
          <cell r="E10" t="str">
            <v>FM Handset Cord (6ft), Black</v>
          </cell>
          <cell r="F10">
            <v>345</v>
          </cell>
          <cell r="G10">
            <v>3</v>
          </cell>
          <cell r="H10" t="str">
            <v>Standard</v>
          </cell>
          <cell r="I10" t="str">
            <v>Master(00/11/7)</v>
          </cell>
          <cell r="J10" t="str">
            <v>NORTEL</v>
          </cell>
        </row>
        <row r="11">
          <cell r="C11" t="str">
            <v>A0327130</v>
          </cell>
          <cell r="D11" t="str">
            <v>A0327130</v>
          </cell>
          <cell r="E11" t="str">
            <v>FM Handset Cord (12ft), Black</v>
          </cell>
          <cell r="F11">
            <v>805</v>
          </cell>
          <cell r="G11">
            <v>7</v>
          </cell>
          <cell r="H11" t="str">
            <v>Standard</v>
          </cell>
          <cell r="I11" t="str">
            <v>Master(00/11/7)</v>
          </cell>
          <cell r="J11" t="str">
            <v>NORTEL</v>
          </cell>
        </row>
        <row r="12">
          <cell r="C12" t="str">
            <v>A0334590</v>
          </cell>
          <cell r="D12" t="str">
            <v>A0334590</v>
          </cell>
          <cell r="E12" t="str">
            <v>FM Handset Cord (9ft), Black</v>
          </cell>
          <cell r="F12">
            <v>575</v>
          </cell>
          <cell r="G12">
            <v>5</v>
          </cell>
          <cell r="H12" t="str">
            <v>Standard</v>
          </cell>
          <cell r="I12" t="str">
            <v>Master(00/11/7)</v>
          </cell>
          <cell r="J12" t="str">
            <v>NORTEL</v>
          </cell>
        </row>
        <row r="13">
          <cell r="C13" t="str">
            <v>A0346862</v>
          </cell>
          <cell r="D13" t="str">
            <v>A0346862</v>
          </cell>
          <cell r="E13" t="str">
            <v>6-Conductor Line Cord (7ft) Standard</v>
          </cell>
          <cell r="F13">
            <v>575</v>
          </cell>
          <cell r="G13">
            <v>5</v>
          </cell>
          <cell r="H13" t="str">
            <v>Standard</v>
          </cell>
          <cell r="I13" t="str">
            <v>Master(00/11/7)</v>
          </cell>
          <cell r="J13" t="str">
            <v>NORTEL</v>
          </cell>
        </row>
        <row r="14">
          <cell r="C14" t="str">
            <v>A0346863</v>
          </cell>
          <cell r="D14" t="str">
            <v>A0346863</v>
          </cell>
          <cell r="E14" t="str">
            <v>Standard Line Cord 6 wire Silver Satin (4m20) (14 ft)</v>
          </cell>
          <cell r="F14">
            <v>805</v>
          </cell>
          <cell r="G14">
            <v>7</v>
          </cell>
          <cell r="H14" t="str">
            <v>Standard</v>
          </cell>
          <cell r="I14" t="str">
            <v>Master(00/11/7)</v>
          </cell>
          <cell r="J14" t="str">
            <v>NORTEL</v>
          </cell>
        </row>
        <row r="15">
          <cell r="C15" t="str">
            <v>A0346864</v>
          </cell>
          <cell r="D15" t="str">
            <v>A0346864</v>
          </cell>
          <cell r="E15" t="str">
            <v>Standard Line Cord 6 wire Silver Satin (7m60) (25 ft)</v>
          </cell>
          <cell r="F15">
            <v>1035</v>
          </cell>
          <cell r="G15">
            <v>9</v>
          </cell>
          <cell r="H15" t="str">
            <v>Standard</v>
          </cell>
          <cell r="I15" t="str">
            <v>Master(00/11/7)</v>
          </cell>
          <cell r="J15" t="str">
            <v>NORTEL</v>
          </cell>
        </row>
        <row r="16">
          <cell r="C16" t="str">
            <v>A0348785</v>
          </cell>
          <cell r="D16" t="str">
            <v>A0348785</v>
          </cell>
          <cell r="E16" t="str">
            <v>Handset Cord with PJ type plug</v>
          </cell>
          <cell r="F16">
            <v>0</v>
          </cell>
          <cell r="G16">
            <v>40</v>
          </cell>
          <cell r="H16" t="str">
            <v>Standard</v>
          </cell>
          <cell r="I16" t="str">
            <v>Master(00/11/7)</v>
          </cell>
          <cell r="J16" t="str">
            <v>NORTEL</v>
          </cell>
        </row>
        <row r="17">
          <cell r="C17" t="str">
            <v>A0351981</v>
          </cell>
          <cell r="D17" t="str">
            <v>A0351981</v>
          </cell>
          <cell r="E17" t="str">
            <v>Power Supply - BLF/CGM, 16V DC Float, 300mA, 220VAC, 50Hz</v>
          </cell>
          <cell r="F17">
            <v>9200</v>
          </cell>
          <cell r="G17">
            <v>80</v>
          </cell>
          <cell r="H17" t="str">
            <v>Standard</v>
          </cell>
          <cell r="I17" t="str">
            <v>Master(00/11/7)</v>
          </cell>
          <cell r="J17" t="str">
            <v>NORTEL</v>
          </cell>
        </row>
        <row r="18">
          <cell r="C18" t="str">
            <v>A0355729</v>
          </cell>
          <cell r="D18" t="str">
            <v>A0355729</v>
          </cell>
          <cell r="E18" t="str">
            <v>Line Cord, M1250/M2250 Console - 2 prong connector</v>
          </cell>
          <cell r="F18">
            <v>4600</v>
          </cell>
          <cell r="G18">
            <v>40</v>
          </cell>
          <cell r="H18" t="str">
            <v>Standard</v>
          </cell>
          <cell r="I18" t="str">
            <v>Master(00/11/7)</v>
          </cell>
          <cell r="J18" t="str">
            <v>NORTEL</v>
          </cell>
        </row>
        <row r="19">
          <cell r="C19" t="str">
            <v>A0367443</v>
          </cell>
          <cell r="D19" t="str">
            <v>A0367443</v>
          </cell>
          <cell r="E19" t="str">
            <v>Local Transformer 100V</v>
          </cell>
          <cell r="F19">
            <v>4830</v>
          </cell>
          <cell r="G19">
            <v>42</v>
          </cell>
          <cell r="H19" t="str">
            <v>Standard</v>
          </cell>
          <cell r="I19" t="str">
            <v>Master(00/11/7)</v>
          </cell>
          <cell r="J19" t="str">
            <v>NORTEL</v>
          </cell>
        </row>
        <row r="20">
          <cell r="C20" t="str">
            <v>A0367601</v>
          </cell>
          <cell r="D20" t="str">
            <v>A0367601</v>
          </cell>
          <cell r="E20" t="str">
            <v>Power Supply - BLF/CGM, 16V DC Float, 300mA, 110VAC, 50Hz</v>
          </cell>
          <cell r="F20">
            <v>9200</v>
          </cell>
          <cell r="G20">
            <v>80</v>
          </cell>
          <cell r="H20" t="str">
            <v>Standard</v>
          </cell>
          <cell r="I20" t="str">
            <v>Master(00/11/7)</v>
          </cell>
          <cell r="J20" t="str">
            <v>NORTEL</v>
          </cell>
        </row>
        <row r="21">
          <cell r="C21" t="str">
            <v>A0369456</v>
          </cell>
          <cell r="D21" t="str">
            <v>A0369456</v>
          </cell>
          <cell r="E21" t="str">
            <v>Transformer for BLF/CGM (Japan)</v>
          </cell>
          <cell r="F21">
            <v>5980</v>
          </cell>
          <cell r="G21">
            <v>52</v>
          </cell>
          <cell r="H21" t="str">
            <v>Standard</v>
          </cell>
          <cell r="I21" t="str">
            <v>Master(00/11/7)</v>
          </cell>
          <cell r="J21" t="str">
            <v>NORTEL</v>
          </cell>
        </row>
        <row r="22">
          <cell r="C22" t="str">
            <v>A0374122</v>
          </cell>
          <cell r="D22" t="str">
            <v>A0374122</v>
          </cell>
          <cell r="E22" t="str">
            <v>Handset cord, M2250 Console - 2 prong con tip/ring/sleeve</v>
          </cell>
          <cell r="F22">
            <v>4600</v>
          </cell>
          <cell r="G22">
            <v>40</v>
          </cell>
          <cell r="H22" t="str">
            <v>Standard</v>
          </cell>
          <cell r="I22" t="str">
            <v>Master(00/11/7)</v>
          </cell>
          <cell r="J22" t="str">
            <v>NORTEL</v>
          </cell>
        </row>
        <row r="23">
          <cell r="C23" t="str">
            <v>A0377172</v>
          </cell>
          <cell r="D23" t="str">
            <v>A0377172</v>
          </cell>
          <cell r="E23" t="str">
            <v>Transformer for DSS-9000</v>
          </cell>
          <cell r="F23">
            <v>6325</v>
          </cell>
          <cell r="G23">
            <v>55</v>
          </cell>
          <cell r="H23" t="str">
            <v>Standard</v>
          </cell>
          <cell r="I23" t="str">
            <v>Master(00/11/7)</v>
          </cell>
          <cell r="J23" t="str">
            <v>NORTEL</v>
          </cell>
        </row>
        <row r="24">
          <cell r="C24" t="str">
            <v>A0381327</v>
          </cell>
          <cell r="D24" t="str">
            <v>A0381327</v>
          </cell>
          <cell r="E24" t="str">
            <v>FM Handset Cord (9ft), Ash</v>
          </cell>
          <cell r="F24">
            <v>575</v>
          </cell>
          <cell r="G24">
            <v>5</v>
          </cell>
          <cell r="H24" t="str">
            <v>Standard</v>
          </cell>
          <cell r="I24" t="str">
            <v>Master(00/11/7)</v>
          </cell>
          <cell r="J24" t="str">
            <v>NORTEL</v>
          </cell>
        </row>
        <row r="25">
          <cell r="C25" t="str">
            <v>A0619919</v>
          </cell>
          <cell r="D25" t="str">
            <v>A0619919</v>
          </cell>
          <cell r="E25" t="str">
            <v>MJ1250/MJ2250 Attendant Console Line Cord</v>
          </cell>
          <cell r="F25">
            <v>9200</v>
          </cell>
          <cell r="G25">
            <v>80</v>
          </cell>
          <cell r="H25" t="str">
            <v>Standard</v>
          </cell>
          <cell r="I25" t="str">
            <v>Master(00/11/7)</v>
          </cell>
          <cell r="J25" t="str">
            <v>NORTEL</v>
          </cell>
        </row>
        <row r="26">
          <cell r="C26" t="str">
            <v>A0720557</v>
          </cell>
          <cell r="D26" t="str">
            <v>A0720557</v>
          </cell>
          <cell r="E26" t="str">
            <v>Handset Cord, Platinum 12 Ft (For M3900 Series)</v>
          </cell>
          <cell r="F26">
            <v>805</v>
          </cell>
          <cell r="G26">
            <v>7</v>
          </cell>
          <cell r="H26" t="str">
            <v>Standard</v>
          </cell>
          <cell r="I26" t="str">
            <v>Master(00/11/7)</v>
          </cell>
          <cell r="J26" t="str">
            <v>NORTEL</v>
          </cell>
        </row>
        <row r="27">
          <cell r="C27" t="str">
            <v>A0720558</v>
          </cell>
          <cell r="D27" t="str">
            <v>A0720558</v>
          </cell>
          <cell r="E27" t="str">
            <v>Handset Cord, Charcoal 12 Ft (For M3900 Series)</v>
          </cell>
          <cell r="F27">
            <v>805</v>
          </cell>
          <cell r="G27">
            <v>7</v>
          </cell>
          <cell r="H27" t="str">
            <v>Standard</v>
          </cell>
          <cell r="I27" t="str">
            <v>Master(00/11/7)</v>
          </cell>
          <cell r="J27" t="str">
            <v>NORTEL</v>
          </cell>
        </row>
        <row r="28">
          <cell r="C28" t="str">
            <v>A0720559</v>
          </cell>
          <cell r="D28" t="str">
            <v>A0720559</v>
          </cell>
          <cell r="E28" t="str">
            <v>Handset Cord, Platinum 9 Ft (For M3900 Series)</v>
          </cell>
          <cell r="F28">
            <v>460</v>
          </cell>
          <cell r="G28">
            <v>4</v>
          </cell>
          <cell r="H28" t="str">
            <v>Standard</v>
          </cell>
          <cell r="I28" t="str">
            <v>Master(00/11/7)</v>
          </cell>
          <cell r="J28" t="str">
            <v>NORTEL</v>
          </cell>
        </row>
        <row r="29">
          <cell r="C29" t="str">
            <v>A0720560</v>
          </cell>
          <cell r="D29" t="str">
            <v>A0720560</v>
          </cell>
          <cell r="E29" t="str">
            <v>Handset Cord, Charcoal 9 Ft (For M3900 Series)</v>
          </cell>
          <cell r="F29">
            <v>460</v>
          </cell>
          <cell r="G29">
            <v>4</v>
          </cell>
          <cell r="H29" t="str">
            <v>Standard</v>
          </cell>
          <cell r="I29" t="str">
            <v>Master(00/11/7)</v>
          </cell>
          <cell r="J29" t="str">
            <v>NORTEL</v>
          </cell>
        </row>
        <row r="30">
          <cell r="C30" t="str">
            <v>A0720561</v>
          </cell>
          <cell r="D30" t="str">
            <v>A0720561</v>
          </cell>
          <cell r="E30" t="str">
            <v>Handset Cord, Platinum 6 Ft (For M3900 Series)</v>
          </cell>
          <cell r="F30">
            <v>345</v>
          </cell>
          <cell r="G30">
            <v>3</v>
          </cell>
          <cell r="H30" t="str">
            <v>Standard</v>
          </cell>
          <cell r="I30" t="str">
            <v>Master(00/11/7)</v>
          </cell>
          <cell r="J30" t="str">
            <v>NORTEL</v>
          </cell>
        </row>
        <row r="31">
          <cell r="C31" t="str">
            <v>A0720562</v>
          </cell>
          <cell r="D31" t="str">
            <v>A0720562</v>
          </cell>
          <cell r="E31" t="str">
            <v>Handset Cord, Charcoal 6 Ft (For M3900 Series)</v>
          </cell>
          <cell r="F31">
            <v>345</v>
          </cell>
          <cell r="G31">
            <v>3</v>
          </cell>
          <cell r="H31" t="str">
            <v>Standard</v>
          </cell>
          <cell r="I31" t="str">
            <v>Master(00/11/7)</v>
          </cell>
          <cell r="J31" t="str">
            <v>NORTEL</v>
          </cell>
        </row>
        <row r="32">
          <cell r="C32" t="str">
            <v>AS1082</v>
          </cell>
          <cell r="D32" t="str">
            <v>A0715912</v>
          </cell>
          <cell r="E32" t="str">
            <v>Meridian Modular Telephone User Guide English (Pkg 15)</v>
          </cell>
          <cell r="F32">
            <v>8280</v>
          </cell>
          <cell r="G32">
            <v>72</v>
          </cell>
          <cell r="H32" t="str">
            <v>Standard</v>
          </cell>
          <cell r="I32" t="str">
            <v>Master(00/11/7)</v>
          </cell>
          <cell r="J32" t="str">
            <v>NORTEL</v>
          </cell>
        </row>
        <row r="33">
          <cell r="C33" t="str">
            <v>AS1182</v>
          </cell>
          <cell r="D33" t="str">
            <v>A0715946</v>
          </cell>
          <cell r="E33" t="str">
            <v>Pre-printed Keycap package (for 15 Aries telsets)</v>
          </cell>
          <cell r="F33">
            <v>1380</v>
          </cell>
          <cell r="G33">
            <v>12</v>
          </cell>
          <cell r="H33" t="str">
            <v>Standard</v>
          </cell>
          <cell r="I33" t="str">
            <v>Master(00/11/7)</v>
          </cell>
          <cell r="J33" t="str">
            <v>NORTEL</v>
          </cell>
        </row>
        <row r="34">
          <cell r="C34" t="str">
            <v>NT0C09EA98</v>
          </cell>
          <cell r="D34" t="str">
            <v>A0339571</v>
          </cell>
          <cell r="E34" t="str">
            <v>Handset, M1250 Console, Dark Grey</v>
          </cell>
          <cell r="F34">
            <v>3450</v>
          </cell>
          <cell r="G34">
            <v>30</v>
          </cell>
          <cell r="H34" t="str">
            <v>Standard</v>
          </cell>
          <cell r="I34" t="str">
            <v>Master(00/11/7)</v>
          </cell>
          <cell r="J34" t="str">
            <v>NORTEL</v>
          </cell>
        </row>
        <row r="35">
          <cell r="C35" t="str">
            <v>NT0C09EL03</v>
          </cell>
          <cell r="D35" t="str">
            <v>A0410511</v>
          </cell>
          <cell r="E35" t="str">
            <v>Legacy Handset Aries II, Black</v>
          </cell>
          <cell r="F35">
            <v>2300</v>
          </cell>
          <cell r="G35">
            <v>20</v>
          </cell>
          <cell r="H35" t="str">
            <v>Standard</v>
          </cell>
          <cell r="I35" t="str">
            <v>Master(00/11/7)</v>
          </cell>
          <cell r="J35" t="str">
            <v>NORTEL</v>
          </cell>
        </row>
        <row r="36">
          <cell r="C36" t="str">
            <v>NT0C09EL35</v>
          </cell>
          <cell r="D36" t="str">
            <v>A0410513</v>
          </cell>
          <cell r="E36" t="str">
            <v>Legacy Handset Aries II, Ash</v>
          </cell>
          <cell r="F36">
            <v>2300</v>
          </cell>
          <cell r="G36">
            <v>20</v>
          </cell>
          <cell r="H36" t="str">
            <v>Standard</v>
          </cell>
          <cell r="I36" t="str">
            <v>Master(00/11/7)</v>
          </cell>
          <cell r="J36" t="str">
            <v>NORTEL</v>
          </cell>
        </row>
        <row r="37">
          <cell r="C37" t="str">
            <v>NT0C09EL93</v>
          </cell>
          <cell r="D37" t="str">
            <v>A0410514</v>
          </cell>
          <cell r="E37" t="str">
            <v>Legacy Handset Aries II, Gray</v>
          </cell>
          <cell r="F37">
            <v>2300</v>
          </cell>
          <cell r="G37">
            <v>20</v>
          </cell>
          <cell r="H37" t="str">
            <v>Standard</v>
          </cell>
          <cell r="I37" t="str">
            <v>Master(00/11/7)</v>
          </cell>
          <cell r="J37" t="str">
            <v>NORTEL</v>
          </cell>
        </row>
        <row r="38">
          <cell r="C38" t="str">
            <v>NT1F04GA66</v>
          </cell>
          <cell r="D38" t="str">
            <v>A0779738</v>
          </cell>
          <cell r="E38" t="str">
            <v>Shoulder Rest, Platinum</v>
          </cell>
          <cell r="F38">
            <v>4255</v>
          </cell>
          <cell r="G38">
            <v>37</v>
          </cell>
          <cell r="H38" t="str">
            <v>Standard</v>
          </cell>
          <cell r="I38" t="str">
            <v>Master(00/11/7)</v>
          </cell>
          <cell r="J38" t="str">
            <v>NORTEL</v>
          </cell>
        </row>
        <row r="39">
          <cell r="C39" t="str">
            <v>NT1F04GA70</v>
          </cell>
          <cell r="D39" t="str">
            <v>A0779739</v>
          </cell>
          <cell r="E39" t="str">
            <v>Shoulder Rest, Charcoal</v>
          </cell>
          <cell r="F39">
            <v>4255</v>
          </cell>
          <cell r="G39">
            <v>37</v>
          </cell>
          <cell r="H39" t="str">
            <v>Standard</v>
          </cell>
          <cell r="I39" t="str">
            <v>Master(00/11/7)</v>
          </cell>
          <cell r="J39" t="str">
            <v>NORTEL</v>
          </cell>
        </row>
        <row r="40">
          <cell r="C40" t="str">
            <v>NT2F75AA</v>
          </cell>
          <cell r="D40" t="str">
            <v>A0779717</v>
          </cell>
          <cell r="E40" t="str">
            <v xml:space="preserve">Meridian Communications Adapter User Guide – Package of (15) P0903781 </v>
          </cell>
          <cell r="F40">
            <v>5750</v>
          </cell>
          <cell r="G40">
            <v>50</v>
          </cell>
          <cell r="H40" t="str">
            <v>Standard</v>
          </cell>
          <cell r="I40" t="str">
            <v>Master(00/11/7)</v>
          </cell>
          <cell r="J40" t="str">
            <v>NORTEL</v>
          </cell>
        </row>
        <row r="41">
          <cell r="C41" t="str">
            <v>NT2F76AA</v>
          </cell>
          <cell r="D41" t="str">
            <v>A0779719</v>
          </cell>
          <cell r="E41" t="str">
            <v xml:space="preserve">Meridian Analog Terminal Adapter User Guide – Package of (15) P0903785 </v>
          </cell>
          <cell r="F41">
            <v>1380</v>
          </cell>
          <cell r="G41">
            <v>12</v>
          </cell>
          <cell r="H41" t="str">
            <v>Standard</v>
          </cell>
          <cell r="I41" t="str">
            <v>Master(00/11/7)</v>
          </cell>
          <cell r="J41" t="str">
            <v>NORTEL</v>
          </cell>
        </row>
        <row r="42">
          <cell r="C42" t="str">
            <v>NT2F77AA</v>
          </cell>
          <cell r="D42" t="str">
            <v>A0779721</v>
          </cell>
          <cell r="E42" t="str">
            <v>External Alerter &amp; Recording Interface User Guide – Package of (15) P0903793</v>
          </cell>
          <cell r="F42">
            <v>1380</v>
          </cell>
          <cell r="G42">
            <v>12</v>
          </cell>
          <cell r="H42" t="str">
            <v>Standard</v>
          </cell>
          <cell r="I42" t="str">
            <v>Master(00/11/7)</v>
          </cell>
          <cell r="J42" t="str">
            <v>NORTEL</v>
          </cell>
        </row>
        <row r="43">
          <cell r="C43" t="str">
            <v>NT2F7903</v>
          </cell>
          <cell r="D43" t="str">
            <v>A0790786</v>
          </cell>
          <cell r="E43" t="str">
            <v>Meridian M3901/02/03/04 Phase II User Guide - Pkg. of (5) P0907180 (N/C*)</v>
          </cell>
          <cell r="F43">
            <v>0</v>
          </cell>
          <cell r="G43">
            <v>0</v>
          </cell>
          <cell r="H43" t="str">
            <v>Standard</v>
          </cell>
          <cell r="I43" t="str">
            <v>Master(00/11/7)</v>
          </cell>
          <cell r="J43" t="str">
            <v>NORTEL</v>
          </cell>
        </row>
        <row r="44">
          <cell r="C44" t="str">
            <v>NT2F79AA</v>
          </cell>
          <cell r="D44" t="str">
            <v>A0779725</v>
          </cell>
          <cell r="E44" t="str">
            <v>M3901/M3902/M3903/M3904 Phase I User Guide – Package of (15) P0903627</v>
          </cell>
          <cell r="F44">
            <v>6900</v>
          </cell>
          <cell r="G44">
            <v>60</v>
          </cell>
          <cell r="H44" t="str">
            <v>Standard</v>
          </cell>
          <cell r="I44" t="str">
            <v>Master(00/11/7)</v>
          </cell>
          <cell r="J44" t="str">
            <v>NORTEL</v>
          </cell>
        </row>
        <row r="45">
          <cell r="C45" t="str">
            <v>NT2F79AB</v>
          </cell>
          <cell r="D45" t="str">
            <v>A0789449</v>
          </cell>
          <cell r="E45" t="str">
            <v xml:space="preserve">M3901/M3902/M3903/M3904 Phase II User Guide - Package of (5) P0907180   </v>
          </cell>
          <cell r="F45">
            <v>1150</v>
          </cell>
          <cell r="G45">
            <v>10</v>
          </cell>
          <cell r="H45" t="str">
            <v>Standard</v>
          </cell>
          <cell r="I45" t="str">
            <v>Master(00/11/7)</v>
          </cell>
          <cell r="J45" t="str">
            <v>NORTEL</v>
          </cell>
        </row>
        <row r="46">
          <cell r="C46" t="str">
            <v>NT2F80AA</v>
          </cell>
          <cell r="D46" t="str">
            <v>A0779729</v>
          </cell>
          <cell r="E46" t="str">
            <v>M3905 User Guide – Package of (15) P0903629</v>
          </cell>
          <cell r="F46">
            <v>8050</v>
          </cell>
          <cell r="G46">
            <v>70</v>
          </cell>
          <cell r="H46" t="str">
            <v>Standard</v>
          </cell>
          <cell r="I46" t="str">
            <v>Master(00/11/7)</v>
          </cell>
          <cell r="J46" t="str">
            <v>NORTEL</v>
          </cell>
        </row>
        <row r="47">
          <cell r="C47" t="str">
            <v>NT2F81AA</v>
          </cell>
          <cell r="D47" t="str">
            <v>A0779733</v>
          </cell>
          <cell r="E47" t="str">
            <v>M3902/03/04 Ph I Quick Reference Guide – Package of (15) P0903628</v>
          </cell>
          <cell r="F47">
            <v>3220</v>
          </cell>
          <cell r="G47">
            <v>28</v>
          </cell>
          <cell r="H47" t="str">
            <v>Standard</v>
          </cell>
          <cell r="I47" t="str">
            <v>Master(00/11/7)</v>
          </cell>
          <cell r="J47" t="str">
            <v>NORTEL</v>
          </cell>
        </row>
        <row r="48">
          <cell r="C48" t="str">
            <v>NT2F81AB</v>
          </cell>
          <cell r="D48" t="str">
            <v>A0789451</v>
          </cell>
          <cell r="E48" t="str">
            <v>Meridian M3900 Ph II Series Quick Reference Guide - Pkg. of (15) P0907178</v>
          </cell>
          <cell r="F48">
            <v>690</v>
          </cell>
          <cell r="G48">
            <v>6</v>
          </cell>
          <cell r="H48" t="str">
            <v>Standard</v>
          </cell>
          <cell r="I48" t="str">
            <v>Master(00/11/7)</v>
          </cell>
          <cell r="J48" t="str">
            <v>NORTEL</v>
          </cell>
        </row>
        <row r="49">
          <cell r="C49" t="str">
            <v>NT2F82AA</v>
          </cell>
          <cell r="D49" t="str">
            <v>A0779735</v>
          </cell>
          <cell r="E49" t="str">
            <v>M3905 Quick Reference Guide – Package of (15) P0903630</v>
          </cell>
          <cell r="F49">
            <v>3220</v>
          </cell>
          <cell r="G49">
            <v>28</v>
          </cell>
          <cell r="H49" t="str">
            <v>Standard</v>
          </cell>
          <cell r="I49" t="str">
            <v>Master(00/11/7)</v>
          </cell>
          <cell r="J49" t="str">
            <v>NORTEL</v>
          </cell>
        </row>
        <row r="50">
          <cell r="C50" t="str">
            <v>NT2F83AA</v>
          </cell>
          <cell r="D50" t="str">
            <v>A0779737</v>
          </cell>
          <cell r="E50" t="str">
            <v xml:space="preserve">Telephone Number Sheet – Package of (50) P0888694 </v>
          </cell>
          <cell r="F50">
            <v>1150</v>
          </cell>
          <cell r="G50">
            <v>10</v>
          </cell>
          <cell r="H50" t="str">
            <v>Standard</v>
          </cell>
          <cell r="I50" t="str">
            <v>Master(00/11/7)</v>
          </cell>
          <cell r="J50" t="str">
            <v>NORTEL</v>
          </cell>
        </row>
        <row r="51">
          <cell r="C51" t="str">
            <v>NT2F84AA</v>
          </cell>
          <cell r="D51" t="str">
            <v>A0806936</v>
          </cell>
          <cell r="E51" t="str">
            <v>Clear Window Menu Cover (M3901, Package of 15)</v>
          </cell>
          <cell r="F51">
            <v>690</v>
          </cell>
          <cell r="G51">
            <v>6</v>
          </cell>
          <cell r="H51" t="str">
            <v>Standard</v>
          </cell>
          <cell r="I51" t="str">
            <v>Master(00/11/7)</v>
          </cell>
          <cell r="J51" t="str">
            <v>NORTEL</v>
          </cell>
        </row>
        <row r="52">
          <cell r="C52" t="str">
            <v>NT2G01AA35</v>
          </cell>
          <cell r="D52" t="str">
            <v>A0349735</v>
          </cell>
          <cell r="E52" t="str">
            <v>MJ1250 Meridian SL-1 Attendant Console Package</v>
          </cell>
          <cell r="F52">
            <v>479205</v>
          </cell>
          <cell r="G52">
            <v>4167</v>
          </cell>
          <cell r="H52" t="str">
            <v>Standard</v>
          </cell>
          <cell r="I52" t="str">
            <v>Master(00/11/7)</v>
          </cell>
          <cell r="J52" t="str">
            <v>NORTEL</v>
          </cell>
        </row>
        <row r="53">
          <cell r="C53" t="str">
            <v>NT2K03BA</v>
          </cell>
          <cell r="D53" t="str">
            <v>A0671007</v>
          </cell>
          <cell r="E53" t="str">
            <v>Ribbon Cable (for use with NT2K22VH-93)</v>
          </cell>
          <cell r="F53">
            <v>1380</v>
          </cell>
          <cell r="G53">
            <v>12</v>
          </cell>
          <cell r="H53" t="str">
            <v>Standard</v>
          </cell>
          <cell r="I53" t="str">
            <v>Master(00/11/7)</v>
          </cell>
          <cell r="J53" t="str">
            <v>NORTEL</v>
          </cell>
        </row>
        <row r="54">
          <cell r="C54" t="str">
            <v>NT2K10WD</v>
          </cell>
          <cell r="D54" t="str">
            <v>A0621836</v>
          </cell>
          <cell r="E54" t="str">
            <v>Power Supply Board (for use with wall transformer &amp; closet power)</v>
          </cell>
          <cell r="F54">
            <v>13800</v>
          </cell>
          <cell r="G54">
            <v>120</v>
          </cell>
          <cell r="H54" t="str">
            <v>Standard</v>
          </cell>
          <cell r="I54" t="str">
            <v>Master(00/11/7)</v>
          </cell>
          <cell r="J54" t="str">
            <v>NORTEL</v>
          </cell>
        </row>
        <row r="55">
          <cell r="C55" t="str">
            <v>NT2K22VH03</v>
          </cell>
          <cell r="D55" t="str">
            <v>A0619243</v>
          </cell>
          <cell r="E55" t="str">
            <v>Aries II 22 Key Expansion Module, Bilingual, Black</v>
          </cell>
          <cell r="F55">
            <v>17250</v>
          </cell>
          <cell r="G55">
            <v>150</v>
          </cell>
          <cell r="H55" t="str">
            <v>Standard</v>
          </cell>
          <cell r="I55" t="str">
            <v>Master(00/11/7)</v>
          </cell>
          <cell r="J55" t="str">
            <v>NORTEL</v>
          </cell>
        </row>
        <row r="56">
          <cell r="C56" t="str">
            <v>NT2K22VH35</v>
          </cell>
          <cell r="D56" t="str">
            <v>A0619244</v>
          </cell>
          <cell r="E56" t="str">
            <v>Aries II 22 Key Expansion Module, Bilingual, Chameleon</v>
          </cell>
          <cell r="F56">
            <v>17250</v>
          </cell>
          <cell r="G56">
            <v>150</v>
          </cell>
          <cell r="H56" t="str">
            <v>Standard</v>
          </cell>
          <cell r="I56" t="str">
            <v>Master(00/11/7)</v>
          </cell>
          <cell r="J56" t="str">
            <v>NORTEL</v>
          </cell>
        </row>
        <row r="57">
          <cell r="C57" t="str">
            <v>NT2K22VH93</v>
          </cell>
          <cell r="D57" t="str">
            <v>A0619245</v>
          </cell>
          <cell r="E57" t="str">
            <v>Aries II 22 Key Expansion Module, Bilingual, Dolphin</v>
          </cell>
          <cell r="F57">
            <v>17250</v>
          </cell>
          <cell r="G57">
            <v>150</v>
          </cell>
          <cell r="H57" t="str">
            <v>Standard</v>
          </cell>
          <cell r="I57" t="str">
            <v>Master(00/11/7)</v>
          </cell>
          <cell r="J57" t="str">
            <v>NORTEL</v>
          </cell>
        </row>
        <row r="58">
          <cell r="C58" t="str">
            <v>NT2K28KB03</v>
          </cell>
          <cell r="D58" t="str">
            <v>A0730386</v>
          </cell>
          <cell r="E58" t="str">
            <v>Meridian Japanese Enhanced Display Option, Black</v>
          </cell>
          <cell r="F58">
            <v>19205</v>
          </cell>
          <cell r="G58">
            <v>167</v>
          </cell>
          <cell r="H58" t="str">
            <v>Standard</v>
          </cell>
          <cell r="I58" t="str">
            <v>Master(00/11/7)</v>
          </cell>
          <cell r="J58" t="str">
            <v>NORTEL</v>
          </cell>
        </row>
        <row r="59">
          <cell r="C59" t="str">
            <v>NT2K28KB35</v>
          </cell>
          <cell r="D59" t="str">
            <v>A0730387</v>
          </cell>
          <cell r="E59" t="str">
            <v>Meridian Japanese Enhanced Display Option, Ash</v>
          </cell>
          <cell r="F59">
            <v>19205</v>
          </cell>
          <cell r="G59">
            <v>167</v>
          </cell>
          <cell r="H59" t="str">
            <v>Standard</v>
          </cell>
          <cell r="I59" t="str">
            <v>Master(00/11/7)</v>
          </cell>
          <cell r="J59" t="str">
            <v>NORTEL</v>
          </cell>
        </row>
        <row r="60">
          <cell r="C60" t="str">
            <v>NT2K28KB93</v>
          </cell>
          <cell r="D60" t="str">
            <v>A0730888</v>
          </cell>
          <cell r="E60" t="str">
            <v>Meridian Japanese Enhanced Display Option, Gray</v>
          </cell>
          <cell r="F60">
            <v>19205</v>
          </cell>
          <cell r="G60">
            <v>167</v>
          </cell>
          <cell r="H60" t="str">
            <v>Standard</v>
          </cell>
          <cell r="I60" t="str">
            <v>Master(00/11/7)</v>
          </cell>
          <cell r="J60" t="str">
            <v>NORTEL</v>
          </cell>
        </row>
        <row r="61">
          <cell r="C61" t="str">
            <v>NT2K40WA</v>
          </cell>
          <cell r="D61" t="str">
            <v>A0359184</v>
          </cell>
          <cell r="E61" t="str">
            <v>External Alerter Interface Module</v>
          </cell>
          <cell r="F61">
            <v>5750</v>
          </cell>
          <cell r="G61">
            <v>50</v>
          </cell>
          <cell r="H61" t="str">
            <v>Standard</v>
          </cell>
          <cell r="I61" t="str">
            <v>Master(00/11/7)</v>
          </cell>
          <cell r="J61" t="str">
            <v>NORTEL</v>
          </cell>
        </row>
        <row r="62">
          <cell r="C62" t="str">
            <v>NT2K69AA</v>
          </cell>
          <cell r="D62" t="str">
            <v>A0682928</v>
          </cell>
          <cell r="E62" t="str">
            <v>Meridian Communications Adaptor</v>
          </cell>
          <cell r="F62">
            <v>51750</v>
          </cell>
          <cell r="G62">
            <v>450</v>
          </cell>
          <cell r="H62" t="str">
            <v>Standard</v>
          </cell>
          <cell r="I62" t="str">
            <v>Master(00/11/7)</v>
          </cell>
          <cell r="J62" t="str">
            <v>NORTEL</v>
          </cell>
        </row>
        <row r="63">
          <cell r="C63" t="str">
            <v>NT2K80AD</v>
          </cell>
          <cell r="D63" t="str">
            <v>A0397394</v>
          </cell>
          <cell r="E63" t="str">
            <v>M2216 Accessories Package (Std Keycaps &amp; Quick Ref card)</v>
          </cell>
          <cell r="F63">
            <v>1725</v>
          </cell>
          <cell r="G63">
            <v>15</v>
          </cell>
          <cell r="H63" t="str">
            <v>Standard</v>
          </cell>
          <cell r="I63" t="str">
            <v>Master(00/11/7)</v>
          </cell>
          <cell r="J63" t="str">
            <v>NORTEL</v>
          </cell>
        </row>
        <row r="64">
          <cell r="C64" t="str">
            <v>NT2K81AD</v>
          </cell>
          <cell r="D64" t="str">
            <v>A0397396</v>
          </cell>
          <cell r="E64" t="str">
            <v>M2216 Standard Key Caps Package</v>
          </cell>
          <cell r="F64">
            <v>1610</v>
          </cell>
          <cell r="G64">
            <v>14</v>
          </cell>
          <cell r="H64" t="str">
            <v>Standard</v>
          </cell>
          <cell r="I64" t="str">
            <v>Master(00/11/7)</v>
          </cell>
          <cell r="J64" t="str">
            <v>NORTEL</v>
          </cell>
        </row>
        <row r="65">
          <cell r="C65" t="str">
            <v>NT2K81BA</v>
          </cell>
          <cell r="D65" t="str">
            <v>A0637619</v>
          </cell>
          <cell r="E65" t="str">
            <v>Pre-labelled Keycap Package for M2000 series Telsets</v>
          </cell>
          <cell r="F65">
            <v>632.5</v>
          </cell>
          <cell r="G65">
            <v>5.5</v>
          </cell>
          <cell r="H65" t="str">
            <v>Standard</v>
          </cell>
          <cell r="I65" t="str">
            <v>Master(00/11/7)</v>
          </cell>
          <cell r="J65" t="str">
            <v>NORTEL</v>
          </cell>
        </row>
        <row r="66">
          <cell r="C66" t="str">
            <v>NT3G30AA35</v>
          </cell>
          <cell r="D66" t="str">
            <v>A0348780</v>
          </cell>
          <cell r="E66" t="str">
            <v>Adjustable Stand for MJ1250/MJ2250</v>
          </cell>
          <cell r="F66">
            <v>39100</v>
          </cell>
          <cell r="G66">
            <v>340</v>
          </cell>
          <cell r="H66" t="str">
            <v>Standard</v>
          </cell>
          <cell r="I66" t="str">
            <v>Master(00/11/7)</v>
          </cell>
          <cell r="J66" t="str">
            <v>NORTEL</v>
          </cell>
        </row>
        <row r="67">
          <cell r="C67" t="str">
            <v>NT3G41BB35</v>
          </cell>
          <cell r="D67" t="str">
            <v>A0652758</v>
          </cell>
          <cell r="E67" t="str">
            <v>BLF/CGM for M1250/M2250, Chameleon</v>
          </cell>
          <cell r="F67">
            <v>345000</v>
          </cell>
          <cell r="G67">
            <v>3000</v>
          </cell>
          <cell r="H67" t="str">
            <v>Standard</v>
          </cell>
          <cell r="I67" t="str">
            <v>Master(00/11/7)</v>
          </cell>
          <cell r="J67" t="str">
            <v>NORTEL</v>
          </cell>
        </row>
        <row r="68">
          <cell r="C68" t="str">
            <v>NT3G41BB98</v>
          </cell>
          <cell r="D68" t="str">
            <v>A0652759</v>
          </cell>
          <cell r="E68" t="str">
            <v>BLF/CGM for M1250/M2250, Dark Grey</v>
          </cell>
          <cell r="F68">
            <v>345000</v>
          </cell>
          <cell r="G68">
            <v>3000</v>
          </cell>
          <cell r="H68" t="str">
            <v>Standard</v>
          </cell>
          <cell r="I68" t="str">
            <v>Master(00/11/7)</v>
          </cell>
          <cell r="J68" t="str">
            <v>NORTEL</v>
          </cell>
        </row>
        <row r="69">
          <cell r="C69" t="str">
            <v>NT3G43AA35</v>
          </cell>
          <cell r="D69" t="str">
            <v>A0654997</v>
          </cell>
          <cell r="E69" t="str">
            <v>BLF/CGM for MJ1250/MJ2250, Dark Grey</v>
          </cell>
          <cell r="F69">
            <v>330050</v>
          </cell>
          <cell r="G69">
            <v>2870</v>
          </cell>
          <cell r="H69" t="str">
            <v>Standard</v>
          </cell>
          <cell r="I69" t="str">
            <v>Master(00/11/7)</v>
          </cell>
          <cell r="J69" t="str">
            <v>NORTEL</v>
          </cell>
        </row>
        <row r="70">
          <cell r="C70" t="str">
            <v>NT5F52AA</v>
          </cell>
          <cell r="D70" t="str">
            <v>A0639702</v>
          </cell>
          <cell r="E70" t="str">
            <v>Aries M2616 / M2008 / M2006 Pre-Printed Keycaps (Packet of 15)</v>
          </cell>
          <cell r="F70">
            <v>7475</v>
          </cell>
          <cell r="G70">
            <v>65</v>
          </cell>
          <cell r="H70" t="str">
            <v>Standard</v>
          </cell>
          <cell r="I70" t="str">
            <v>Master(00/11/7)</v>
          </cell>
          <cell r="J70" t="str">
            <v>NORTEL</v>
          </cell>
        </row>
        <row r="71">
          <cell r="C71" t="str">
            <v>NT5F54AB</v>
          </cell>
          <cell r="D71" t="str">
            <v>A0667510</v>
          </cell>
          <cell r="E71" t="str">
            <v>MCA User Guide and Quick Reference Card</v>
          </cell>
          <cell r="F71">
            <v>460</v>
          </cell>
          <cell r="G71">
            <v>4</v>
          </cell>
          <cell r="H71" t="str">
            <v>Standard</v>
          </cell>
          <cell r="I71" t="str">
            <v>Master(00/11/7)</v>
          </cell>
          <cell r="J71" t="str">
            <v>NORTEL</v>
          </cell>
        </row>
        <row r="72">
          <cell r="C72" t="str">
            <v>NT5F55AC</v>
          </cell>
          <cell r="D72" t="str">
            <v>A0773349</v>
          </cell>
          <cell r="E72" t="str">
            <v>M2216ACD User Guide English</v>
          </cell>
          <cell r="F72">
            <v>3910</v>
          </cell>
          <cell r="G72">
            <v>34</v>
          </cell>
          <cell r="H72" t="str">
            <v>Standard</v>
          </cell>
          <cell r="I72" t="str">
            <v>Master(00/11/7)</v>
          </cell>
          <cell r="J72" t="str">
            <v>NORTEL</v>
          </cell>
        </row>
        <row r="73">
          <cell r="C73" t="str">
            <v>NT6G00AF35</v>
          </cell>
          <cell r="D73" t="str">
            <v>A0393450</v>
          </cell>
          <cell r="E73" t="str">
            <v>M2250 Digital Console, Chameleon Grey – International</v>
          </cell>
          <cell r="F73">
            <v>448500</v>
          </cell>
          <cell r="G73">
            <v>3900</v>
          </cell>
          <cell r="H73" t="str">
            <v>Standard</v>
          </cell>
          <cell r="I73" t="str">
            <v>Master(00/11/7)</v>
          </cell>
          <cell r="J73" t="str">
            <v>NORTEL</v>
          </cell>
        </row>
        <row r="74">
          <cell r="C74" t="str">
            <v>NT7G10AA</v>
          </cell>
          <cell r="D74" t="str">
            <v>A0366221</v>
          </cell>
          <cell r="E74" t="str">
            <v>Attendant Supervisory Module for M2250, ASM/AND</v>
          </cell>
          <cell r="F74">
            <v>69000</v>
          </cell>
          <cell r="G74">
            <v>600</v>
          </cell>
          <cell r="H74" t="str">
            <v>Standard</v>
          </cell>
          <cell r="I74" t="str">
            <v>Master(00/11/7)</v>
          </cell>
          <cell r="J74" t="str">
            <v>NORTEL</v>
          </cell>
        </row>
        <row r="75">
          <cell r="C75" t="str">
            <v>NT9D08AA</v>
          </cell>
          <cell r="D75" t="str">
            <v>A0372024</v>
          </cell>
          <cell r="E75" t="str">
            <v>DSS9000 Module for M2250 - NZ only (CHAMELEON)</v>
          </cell>
          <cell r="F75">
            <v>345000</v>
          </cell>
          <cell r="G75">
            <v>3000</v>
          </cell>
          <cell r="H75" t="str">
            <v>Standard</v>
          </cell>
          <cell r="I75" t="str">
            <v>Master(00/11/7)</v>
          </cell>
          <cell r="J75" t="str">
            <v>NORTEL</v>
          </cell>
        </row>
        <row r="76">
          <cell r="C76" t="str">
            <v>NT9K05JA03</v>
          </cell>
          <cell r="D76" t="str">
            <v>A0723470</v>
          </cell>
          <cell r="E76" t="str">
            <v>MJ2006 Digital Set, Aries II, Basic, Black (Japan)</v>
          </cell>
          <cell r="F76">
            <v>24955</v>
          </cell>
          <cell r="G76">
            <v>217</v>
          </cell>
          <cell r="H76" t="str">
            <v>Standard</v>
          </cell>
          <cell r="I76" t="str">
            <v>Master(00/11/7)</v>
          </cell>
          <cell r="J76" t="str">
            <v>NORTEL</v>
          </cell>
        </row>
        <row r="77">
          <cell r="C77" t="str">
            <v>NT9K05JA35</v>
          </cell>
          <cell r="D77" t="str">
            <v>A0723471</v>
          </cell>
          <cell r="E77" t="str">
            <v>MJ2006 Digital Set, Aries II, Basic, Ash (Japan)</v>
          </cell>
          <cell r="F77">
            <v>24955</v>
          </cell>
          <cell r="G77">
            <v>217</v>
          </cell>
          <cell r="H77" t="str">
            <v>Standard</v>
          </cell>
          <cell r="I77" t="str">
            <v>Master(00/11/7)</v>
          </cell>
          <cell r="J77" t="str">
            <v>NORTEL</v>
          </cell>
        </row>
        <row r="78">
          <cell r="C78" t="str">
            <v>NT9K05JA93</v>
          </cell>
          <cell r="D78" t="str">
            <v>A0723472</v>
          </cell>
          <cell r="E78" t="str">
            <v>MJ2006 Digital Set, Aries II, Basic, Gray (Japan)</v>
          </cell>
          <cell r="F78">
            <v>24955</v>
          </cell>
          <cell r="G78">
            <v>217</v>
          </cell>
          <cell r="H78" t="str">
            <v>Standard</v>
          </cell>
          <cell r="I78" t="str">
            <v>Master(00/11/7)</v>
          </cell>
          <cell r="J78" t="str">
            <v>NORTEL</v>
          </cell>
        </row>
        <row r="79">
          <cell r="C79" t="str">
            <v>NT9K08JA03</v>
          </cell>
          <cell r="D79" t="str">
            <v>A0723473</v>
          </cell>
          <cell r="E79" t="str">
            <v>MJ2008 Digital Set, Aries II, Basic, Black (Japan)</v>
          </cell>
          <cell r="F79">
            <v>29900</v>
          </cell>
          <cell r="G79">
            <v>260</v>
          </cell>
          <cell r="H79" t="str">
            <v>Standard</v>
          </cell>
          <cell r="I79" t="str">
            <v>Master(00/11/7)</v>
          </cell>
          <cell r="J79" t="str">
            <v>NORTEL</v>
          </cell>
        </row>
        <row r="80">
          <cell r="C80" t="str">
            <v>NT9K08JA35</v>
          </cell>
          <cell r="D80" t="str">
            <v>A0723474</v>
          </cell>
          <cell r="E80" t="str">
            <v>MJ2008 Digital Set, Aries II, Basic, Ash (Japan)</v>
          </cell>
          <cell r="F80">
            <v>29900</v>
          </cell>
          <cell r="G80">
            <v>260</v>
          </cell>
          <cell r="H80" t="str">
            <v>Standard</v>
          </cell>
          <cell r="I80" t="str">
            <v>Master(00/11/7)</v>
          </cell>
          <cell r="J80" t="str">
            <v>NORTEL</v>
          </cell>
        </row>
        <row r="81">
          <cell r="C81" t="str">
            <v>NT9K08JA93</v>
          </cell>
          <cell r="D81" t="str">
            <v>A0723475</v>
          </cell>
          <cell r="E81" t="str">
            <v>MJ2008 Digital Set, Aries II, Basic, Gray (Japan)</v>
          </cell>
          <cell r="F81">
            <v>29900</v>
          </cell>
          <cell r="G81">
            <v>260</v>
          </cell>
          <cell r="H81" t="str">
            <v>Standard</v>
          </cell>
          <cell r="I81" t="str">
            <v>Master(00/11/7)</v>
          </cell>
          <cell r="J81" t="str">
            <v>NORTEL</v>
          </cell>
        </row>
        <row r="82">
          <cell r="C82" t="str">
            <v>NT9K08JC03</v>
          </cell>
          <cell r="D82" t="str">
            <v>A0723479</v>
          </cell>
          <cell r="E82" t="str">
            <v>MJ2008 Digital Set, Aries II, Display, Black (Japan)</v>
          </cell>
          <cell r="F82">
            <v>45885</v>
          </cell>
          <cell r="G82">
            <v>399</v>
          </cell>
          <cell r="H82" t="str">
            <v>Standard</v>
          </cell>
          <cell r="I82" t="str">
            <v>Master(00/11/7)</v>
          </cell>
          <cell r="J82" t="str">
            <v>NORTEL</v>
          </cell>
        </row>
        <row r="83">
          <cell r="C83" t="str">
            <v>NT9K08JC35</v>
          </cell>
          <cell r="D83" t="str">
            <v>A0723480</v>
          </cell>
          <cell r="E83" t="str">
            <v>MJ2008 Digital Set, Aries II, Display, Ash (Japan)</v>
          </cell>
          <cell r="F83">
            <v>45885</v>
          </cell>
          <cell r="G83">
            <v>399</v>
          </cell>
          <cell r="H83" t="str">
            <v>Standard</v>
          </cell>
          <cell r="I83" t="str">
            <v>Master(00/11/7)</v>
          </cell>
          <cell r="J83" t="str">
            <v>NORTEL</v>
          </cell>
        </row>
        <row r="84">
          <cell r="C84" t="str">
            <v>NT9K08JC93</v>
          </cell>
          <cell r="D84" t="str">
            <v>A0723481</v>
          </cell>
          <cell r="E84" t="str">
            <v>MJ2008 Digital Set, Aries II, Display, Gray (Japan)</v>
          </cell>
          <cell r="F84">
            <v>45885</v>
          </cell>
          <cell r="G84">
            <v>399</v>
          </cell>
          <cell r="H84" t="str">
            <v>Standard</v>
          </cell>
          <cell r="I84" t="str">
            <v>Master(00/11/7)</v>
          </cell>
          <cell r="J84" t="str">
            <v>NORTEL</v>
          </cell>
        </row>
        <row r="85">
          <cell r="C85" t="str">
            <v>NT9K16JA03</v>
          </cell>
          <cell r="D85" t="str">
            <v>A0686940</v>
          </cell>
          <cell r="E85" t="str">
            <v>MJ2616 Digital Set, Aries II, Basic, Black (Japan)</v>
          </cell>
          <cell r="F85">
            <v>39905</v>
          </cell>
          <cell r="G85">
            <v>347</v>
          </cell>
          <cell r="H85" t="str">
            <v>Standard</v>
          </cell>
          <cell r="I85" t="str">
            <v>Master(00/11/7)</v>
          </cell>
          <cell r="J85" t="str">
            <v>NORTEL</v>
          </cell>
        </row>
        <row r="86">
          <cell r="C86" t="str">
            <v>NT9K16JA35</v>
          </cell>
          <cell r="D86" t="str">
            <v>A0686942</v>
          </cell>
          <cell r="E86" t="str">
            <v>MJ2616 Digital Set, Aries II, Basic, Ash (Japan)</v>
          </cell>
          <cell r="F86">
            <v>39905</v>
          </cell>
          <cell r="G86">
            <v>347</v>
          </cell>
          <cell r="H86" t="str">
            <v>Standard</v>
          </cell>
          <cell r="I86" t="str">
            <v>Master(00/11/7)</v>
          </cell>
          <cell r="J86" t="str">
            <v>NORTEL</v>
          </cell>
        </row>
        <row r="87">
          <cell r="C87" t="str">
            <v>NT9K16JA93</v>
          </cell>
          <cell r="D87" t="str">
            <v>A0686944</v>
          </cell>
          <cell r="E87" t="str">
            <v>MJ2616 Digital Set, Aries II, Basic, Gray (Japan)</v>
          </cell>
          <cell r="F87">
            <v>39905</v>
          </cell>
          <cell r="G87">
            <v>347</v>
          </cell>
          <cell r="H87" t="str">
            <v>Standard</v>
          </cell>
          <cell r="I87" t="str">
            <v>Master(00/11/7)</v>
          </cell>
          <cell r="J87" t="str">
            <v>NORTEL</v>
          </cell>
        </row>
        <row r="88">
          <cell r="C88" t="str">
            <v>NT9K16JC03</v>
          </cell>
          <cell r="D88" t="str">
            <v>A0686936</v>
          </cell>
          <cell r="E88" t="str">
            <v>MJ2616 Digital Set, Aries II, Display, Black (Japan)</v>
          </cell>
          <cell r="F88">
            <v>54855</v>
          </cell>
          <cell r="G88">
            <v>477</v>
          </cell>
          <cell r="H88" t="str">
            <v>Standard</v>
          </cell>
          <cell r="I88" t="str">
            <v>Master(00/11/7)</v>
          </cell>
          <cell r="J88" t="str">
            <v>NORTEL</v>
          </cell>
        </row>
        <row r="89">
          <cell r="C89" t="str">
            <v>NT9K16JC35</v>
          </cell>
          <cell r="D89" t="str">
            <v>A0686937</v>
          </cell>
          <cell r="E89" t="str">
            <v>MJ2616 Digital Set, Aries II, Display, Ash (Japan)</v>
          </cell>
          <cell r="F89">
            <v>54855</v>
          </cell>
          <cell r="G89">
            <v>477</v>
          </cell>
          <cell r="H89" t="str">
            <v>Standard</v>
          </cell>
          <cell r="I89" t="str">
            <v>Master(00/11/7)</v>
          </cell>
          <cell r="J89" t="str">
            <v>NORTEL</v>
          </cell>
        </row>
        <row r="90">
          <cell r="C90" t="str">
            <v>NT9K16JC93</v>
          </cell>
          <cell r="D90" t="str">
            <v>A0686938</v>
          </cell>
          <cell r="E90" t="str">
            <v>MJ2616 Digital Set, Aries II, Display, Gray (Japan)</v>
          </cell>
          <cell r="F90">
            <v>54855</v>
          </cell>
          <cell r="G90">
            <v>477</v>
          </cell>
          <cell r="H90" t="str">
            <v>Standard</v>
          </cell>
          <cell r="I90" t="str">
            <v>Master(00/11/7)</v>
          </cell>
          <cell r="J90" t="str">
            <v>NORTEL</v>
          </cell>
        </row>
        <row r="91">
          <cell r="C91" t="str">
            <v>NT9K18JC03</v>
          </cell>
          <cell r="D91" t="str">
            <v>A0686946</v>
          </cell>
          <cell r="E91" t="str">
            <v>MJ2216 ACD-1 Basic, Black (Japan)</v>
          </cell>
          <cell r="F91">
            <v>84755</v>
          </cell>
          <cell r="G91">
            <v>737</v>
          </cell>
          <cell r="H91" t="str">
            <v>Standard</v>
          </cell>
          <cell r="I91" t="str">
            <v>Master(00/11/7)</v>
          </cell>
          <cell r="J91" t="str">
            <v>NORTEL</v>
          </cell>
        </row>
        <row r="92">
          <cell r="C92" t="str">
            <v>NT9K18JC36</v>
          </cell>
          <cell r="D92" t="str">
            <v>A0686947</v>
          </cell>
          <cell r="E92" t="str">
            <v>MJ2216 ACD-1 Basic, Ash (Japan)</v>
          </cell>
          <cell r="F92">
            <v>84755</v>
          </cell>
          <cell r="G92">
            <v>737</v>
          </cell>
          <cell r="H92" t="str">
            <v>Standard</v>
          </cell>
          <cell r="I92" t="str">
            <v>Master(00/11/7)</v>
          </cell>
          <cell r="J92" t="str">
            <v>NORTEL</v>
          </cell>
        </row>
        <row r="93">
          <cell r="C93" t="str">
            <v>NT9K18JC93</v>
          </cell>
          <cell r="D93" t="str">
            <v>A0686950</v>
          </cell>
          <cell r="E93" t="str">
            <v>MJ2216 ACD-1 Basic, Gray (Japan)</v>
          </cell>
          <cell r="F93">
            <v>84755</v>
          </cell>
          <cell r="G93">
            <v>737</v>
          </cell>
          <cell r="H93" t="str">
            <v>Standard</v>
          </cell>
          <cell r="I93" t="str">
            <v>Master(00/11/7)</v>
          </cell>
          <cell r="J93" t="str">
            <v>NORTEL</v>
          </cell>
        </row>
        <row r="94">
          <cell r="C94" t="str">
            <v>NTAG58AA</v>
          </cell>
          <cell r="D94" t="str">
            <v>A0643234</v>
          </cell>
          <cell r="E94" t="str">
            <v>CIU, Console Interface Boxed Unit (No Software)</v>
          </cell>
          <cell r="F94">
            <v>230000</v>
          </cell>
          <cell r="G94">
            <v>2000</v>
          </cell>
          <cell r="H94" t="str">
            <v>Standard</v>
          </cell>
          <cell r="I94" t="str">
            <v>Master(00/11/7)</v>
          </cell>
          <cell r="J94" t="str">
            <v>NORTEL</v>
          </cell>
        </row>
        <row r="95">
          <cell r="C95" t="str">
            <v>NTAG95AA</v>
          </cell>
          <cell r="D95" t="str">
            <v>A0668892</v>
          </cell>
          <cell r="E95" t="str">
            <v>Attendant PC Handset Cord with PJ-Type Plug</v>
          </cell>
          <cell r="F95">
            <v>9200</v>
          </cell>
          <cell r="G95">
            <v>80</v>
          </cell>
          <cell r="H95" t="str">
            <v>Standard</v>
          </cell>
          <cell r="I95" t="str">
            <v>Master(00/11/7)</v>
          </cell>
          <cell r="J95" t="str">
            <v>NORTEL</v>
          </cell>
        </row>
        <row r="96">
          <cell r="C96" t="str">
            <v>NTMN0006</v>
          </cell>
          <cell r="D96" t="str">
            <v>A0776572</v>
          </cell>
          <cell r="E96" t="str">
            <v>Key Cap Package (For M3905 only)</v>
          </cell>
          <cell r="F96">
            <v>575</v>
          </cell>
          <cell r="G96">
            <v>5</v>
          </cell>
          <cell r="H96" t="str">
            <v>Standard</v>
          </cell>
          <cell r="I96" t="str">
            <v>Master(00/11/7)</v>
          </cell>
          <cell r="J96" t="str">
            <v>NORTEL</v>
          </cell>
        </row>
        <row r="97">
          <cell r="C97" t="str">
            <v>NTMN0016</v>
          </cell>
          <cell r="D97" t="str">
            <v>A0795456</v>
          </cell>
          <cell r="E97" t="str">
            <v>Key Cap Kit, Icon (M3905)</v>
          </cell>
          <cell r="F97">
            <v>575</v>
          </cell>
          <cell r="G97">
            <v>5</v>
          </cell>
          <cell r="H97" t="str">
            <v>Standard</v>
          </cell>
          <cell r="I97" t="str">
            <v>Master(00/11/7)</v>
          </cell>
          <cell r="J97" t="str">
            <v>NORTEL</v>
          </cell>
        </row>
        <row r="98">
          <cell r="C98" t="str">
            <v>NTMN13AA66</v>
          </cell>
          <cell r="D98" t="str">
            <v>A0777546</v>
          </cell>
          <cell r="E98" t="str">
            <v>Footstand, Platinum (For M3901/M3902 only)</v>
          </cell>
          <cell r="F98">
            <v>1150</v>
          </cell>
          <cell r="G98">
            <v>10</v>
          </cell>
          <cell r="H98" t="str">
            <v>Standard</v>
          </cell>
          <cell r="I98" t="str">
            <v>Master(00/11/7)</v>
          </cell>
          <cell r="J98" t="str">
            <v>NORTEL</v>
          </cell>
        </row>
        <row r="99">
          <cell r="C99" t="str">
            <v>NTMN13AA70</v>
          </cell>
          <cell r="D99" t="str">
            <v>A0777547</v>
          </cell>
          <cell r="E99" t="str">
            <v>Footstand, Charcoal (For M3901/M3902 only)</v>
          </cell>
          <cell r="F99">
            <v>1150</v>
          </cell>
          <cell r="G99">
            <v>10</v>
          </cell>
          <cell r="H99" t="str">
            <v>Standard</v>
          </cell>
          <cell r="I99" t="str">
            <v>Master(00/11/7)</v>
          </cell>
          <cell r="J99" t="str">
            <v>NORTEL</v>
          </cell>
        </row>
        <row r="100">
          <cell r="C100" t="str">
            <v>NTMN14AA66</v>
          </cell>
          <cell r="D100" t="str">
            <v>A0777548</v>
          </cell>
          <cell r="E100" t="str">
            <v>Footstand, Platinum (For M3903/M3904/M3905 only)</v>
          </cell>
          <cell r="F100">
            <v>1150</v>
          </cell>
          <cell r="G100">
            <v>10</v>
          </cell>
          <cell r="H100" t="str">
            <v>Standard</v>
          </cell>
          <cell r="I100" t="str">
            <v>Master(00/11/7)</v>
          </cell>
          <cell r="J100" t="str">
            <v>NORTEL</v>
          </cell>
        </row>
        <row r="101">
          <cell r="C101" t="str">
            <v>NTMN14AA70</v>
          </cell>
          <cell r="D101" t="str">
            <v>A0777549</v>
          </cell>
          <cell r="E101" t="str">
            <v>Footstand, Charcoal (For M3903/M3904/M3905 only)</v>
          </cell>
          <cell r="F101">
            <v>1150</v>
          </cell>
          <cell r="G101">
            <v>10</v>
          </cell>
          <cell r="H101" t="str">
            <v>Standard</v>
          </cell>
          <cell r="I101" t="str">
            <v>Master(00/11/7)</v>
          </cell>
          <cell r="J101" t="str">
            <v>NORTEL</v>
          </cell>
        </row>
        <row r="102">
          <cell r="C102" t="str">
            <v>NTMN15AA66</v>
          </cell>
          <cell r="D102" t="str">
            <v>A0777550</v>
          </cell>
          <cell r="E102" t="str">
            <v>Meridian Wall Mount Kit, Platinum (for M3903/04/05 only)</v>
          </cell>
          <cell r="F102">
            <v>2300</v>
          </cell>
          <cell r="G102">
            <v>20</v>
          </cell>
          <cell r="H102" t="str">
            <v>Standard</v>
          </cell>
          <cell r="I102" t="str">
            <v>Master(00/11/7)</v>
          </cell>
          <cell r="J102" t="str">
            <v>NORTEL</v>
          </cell>
        </row>
        <row r="103">
          <cell r="C103" t="str">
            <v>NTMN15AA70</v>
          </cell>
          <cell r="D103" t="str">
            <v>A0777551</v>
          </cell>
          <cell r="E103" t="str">
            <v>Meridian Wall Mount Kit, Charcoal (for M3903/04/05 only)</v>
          </cell>
          <cell r="F103">
            <v>2300</v>
          </cell>
          <cell r="G103">
            <v>20</v>
          </cell>
          <cell r="H103" t="str">
            <v>Standard</v>
          </cell>
          <cell r="I103" t="str">
            <v>Master(00/11/7)</v>
          </cell>
          <cell r="J103" t="str">
            <v>NORTEL</v>
          </cell>
        </row>
        <row r="104">
          <cell r="C104" t="str">
            <v>NTMN16AA66</v>
          </cell>
          <cell r="D104" t="str">
            <v>A0777552</v>
          </cell>
          <cell r="E104" t="str">
            <v>Brandline Insert, Platinum – Package of (250) P0904456</v>
          </cell>
          <cell r="F104">
            <v>13800</v>
          </cell>
          <cell r="G104">
            <v>120</v>
          </cell>
          <cell r="H104" t="str">
            <v>Standard</v>
          </cell>
          <cell r="I104" t="str">
            <v>Master(00/11/7)</v>
          </cell>
          <cell r="J104" t="str">
            <v>NORTEL</v>
          </cell>
        </row>
        <row r="105">
          <cell r="C105" t="str">
            <v>NTMN16AA70</v>
          </cell>
          <cell r="D105" t="str">
            <v>A0777553</v>
          </cell>
          <cell r="E105" t="str">
            <v>Brandline Insert, Charcoal – Package of (250) P0904455</v>
          </cell>
          <cell r="F105">
            <v>13800</v>
          </cell>
          <cell r="G105">
            <v>120</v>
          </cell>
          <cell r="H105" t="str">
            <v>Standard</v>
          </cell>
          <cell r="I105" t="str">
            <v>Master(00/11/7)</v>
          </cell>
          <cell r="J105" t="str">
            <v>NORTEL</v>
          </cell>
        </row>
        <row r="106">
          <cell r="C106" t="str">
            <v>NTMN17AA66</v>
          </cell>
          <cell r="D106" t="str">
            <v>A0777554</v>
          </cell>
          <cell r="E106" t="str">
            <v>Handset, Platinum (For M3900 Series)</v>
          </cell>
          <cell r="F106">
            <v>2300</v>
          </cell>
          <cell r="G106">
            <v>20</v>
          </cell>
          <cell r="H106" t="str">
            <v>Standard</v>
          </cell>
          <cell r="I106" t="str">
            <v>Master(00/11/7)</v>
          </cell>
          <cell r="J106" t="str">
            <v>NORTEL</v>
          </cell>
        </row>
        <row r="107">
          <cell r="C107" t="str">
            <v>NTMN17AA70</v>
          </cell>
          <cell r="D107" t="str">
            <v>A0777555</v>
          </cell>
          <cell r="E107" t="str">
            <v>Handset, Charcoal (For M3900 Series)</v>
          </cell>
          <cell r="F107">
            <v>2300</v>
          </cell>
          <cell r="G107">
            <v>20</v>
          </cell>
          <cell r="H107" t="str">
            <v>Standard</v>
          </cell>
          <cell r="I107" t="str">
            <v>Master(00/11/7)</v>
          </cell>
          <cell r="J107" t="str">
            <v>NORTEL</v>
          </cell>
        </row>
        <row r="108">
          <cell r="C108" t="str">
            <v>NTMN18AA66</v>
          </cell>
          <cell r="D108" t="str">
            <v>A0779710</v>
          </cell>
          <cell r="E108" t="str">
            <v>Handset Kit, Platinum (For M3905 only)</v>
          </cell>
          <cell r="F108">
            <v>2875</v>
          </cell>
          <cell r="G108">
            <v>25</v>
          </cell>
          <cell r="H108" t="str">
            <v>Standard</v>
          </cell>
          <cell r="I108" t="str">
            <v>Master(00/11/7)</v>
          </cell>
          <cell r="J108" t="str">
            <v>NORTEL</v>
          </cell>
        </row>
        <row r="109">
          <cell r="C109" t="str">
            <v>NTMN18AA70</v>
          </cell>
          <cell r="D109" t="str">
            <v>A0779711</v>
          </cell>
          <cell r="E109" t="str">
            <v>Handset Kit, Charcoal (For M3905 only)</v>
          </cell>
          <cell r="F109">
            <v>2875</v>
          </cell>
          <cell r="G109">
            <v>25</v>
          </cell>
          <cell r="H109" t="str">
            <v>Standard</v>
          </cell>
          <cell r="I109" t="str">
            <v>Master(00/11/7)</v>
          </cell>
          <cell r="J109" t="str">
            <v>NORTEL</v>
          </cell>
        </row>
        <row r="110">
          <cell r="C110" t="str">
            <v>NTMN19AA</v>
          </cell>
          <cell r="D110" t="str">
            <v>A0779712</v>
          </cell>
          <cell r="E110" t="str">
            <v>Key Cap Tool (For M3905 only)</v>
          </cell>
          <cell r="F110">
            <v>2875</v>
          </cell>
          <cell r="G110">
            <v>25</v>
          </cell>
          <cell r="H110" t="str">
            <v>Standard</v>
          </cell>
          <cell r="I110" t="str">
            <v>Master(00/11/7)</v>
          </cell>
          <cell r="J110" t="str">
            <v>NORTEL</v>
          </cell>
        </row>
        <row r="111">
          <cell r="C111" t="str">
            <v>NTMN31AB66</v>
          </cell>
          <cell r="D111" t="str">
            <v>A0835649</v>
          </cell>
          <cell r="E111" t="str">
            <v>Meridian M3901 Entry, Platinum (Icon Labeled Sets)</v>
          </cell>
          <cell r="F111">
            <v>11500</v>
          </cell>
          <cell r="G111">
            <v>100</v>
          </cell>
          <cell r="H111" t="str">
            <v>Standard</v>
          </cell>
          <cell r="I111" t="str">
            <v>Master(00/11/7)</v>
          </cell>
          <cell r="J111" t="str">
            <v>NORTEL</v>
          </cell>
        </row>
        <row r="112">
          <cell r="C112" t="str">
            <v>NTMN31AB70</v>
          </cell>
          <cell r="D112" t="str">
            <v>A0835652</v>
          </cell>
          <cell r="E112" t="str">
            <v>Meridian M3901 Entry, Charcoal (Icon Labeled Sets)</v>
          </cell>
          <cell r="F112">
            <v>11500</v>
          </cell>
          <cell r="G112">
            <v>100</v>
          </cell>
          <cell r="H112" t="str">
            <v>Standard</v>
          </cell>
          <cell r="I112" t="str">
            <v>Master(00/11/7)</v>
          </cell>
          <cell r="J112" t="str">
            <v>NORTEL</v>
          </cell>
        </row>
        <row r="113">
          <cell r="C113" t="str">
            <v>NTMN31BB66</v>
          </cell>
          <cell r="D113" t="str">
            <v>A0835651</v>
          </cell>
          <cell r="E113" t="str">
            <v>Meridian M3901 Entry, Platinum</v>
          </cell>
          <cell r="F113">
            <v>11500</v>
          </cell>
          <cell r="G113">
            <v>100</v>
          </cell>
          <cell r="H113" t="str">
            <v>Standard</v>
          </cell>
          <cell r="I113" t="str">
            <v>Master(00/11/7)</v>
          </cell>
          <cell r="J113" t="str">
            <v>NORTEL</v>
          </cell>
        </row>
        <row r="114">
          <cell r="C114" t="str">
            <v>NTMN31BB70</v>
          </cell>
          <cell r="D114" t="str">
            <v>A0835653</v>
          </cell>
          <cell r="E114" t="str">
            <v>Meridian M3901 Entry, Charcoal</v>
          </cell>
          <cell r="F114">
            <v>11500</v>
          </cell>
          <cell r="G114">
            <v>100</v>
          </cell>
          <cell r="H114" t="str">
            <v>Standard</v>
          </cell>
          <cell r="I114" t="str">
            <v>Master(00/11/7)</v>
          </cell>
          <cell r="J114" t="str">
            <v>NORTEL</v>
          </cell>
        </row>
        <row r="115">
          <cell r="C115" t="str">
            <v>NTMN32AB66</v>
          </cell>
          <cell r="D115" t="str">
            <v>A0835362</v>
          </cell>
          <cell r="E115" t="str">
            <v>Meridian M3902 Basic, Platinum (Icon Labeled Sets)</v>
          </cell>
          <cell r="F115">
            <v>24150</v>
          </cell>
          <cell r="G115">
            <v>210</v>
          </cell>
          <cell r="H115" t="str">
            <v>Standard</v>
          </cell>
          <cell r="I115" t="str">
            <v>Master(00/11/7)</v>
          </cell>
          <cell r="J115" t="str">
            <v>NORTEL</v>
          </cell>
        </row>
        <row r="116">
          <cell r="C116" t="str">
            <v>NTMN32AB70</v>
          </cell>
          <cell r="D116" t="str">
            <v>A0835359</v>
          </cell>
          <cell r="E116" t="str">
            <v>Meridian M3902 Basic, Charcoal (Icon Labeled Sets)</v>
          </cell>
          <cell r="F116">
            <v>24150</v>
          </cell>
          <cell r="G116">
            <v>210</v>
          </cell>
          <cell r="H116" t="str">
            <v>Standard</v>
          </cell>
          <cell r="I116" t="str">
            <v>Master(00/11/7)</v>
          </cell>
          <cell r="J116" t="str">
            <v>NORTEL</v>
          </cell>
        </row>
        <row r="117">
          <cell r="C117" t="str">
            <v>NTMN32BB66</v>
          </cell>
          <cell r="D117" t="str">
            <v>A0835364</v>
          </cell>
          <cell r="E117" t="str">
            <v>Meridian M3902 Basic, Platinum</v>
          </cell>
          <cell r="F117">
            <v>24150</v>
          </cell>
          <cell r="G117">
            <v>210</v>
          </cell>
          <cell r="H117" t="str">
            <v>Standard</v>
          </cell>
          <cell r="I117" t="str">
            <v>Master(00/11/7)</v>
          </cell>
          <cell r="J117" t="str">
            <v>NORTEL</v>
          </cell>
        </row>
        <row r="118">
          <cell r="C118" t="str">
            <v>NTMN32BB70</v>
          </cell>
          <cell r="D118" t="str">
            <v>A0835361</v>
          </cell>
          <cell r="E118" t="str">
            <v>Meridian M3902 Basic, Charcoal</v>
          </cell>
          <cell r="F118">
            <v>24150</v>
          </cell>
          <cell r="G118">
            <v>210</v>
          </cell>
          <cell r="H118" t="str">
            <v>Standard</v>
          </cell>
          <cell r="I118" t="str">
            <v>Master(00/11/7)</v>
          </cell>
          <cell r="J118" t="str">
            <v>NORTEL</v>
          </cell>
        </row>
        <row r="119">
          <cell r="C119" t="str">
            <v>NTMN33AB66</v>
          </cell>
          <cell r="D119" t="str">
            <v>A0835369</v>
          </cell>
          <cell r="E119" t="str">
            <v>Meridian M3903 Enhanced, Platinum (Icon Labeled Sets)</v>
          </cell>
          <cell r="F119">
            <v>49450</v>
          </cell>
          <cell r="G119">
            <v>430</v>
          </cell>
          <cell r="H119" t="str">
            <v>Standard</v>
          </cell>
          <cell r="I119" t="str">
            <v>Master(00/11/7)</v>
          </cell>
          <cell r="J119" t="str">
            <v>NORTEL</v>
          </cell>
        </row>
        <row r="120">
          <cell r="C120" t="str">
            <v>NTMN33AB70</v>
          </cell>
          <cell r="D120" t="str">
            <v>A0835366</v>
          </cell>
          <cell r="E120" t="str">
            <v>Meridian M3903 Enhanced, Charcoal (Icon Labeled Sets)</v>
          </cell>
          <cell r="F120">
            <v>49450</v>
          </cell>
          <cell r="G120">
            <v>430</v>
          </cell>
          <cell r="H120" t="str">
            <v>Standard</v>
          </cell>
          <cell r="I120" t="str">
            <v>Master(00/11/7)</v>
          </cell>
          <cell r="J120" t="str">
            <v>NORTEL</v>
          </cell>
        </row>
        <row r="121">
          <cell r="C121" t="str">
            <v>NTMN33BB66</v>
          </cell>
          <cell r="D121" t="str">
            <v>A0835370</v>
          </cell>
          <cell r="E121" t="str">
            <v>Meridian M3903 Enhanced, Platinum</v>
          </cell>
          <cell r="F121">
            <v>49450</v>
          </cell>
          <cell r="G121">
            <v>430</v>
          </cell>
          <cell r="H121" t="str">
            <v>Standard</v>
          </cell>
          <cell r="I121" t="str">
            <v>Master(00/11/7)</v>
          </cell>
          <cell r="J121" t="str">
            <v>NORTEL</v>
          </cell>
        </row>
        <row r="122">
          <cell r="C122" t="str">
            <v>NTMN33BB70</v>
          </cell>
          <cell r="D122" t="str">
            <v>A0835368</v>
          </cell>
          <cell r="E122" t="str">
            <v>Meridian M3903 Enhanced, Charcoal</v>
          </cell>
          <cell r="F122">
            <v>49450</v>
          </cell>
          <cell r="G122">
            <v>430</v>
          </cell>
          <cell r="H122" t="str">
            <v>Standard</v>
          </cell>
          <cell r="I122" t="str">
            <v>Master(00/11/7)</v>
          </cell>
          <cell r="J122" t="str">
            <v>NORTEL</v>
          </cell>
        </row>
        <row r="123">
          <cell r="C123" t="str">
            <v>NTMN33EB66</v>
          </cell>
          <cell r="D123" t="str">
            <v>A0835376</v>
          </cell>
          <cell r="E123" t="str">
            <v>Meridian M3903 Enhanced Rel. 2, Platinum (Icon)</v>
          </cell>
          <cell r="F123">
            <v>49450</v>
          </cell>
          <cell r="G123">
            <v>430</v>
          </cell>
          <cell r="H123" t="str">
            <v>Standard</v>
          </cell>
          <cell r="I123" t="str">
            <v>Master(00/11/7)</v>
          </cell>
          <cell r="J123" t="str">
            <v>NORTEL</v>
          </cell>
        </row>
        <row r="124">
          <cell r="C124" t="str">
            <v>NTMN33EB70</v>
          </cell>
          <cell r="D124" t="str">
            <v>A0835372</v>
          </cell>
          <cell r="E124" t="str">
            <v>Meridian M3903 Enhanced Rel. 2, Charcoal (Icon)</v>
          </cell>
          <cell r="F124">
            <v>49450</v>
          </cell>
          <cell r="G124">
            <v>430</v>
          </cell>
          <cell r="H124" t="str">
            <v>Standard</v>
          </cell>
          <cell r="I124" t="str">
            <v>Master(00/11/7)</v>
          </cell>
          <cell r="J124" t="str">
            <v>NORTEL</v>
          </cell>
        </row>
        <row r="125">
          <cell r="C125" t="str">
            <v>NTMN33FB66</v>
          </cell>
          <cell r="D125" t="str">
            <v>A0835377</v>
          </cell>
          <cell r="E125" t="str">
            <v>Meridian M3903 Enhanced, Rel. 2, Platinum</v>
          </cell>
          <cell r="F125">
            <v>49450</v>
          </cell>
          <cell r="G125">
            <v>430</v>
          </cell>
          <cell r="H125" t="str">
            <v>Standard</v>
          </cell>
          <cell r="I125" t="str">
            <v>Master(00/11/7)</v>
          </cell>
          <cell r="J125" t="str">
            <v>NORTEL</v>
          </cell>
        </row>
        <row r="126">
          <cell r="C126" t="str">
            <v>NTMN33FB70</v>
          </cell>
          <cell r="D126" t="str">
            <v>A0835374</v>
          </cell>
          <cell r="E126" t="str">
            <v>Meridian M3903 Enhanced, Rel. 2, Charcoal</v>
          </cell>
          <cell r="F126">
            <v>49450</v>
          </cell>
          <cell r="G126">
            <v>430</v>
          </cell>
          <cell r="H126" t="str">
            <v>Standard</v>
          </cell>
          <cell r="I126" t="str">
            <v>Master(00/11/7)</v>
          </cell>
          <cell r="J126" t="str">
            <v>NORTEL</v>
          </cell>
        </row>
        <row r="127">
          <cell r="C127" t="str">
            <v>NTMN34AB66</v>
          </cell>
          <cell r="D127" t="str">
            <v>A0835381</v>
          </cell>
          <cell r="E127" t="str">
            <v>Meridian M3904 Professional, Platinum (Icon Labeled Sets)</v>
          </cell>
          <cell r="F127">
            <v>78200</v>
          </cell>
          <cell r="G127">
            <v>680</v>
          </cell>
          <cell r="H127" t="str">
            <v>Standard</v>
          </cell>
          <cell r="I127" t="str">
            <v>Master(00/11/7)</v>
          </cell>
          <cell r="J127" t="str">
            <v>NORTEL</v>
          </cell>
        </row>
        <row r="128">
          <cell r="C128" t="str">
            <v>NTMN34AB70</v>
          </cell>
          <cell r="D128" t="str">
            <v>A0835378</v>
          </cell>
          <cell r="E128" t="str">
            <v>Meridian M3904 Professional, Charcoal (Icon Labeled Sets)</v>
          </cell>
          <cell r="F128">
            <v>78200</v>
          </cell>
          <cell r="G128">
            <v>680</v>
          </cell>
          <cell r="H128" t="str">
            <v>Standard</v>
          </cell>
          <cell r="I128" t="str">
            <v>Master(00/11/7)</v>
          </cell>
          <cell r="J128" t="str">
            <v>NORTEL</v>
          </cell>
        </row>
        <row r="129">
          <cell r="C129" t="str">
            <v>NTMN34BB66</v>
          </cell>
          <cell r="D129" t="str">
            <v>A0835382</v>
          </cell>
          <cell r="E129" t="str">
            <v>Meridian M3904 Professional, Platinum</v>
          </cell>
          <cell r="F129">
            <v>78200</v>
          </cell>
          <cell r="G129">
            <v>680</v>
          </cell>
          <cell r="H129" t="str">
            <v>Standard</v>
          </cell>
          <cell r="I129" t="str">
            <v>Master(00/11/7)</v>
          </cell>
          <cell r="J129" t="str">
            <v>NORTEL</v>
          </cell>
        </row>
        <row r="130">
          <cell r="C130" t="str">
            <v>NTMN34BB70</v>
          </cell>
          <cell r="D130" t="str">
            <v>A0835380</v>
          </cell>
          <cell r="E130" t="str">
            <v>Meridian M3904 Professional, Charcoal</v>
          </cell>
          <cell r="F130">
            <v>78200</v>
          </cell>
          <cell r="G130">
            <v>680</v>
          </cell>
          <cell r="H130" t="str">
            <v>Standard</v>
          </cell>
          <cell r="I130" t="str">
            <v>Master(00/11/7)</v>
          </cell>
          <cell r="J130" t="str">
            <v>NORTEL</v>
          </cell>
        </row>
        <row r="131">
          <cell r="C131" t="str">
            <v>NTMN34EB66</v>
          </cell>
          <cell r="D131" t="str">
            <v>A0835385</v>
          </cell>
          <cell r="E131" t="str">
            <v>Meridian M3904 Professional, Rel. 2, Platinum (Icon)</v>
          </cell>
          <cell r="F131">
            <v>78200</v>
          </cell>
          <cell r="G131">
            <v>680</v>
          </cell>
          <cell r="H131" t="str">
            <v>Standard</v>
          </cell>
          <cell r="I131" t="str">
            <v>Master(00/11/7)</v>
          </cell>
          <cell r="J131" t="str">
            <v>NORTEL</v>
          </cell>
        </row>
        <row r="132">
          <cell r="C132" t="str">
            <v>NTMN34EB70</v>
          </cell>
          <cell r="D132" t="str">
            <v>A0835383</v>
          </cell>
          <cell r="E132" t="str">
            <v>Meridian M3904 Professional, Rel. 2 Charcoal (Icon)</v>
          </cell>
          <cell r="F132">
            <v>78200</v>
          </cell>
          <cell r="G132">
            <v>680</v>
          </cell>
          <cell r="H132" t="str">
            <v>Standard</v>
          </cell>
          <cell r="I132" t="str">
            <v>Master(00/11/7)</v>
          </cell>
          <cell r="J132" t="str">
            <v>NORTEL</v>
          </cell>
        </row>
        <row r="133">
          <cell r="C133" t="str">
            <v>NTMN34FB66</v>
          </cell>
          <cell r="D133" t="str">
            <v>A0835386</v>
          </cell>
          <cell r="E133" t="str">
            <v>Meridian M3904 Professional, Rel. 2, Platinum</v>
          </cell>
          <cell r="F133">
            <v>78200</v>
          </cell>
          <cell r="G133">
            <v>680</v>
          </cell>
          <cell r="H133" t="str">
            <v>Standard</v>
          </cell>
          <cell r="I133" t="str">
            <v>Master(00/11/7)</v>
          </cell>
          <cell r="J133" t="str">
            <v>NORTEL</v>
          </cell>
        </row>
        <row r="134">
          <cell r="C134" t="str">
            <v>NTMN34FB70</v>
          </cell>
          <cell r="D134" t="str">
            <v>A0835384</v>
          </cell>
          <cell r="E134" t="str">
            <v>Meridian M3904 Professional, Rel. 2, Charcoal</v>
          </cell>
          <cell r="F134">
            <v>78200</v>
          </cell>
          <cell r="G134">
            <v>680</v>
          </cell>
          <cell r="H134" t="str">
            <v>Standard</v>
          </cell>
          <cell r="I134" t="str">
            <v>Master(00/11/7)</v>
          </cell>
          <cell r="J134" t="str">
            <v>NORTEL</v>
          </cell>
        </row>
        <row r="135">
          <cell r="C135" t="str">
            <v>NTMN35BB66</v>
          </cell>
          <cell r="D135" t="str">
            <v>A0835391</v>
          </cell>
          <cell r="E135" t="str">
            <v>Meridian M3905 Call Center, Platinum</v>
          </cell>
          <cell r="F135">
            <v>81650</v>
          </cell>
          <cell r="G135">
            <v>710</v>
          </cell>
          <cell r="H135" t="str">
            <v>Standard</v>
          </cell>
          <cell r="I135" t="str">
            <v>Master(00/11/7)</v>
          </cell>
          <cell r="J135" t="str">
            <v>NORTEL</v>
          </cell>
        </row>
        <row r="136">
          <cell r="C136" t="str">
            <v>NTMN35BB70</v>
          </cell>
          <cell r="D136" t="str">
            <v>A0835388</v>
          </cell>
          <cell r="E136" t="str">
            <v>Meridian M3905 Call Center, Charcoal</v>
          </cell>
          <cell r="F136">
            <v>81650</v>
          </cell>
          <cell r="G136">
            <v>710</v>
          </cell>
          <cell r="H136" t="str">
            <v>Standard</v>
          </cell>
          <cell r="I136" t="str">
            <v>Master(00/11/7)</v>
          </cell>
          <cell r="J136" t="str">
            <v>NORTEL</v>
          </cell>
        </row>
        <row r="137">
          <cell r="C137" t="str">
            <v>NTMN37AA66</v>
          </cell>
          <cell r="D137" t="str">
            <v>A0798185</v>
          </cell>
          <cell r="E137" t="str">
            <v>Key-Based Expansion Module w/o Footstand, Platinum</v>
          </cell>
          <cell r="F137">
            <v>18400</v>
          </cell>
          <cell r="G137">
            <v>160</v>
          </cell>
          <cell r="H137" t="str">
            <v>Standard</v>
          </cell>
          <cell r="I137" t="str">
            <v>Master(00/11/7)</v>
          </cell>
          <cell r="J137" t="str">
            <v>NORTEL</v>
          </cell>
        </row>
        <row r="138">
          <cell r="C138" t="str">
            <v>NTMN37AA70</v>
          </cell>
          <cell r="D138" t="str">
            <v>A0798186</v>
          </cell>
          <cell r="E138" t="str">
            <v>Key-Based Expansion Module w/o Footstand, Charcoal</v>
          </cell>
          <cell r="F138">
            <v>18400</v>
          </cell>
          <cell r="G138">
            <v>160</v>
          </cell>
          <cell r="H138" t="str">
            <v>Standard</v>
          </cell>
          <cell r="I138" t="str">
            <v>Master(00/11/7)</v>
          </cell>
          <cell r="J138" t="str">
            <v>NORTEL</v>
          </cell>
        </row>
        <row r="139">
          <cell r="C139" t="str">
            <v>NTMN38AA66</v>
          </cell>
          <cell r="D139" t="str">
            <v>A0798187</v>
          </cell>
          <cell r="E139" t="str">
            <v>Key-Based Expansion Module Kit 1, Platinum</v>
          </cell>
          <cell r="F139">
            <v>4025</v>
          </cell>
          <cell r="G139">
            <v>35</v>
          </cell>
          <cell r="H139" t="str">
            <v>Standard</v>
          </cell>
          <cell r="I139" t="str">
            <v>Master(00/11/7)</v>
          </cell>
          <cell r="J139" t="str">
            <v>NORTEL</v>
          </cell>
        </row>
        <row r="140">
          <cell r="C140" t="str">
            <v>NTMN38AA70</v>
          </cell>
          <cell r="D140" t="str">
            <v>A0798188</v>
          </cell>
          <cell r="E140" t="str">
            <v>Key-Based Expansion Module Kit 1, Charcoal</v>
          </cell>
          <cell r="F140">
            <v>4025</v>
          </cell>
          <cell r="G140">
            <v>35</v>
          </cell>
          <cell r="H140" t="str">
            <v>Standard</v>
          </cell>
          <cell r="I140" t="str">
            <v>Master(00/11/7)</v>
          </cell>
          <cell r="J140" t="str">
            <v>NORTEL</v>
          </cell>
        </row>
        <row r="141">
          <cell r="C141" t="str">
            <v>NTMN38BA66</v>
          </cell>
          <cell r="D141" t="str">
            <v>A0798189</v>
          </cell>
          <cell r="E141" t="str">
            <v>Key-Based Expansion Module Kit 2, Platinum</v>
          </cell>
          <cell r="F141">
            <v>3450</v>
          </cell>
          <cell r="G141">
            <v>30</v>
          </cell>
          <cell r="H141" t="str">
            <v>Standard</v>
          </cell>
          <cell r="I141" t="str">
            <v>Master(00/11/7)</v>
          </cell>
          <cell r="J141" t="str">
            <v>NORTEL</v>
          </cell>
        </row>
        <row r="142">
          <cell r="C142" t="str">
            <v>NTMN38BA70</v>
          </cell>
          <cell r="D142" t="str">
            <v>A0798190</v>
          </cell>
          <cell r="E142" t="str">
            <v>Key-Based Expansion Module Kit 2, Charcoal</v>
          </cell>
          <cell r="F142">
            <v>3450</v>
          </cell>
          <cell r="G142">
            <v>30</v>
          </cell>
          <cell r="H142" t="str">
            <v>Standard</v>
          </cell>
          <cell r="I142" t="str">
            <v>Master(00/11/7)</v>
          </cell>
          <cell r="J142" t="str">
            <v>NORTEL</v>
          </cell>
        </row>
        <row r="143">
          <cell r="C143" t="str">
            <v>NTMN59AA66</v>
          </cell>
          <cell r="D143" t="str">
            <v>A0776565</v>
          </cell>
          <cell r="E143" t="str">
            <v>Meridian External Alerter &amp; Recording Interface, Platinum   (for M3902/M3903/M3904/M3905 only)</v>
          </cell>
          <cell r="F143">
            <v>13800</v>
          </cell>
          <cell r="G143">
            <v>120</v>
          </cell>
          <cell r="H143" t="str">
            <v>Standard</v>
          </cell>
          <cell r="I143" t="str">
            <v>Master(00/11/7)</v>
          </cell>
          <cell r="J143" t="str">
            <v>NORTEL</v>
          </cell>
        </row>
        <row r="144">
          <cell r="C144" t="str">
            <v>NTMN59AA70</v>
          </cell>
          <cell r="D144" t="str">
            <v>A0776566</v>
          </cell>
          <cell r="E144" t="str">
            <v>Meridian External Alerter &amp; Recording Interface, Charcoal   (for M3902/M3903/M3904/M3905 only)</v>
          </cell>
          <cell r="F144">
            <v>13800</v>
          </cell>
          <cell r="G144">
            <v>120</v>
          </cell>
          <cell r="H144" t="str">
            <v>Standard</v>
          </cell>
          <cell r="I144" t="str">
            <v>Master(00/11/7)</v>
          </cell>
          <cell r="J144" t="str">
            <v>NORTEL</v>
          </cell>
        </row>
        <row r="145">
          <cell r="C145" t="str">
            <v>NTMN66AA66</v>
          </cell>
          <cell r="D145" t="str">
            <v>A0764482</v>
          </cell>
          <cell r="E145" t="str">
            <v>Meridian Key-based Expansion Module, Platinum   (for M3904/M3905 only)</v>
          </cell>
          <cell r="F145">
            <v>0</v>
          </cell>
          <cell r="G145">
            <v>0</v>
          </cell>
          <cell r="H145" t="str">
            <v>MD</v>
          </cell>
          <cell r="I145" t="str">
            <v>Master(00/11/7)</v>
          </cell>
          <cell r="J145" t="str">
            <v>NORTEL</v>
          </cell>
        </row>
        <row r="146">
          <cell r="C146" t="str">
            <v>NTMN66AA70</v>
          </cell>
          <cell r="D146" t="str">
            <v>A0764483</v>
          </cell>
          <cell r="E146" t="str">
            <v>Meridian Key-based Expansion Module, Charcoal   (for M3904/M3905 only)</v>
          </cell>
          <cell r="F146">
            <v>0</v>
          </cell>
          <cell r="G146">
            <v>0</v>
          </cell>
          <cell r="H146" t="str">
            <v>MD</v>
          </cell>
          <cell r="I146" t="str">
            <v>Master(00/11/7)</v>
          </cell>
          <cell r="J146" t="str">
            <v>NORTEL</v>
          </cell>
        </row>
        <row r="147">
          <cell r="C147" t="str">
            <v>NTMN67AA66</v>
          </cell>
          <cell r="D147" t="str">
            <v>A0764487</v>
          </cell>
          <cell r="E147" t="str">
            <v>Meridian Display-based Expansion Module, Platinum (M3900 Series)</v>
          </cell>
          <cell r="F147">
            <v>20930</v>
          </cell>
          <cell r="G147">
            <v>182</v>
          </cell>
          <cell r="H147" t="str">
            <v>Standard</v>
          </cell>
          <cell r="I147" t="str">
            <v>Master(00/11/7)</v>
          </cell>
          <cell r="J147" t="str">
            <v>NORTEL</v>
          </cell>
        </row>
        <row r="148">
          <cell r="C148" t="str">
            <v>NTMN67AA70</v>
          </cell>
          <cell r="D148" t="str">
            <v>A0764488</v>
          </cell>
          <cell r="E148" t="str">
            <v>Meridian Display-based Expansion Module, Charcoal (M3900 Series)</v>
          </cell>
          <cell r="F148">
            <v>20930</v>
          </cell>
          <cell r="G148">
            <v>182</v>
          </cell>
          <cell r="H148" t="str">
            <v>Standard</v>
          </cell>
          <cell r="I148" t="str">
            <v>Master(00/11/7)</v>
          </cell>
          <cell r="J148" t="str">
            <v>NORTEL</v>
          </cell>
        </row>
        <row r="149">
          <cell r="C149" t="str">
            <v>NTMN68AA66</v>
          </cell>
          <cell r="D149" t="str">
            <v>A0764492</v>
          </cell>
          <cell r="E149" t="str">
            <v>Meridian Analog Terminal Adapter (ATA), Platinum   (for M3902/M3903/M3904/M3905 only)</v>
          </cell>
          <cell r="F149">
            <v>25300</v>
          </cell>
          <cell r="G149">
            <v>220</v>
          </cell>
          <cell r="H149" t="str">
            <v>Standard</v>
          </cell>
          <cell r="I149" t="str">
            <v>Master(00/11/7)</v>
          </cell>
          <cell r="J149" t="str">
            <v>NORTEL</v>
          </cell>
        </row>
        <row r="150">
          <cell r="C150" t="str">
            <v>NTMN68AA70</v>
          </cell>
          <cell r="D150" t="str">
            <v>A0764493</v>
          </cell>
          <cell r="E150" t="str">
            <v>Meridian Analog Terminal Adapter (ATA), Charcoal   (for M3902/M3903/M3904/M3905 only)</v>
          </cell>
          <cell r="F150">
            <v>25300</v>
          </cell>
          <cell r="G150">
            <v>220</v>
          </cell>
          <cell r="H150" t="str">
            <v>Standard</v>
          </cell>
          <cell r="I150" t="str">
            <v>Master(00/11/7)</v>
          </cell>
          <cell r="J150" t="str">
            <v>NORTEL</v>
          </cell>
        </row>
        <row r="151">
          <cell r="C151" t="str">
            <v>NTMN69AA66</v>
          </cell>
          <cell r="D151" t="str">
            <v>A0764497</v>
          </cell>
          <cell r="E151" t="str">
            <v>Meridian Communications Adapter (MCA), Platinum   (for M3902/M3903/M3904/M3905 only)</v>
          </cell>
          <cell r="F151">
            <v>0</v>
          </cell>
          <cell r="G151">
            <v>0</v>
          </cell>
          <cell r="H151" t="str">
            <v>MD</v>
          </cell>
          <cell r="I151" t="str">
            <v>Master(00/11/7)</v>
          </cell>
          <cell r="J151" t="str">
            <v>NORTEL</v>
          </cell>
        </row>
        <row r="152">
          <cell r="C152" t="str">
            <v>NTMN69AA70</v>
          </cell>
          <cell r="D152" t="str">
            <v>A0764498</v>
          </cell>
          <cell r="E152" t="str">
            <v>Meridian Communications Adapter (MCA), Charcoal   (for M3902/M3903/M3904/M3905 only)</v>
          </cell>
          <cell r="F152">
            <v>0</v>
          </cell>
          <cell r="G152">
            <v>0</v>
          </cell>
          <cell r="H152" t="str">
            <v>MD</v>
          </cell>
          <cell r="I152" t="str">
            <v>Master(00/11/7)</v>
          </cell>
          <cell r="J152" t="str">
            <v>NORTEL</v>
          </cell>
        </row>
        <row r="153">
          <cell r="C153" t="str">
            <v>NTMN70AA66</v>
          </cell>
          <cell r="D153" t="str">
            <v>A0764502</v>
          </cell>
          <cell r="E153" t="str">
            <v>CTI Adapter (CTIA), Platinum</v>
          </cell>
          <cell r="F153">
            <v>13570</v>
          </cell>
          <cell r="G153">
            <v>118</v>
          </cell>
          <cell r="H153" t="str">
            <v>Standard</v>
          </cell>
          <cell r="I153" t="str">
            <v>Master(00/11/7)</v>
          </cell>
          <cell r="J153" t="str">
            <v>NORTEL</v>
          </cell>
        </row>
        <row r="154">
          <cell r="C154" t="str">
            <v>NTMN70AA70</v>
          </cell>
          <cell r="D154" t="str">
            <v>A0764503</v>
          </cell>
          <cell r="E154" t="str">
            <v>CTI Adapter (CTIA), Charcoal</v>
          </cell>
          <cell r="F154">
            <v>13570</v>
          </cell>
          <cell r="G154">
            <v>118</v>
          </cell>
          <cell r="H154" t="str">
            <v>Standard</v>
          </cell>
          <cell r="I154" t="str">
            <v>Master(00/11/7)</v>
          </cell>
          <cell r="J154" t="str">
            <v>NORTEL</v>
          </cell>
        </row>
        <row r="155">
          <cell r="C155" t="str">
            <v>NTMN71AA66</v>
          </cell>
          <cell r="D155" t="str">
            <v>A0764507</v>
          </cell>
          <cell r="E155" t="str">
            <v>Meridian Accessory Connection Module (ACM), Platinum   (for M3902/M3903/M3904/M3905 only)</v>
          </cell>
          <cell r="F155">
            <v>5750</v>
          </cell>
          <cell r="G155">
            <v>50</v>
          </cell>
          <cell r="H155" t="str">
            <v>Standard</v>
          </cell>
          <cell r="I155" t="str">
            <v>Master(00/11/7)</v>
          </cell>
          <cell r="J155" t="str">
            <v>NORTEL</v>
          </cell>
        </row>
        <row r="156">
          <cell r="C156" t="str">
            <v>NTMN71AA70</v>
          </cell>
          <cell r="D156" t="str">
            <v>A0764508</v>
          </cell>
          <cell r="E156" t="str">
            <v>Meridian Accessory Connection Module (ACM), Charcoal   (for M3902/M3903/M3904/M3905 only)</v>
          </cell>
          <cell r="F156">
            <v>5750</v>
          </cell>
          <cell r="G156">
            <v>50</v>
          </cell>
          <cell r="H156" t="str">
            <v>Standard</v>
          </cell>
          <cell r="I156" t="str">
            <v>Master(00/11/7)</v>
          </cell>
          <cell r="J156" t="str">
            <v>NORTEL</v>
          </cell>
        </row>
        <row r="157">
          <cell r="C157" t="str">
            <v>NTMN80AA</v>
          </cell>
          <cell r="D157" t="str">
            <v>A0779713</v>
          </cell>
          <cell r="E157" t="str">
            <v>Wall Transformer – 100-120V/50-60Hz (For M3900 Series)</v>
          </cell>
          <cell r="F157">
            <v>4600</v>
          </cell>
          <cell r="G157">
            <v>40</v>
          </cell>
          <cell r="H157" t="str">
            <v>Standard</v>
          </cell>
          <cell r="I157" t="str">
            <v>Master(00/11/7)</v>
          </cell>
          <cell r="J157" t="str">
            <v>NORTEL</v>
          </cell>
        </row>
        <row r="158">
          <cell r="C158" t="str">
            <v>NTMN82AA66</v>
          </cell>
          <cell r="D158" t="str">
            <v>A0779715</v>
          </cell>
          <cell r="E158" t="str">
            <v>Meridian Personal Directory PC Utility, Platinum   (for M3904/M3905 only)</v>
          </cell>
          <cell r="F158">
            <v>11500</v>
          </cell>
          <cell r="G158">
            <v>100</v>
          </cell>
          <cell r="H158" t="str">
            <v>Standard</v>
          </cell>
          <cell r="I158" t="str">
            <v>Master(00/11/7)</v>
          </cell>
          <cell r="J158" t="str">
            <v>NORTEL</v>
          </cell>
        </row>
        <row r="159">
          <cell r="C159" t="str">
            <v>NTMN82AA70</v>
          </cell>
          <cell r="D159" t="str">
            <v>A0779716</v>
          </cell>
          <cell r="E159" t="str">
            <v>Meridian Personal Directory PC Utility, Charcoal   (for M3904/M3905 only)</v>
          </cell>
          <cell r="F159">
            <v>11500</v>
          </cell>
          <cell r="G159">
            <v>100</v>
          </cell>
          <cell r="H159" t="str">
            <v>Standard</v>
          </cell>
          <cell r="I159" t="str">
            <v>Master(00/11/7)</v>
          </cell>
          <cell r="J159" t="str">
            <v>NORTEL</v>
          </cell>
        </row>
        <row r="160">
          <cell r="C160" t="str">
            <v>NTMN82BA</v>
          </cell>
          <cell r="D160" t="str">
            <v>A0790177</v>
          </cell>
          <cell r="E160" t="str">
            <v>PC Utility Software (used in conjunction with CTIA)</v>
          </cell>
          <cell r="F160">
            <v>13570</v>
          </cell>
          <cell r="G160">
            <v>118</v>
          </cell>
          <cell r="H160" t="str">
            <v>Standard</v>
          </cell>
          <cell r="I160" t="str">
            <v>Master(00/11/7)</v>
          </cell>
          <cell r="J160" t="str">
            <v>NORTEL</v>
          </cell>
        </row>
        <row r="161">
          <cell r="C161" t="str">
            <v>NTZR07BA</v>
          </cell>
          <cell r="D161" t="str">
            <v>A0682900</v>
          </cell>
          <cell r="E161" t="str">
            <v>Meridian 1 Attendant PC</v>
          </cell>
          <cell r="F161">
            <v>609500</v>
          </cell>
          <cell r="G161">
            <v>5300</v>
          </cell>
          <cell r="H161" t="str">
            <v>Standard</v>
          </cell>
          <cell r="I161" t="str">
            <v>Master(00/11/7)</v>
          </cell>
          <cell r="J161" t="str">
            <v>NORTEL</v>
          </cell>
        </row>
        <row r="162">
          <cell r="C162" t="str">
            <v>NTZR09BA</v>
          </cell>
          <cell r="D162" t="str">
            <v>A0687635</v>
          </cell>
          <cell r="E162" t="str">
            <v>Meridian 1 Attendant PC LAN Interface Module</v>
          </cell>
          <cell r="F162">
            <v>230000</v>
          </cell>
          <cell r="G162">
            <v>2000</v>
          </cell>
          <cell r="H162" t="str">
            <v>Standard</v>
          </cell>
          <cell r="I162" t="str">
            <v>Master(00/11/7)</v>
          </cell>
          <cell r="J162" t="str">
            <v>NORTEL</v>
          </cell>
        </row>
        <row r="163">
          <cell r="C163" t="str">
            <v>NTZR50AA03</v>
          </cell>
          <cell r="D163" t="str">
            <v>A0642050</v>
          </cell>
          <cell r="E163" t="str">
            <v>Blank Brandline Insert Black</v>
          </cell>
          <cell r="F163">
            <v>230</v>
          </cell>
          <cell r="G163">
            <v>2</v>
          </cell>
          <cell r="H163" t="str">
            <v>Standard</v>
          </cell>
          <cell r="I163" t="str">
            <v>Master(00/11/7)</v>
          </cell>
          <cell r="J163" t="str">
            <v>NORTEL</v>
          </cell>
        </row>
        <row r="164">
          <cell r="C164" t="str">
            <v>NTZR50AA35</v>
          </cell>
          <cell r="D164" t="str">
            <v>A0642053</v>
          </cell>
          <cell r="E164" t="str">
            <v xml:space="preserve">Blank Brandline Insert Chameleon </v>
          </cell>
          <cell r="F164">
            <v>230</v>
          </cell>
          <cell r="G164">
            <v>2</v>
          </cell>
          <cell r="H164" t="str">
            <v>Standard</v>
          </cell>
          <cell r="I164" t="str">
            <v>Master(00/11/7)</v>
          </cell>
          <cell r="J164" t="str">
            <v>NORTEL</v>
          </cell>
        </row>
        <row r="165">
          <cell r="C165" t="str">
            <v>NTZR50AA93</v>
          </cell>
          <cell r="D165" t="str">
            <v>A0642054</v>
          </cell>
          <cell r="E165" t="str">
            <v xml:space="preserve">Blank Brandline Insert Grey </v>
          </cell>
          <cell r="F165">
            <v>230</v>
          </cell>
          <cell r="G165">
            <v>2</v>
          </cell>
          <cell r="H165" t="str">
            <v>Standard</v>
          </cell>
          <cell r="I165" t="str">
            <v>Master(00/11/7)</v>
          </cell>
          <cell r="J165" t="str">
            <v>NORTEL</v>
          </cell>
        </row>
        <row r="166">
          <cell r="C166" t="str">
            <v>P0652720</v>
          </cell>
          <cell r="D166" t="str">
            <v>P0652720</v>
          </cell>
          <cell r="E166" t="str">
            <v xml:space="preserve">Lens Directory </v>
          </cell>
          <cell r="F166">
            <v>345</v>
          </cell>
          <cell r="G166">
            <v>3</v>
          </cell>
          <cell r="H166" t="str">
            <v>Standard</v>
          </cell>
          <cell r="I166" t="str">
            <v>Master(00/11/7)</v>
          </cell>
          <cell r="J166" t="str">
            <v>NORTEL</v>
          </cell>
        </row>
        <row r="167">
          <cell r="C167" t="str">
            <v>P0680793</v>
          </cell>
          <cell r="D167" t="str">
            <v>P0680793</v>
          </cell>
          <cell r="E167" t="str">
            <v>Wall Mount Clip</v>
          </cell>
          <cell r="F167">
            <v>460</v>
          </cell>
          <cell r="G167">
            <v>4</v>
          </cell>
          <cell r="H167" t="str">
            <v>Standard</v>
          </cell>
          <cell r="I167" t="str">
            <v>Master(00/11/7)</v>
          </cell>
          <cell r="J167" t="str">
            <v>NORTEL</v>
          </cell>
        </row>
        <row r="168">
          <cell r="C168" t="str">
            <v>P0696298</v>
          </cell>
          <cell r="D168" t="str">
            <v>P0696298</v>
          </cell>
          <cell r="E168" t="str">
            <v xml:space="preserve">Clear Key Caps Package (3 Key Caps)  </v>
          </cell>
          <cell r="F168">
            <v>460</v>
          </cell>
          <cell r="G168">
            <v>4</v>
          </cell>
          <cell r="H168" t="str">
            <v>Standard</v>
          </cell>
          <cell r="I168" t="str">
            <v>Master(00/11/7)</v>
          </cell>
          <cell r="J168" t="str">
            <v>NORTEL</v>
          </cell>
        </row>
        <row r="169">
          <cell r="C169" t="str">
            <v>P0705795</v>
          </cell>
          <cell r="D169" t="str">
            <v>P0705795</v>
          </cell>
          <cell r="E169" t="str">
            <v>Blank Grey Key Cap</v>
          </cell>
          <cell r="F169">
            <v>345</v>
          </cell>
          <cell r="G169">
            <v>3</v>
          </cell>
          <cell r="H169" t="str">
            <v>Standard</v>
          </cell>
          <cell r="I169" t="str">
            <v>Master(00/11/7)</v>
          </cell>
          <cell r="J169" t="str">
            <v>NORTEL</v>
          </cell>
        </row>
        <row r="170">
          <cell r="C170" t="str">
            <v>P0723443</v>
          </cell>
          <cell r="D170" t="str">
            <v>P0723443</v>
          </cell>
          <cell r="E170" t="str">
            <v>Adapter Cable for M2008/M2616</v>
          </cell>
          <cell r="F170">
            <v>2300</v>
          </cell>
          <cell r="G170">
            <v>20</v>
          </cell>
          <cell r="H170" t="str">
            <v>Standard</v>
          </cell>
          <cell r="I170" t="str">
            <v>Master(00/11/7)</v>
          </cell>
          <cell r="J170" t="str">
            <v>NORTEL</v>
          </cell>
        </row>
        <row r="171">
          <cell r="C171" t="str">
            <v>P0743724</v>
          </cell>
          <cell r="D171" t="str">
            <v>P0743724</v>
          </cell>
          <cell r="E171" t="str">
            <v>MCU User Guide and  Reference Guide</v>
          </cell>
          <cell r="F171">
            <v>1725</v>
          </cell>
          <cell r="G171">
            <v>15</v>
          </cell>
          <cell r="H171" t="str">
            <v>Standard</v>
          </cell>
          <cell r="I171" t="str">
            <v>Master(00/11/7)</v>
          </cell>
          <cell r="J171" t="str">
            <v>NORTEL</v>
          </cell>
        </row>
        <row r="172">
          <cell r="C172" t="str">
            <v>P0744256</v>
          </cell>
          <cell r="D172" t="str">
            <v>P0744256</v>
          </cell>
          <cell r="E172" t="str">
            <v>M2216ACD Quick Reference Card English</v>
          </cell>
          <cell r="F172">
            <v>115</v>
          </cell>
          <cell r="G172">
            <v>1</v>
          </cell>
          <cell r="H172" t="str">
            <v>Standard</v>
          </cell>
          <cell r="I172" t="str">
            <v>Master(00/11/7)</v>
          </cell>
          <cell r="J172" t="str">
            <v>NORTEL</v>
          </cell>
        </row>
        <row r="173">
          <cell r="C173" t="str">
            <v>P0768143</v>
          </cell>
          <cell r="D173" t="str">
            <v>P0768143</v>
          </cell>
          <cell r="E173" t="str">
            <v>M1250 Attendant Console Administration Overlay</v>
          </cell>
          <cell r="F173">
            <v>8050</v>
          </cell>
          <cell r="G173">
            <v>70</v>
          </cell>
          <cell r="H173" t="str">
            <v>Standard</v>
          </cell>
          <cell r="I173" t="str">
            <v>Master(00/11/7)</v>
          </cell>
          <cell r="J173" t="str">
            <v>NORTEL</v>
          </cell>
        </row>
        <row r="174">
          <cell r="C174" t="str">
            <v>P0776593</v>
          </cell>
          <cell r="D174" t="str">
            <v>P0776593</v>
          </cell>
          <cell r="E174" t="str">
            <v xml:space="preserve">Basic Footstand M2216/M2616 Grey </v>
          </cell>
          <cell r="F174">
            <v>1150</v>
          </cell>
          <cell r="G174">
            <v>10</v>
          </cell>
          <cell r="H174" t="str">
            <v>Standard</v>
          </cell>
          <cell r="I174" t="str">
            <v>Master(00/11/7)</v>
          </cell>
          <cell r="J174" t="str">
            <v>NORTEL</v>
          </cell>
        </row>
        <row r="175">
          <cell r="C175" t="str">
            <v>P0780103</v>
          </cell>
          <cell r="D175" t="str">
            <v>P0780103</v>
          </cell>
          <cell r="E175" t="str">
            <v>Key Module Footstand, Single, Black</v>
          </cell>
          <cell r="F175">
            <v>2300</v>
          </cell>
          <cell r="G175">
            <v>20</v>
          </cell>
          <cell r="H175" t="str">
            <v>Standard</v>
          </cell>
          <cell r="I175" t="str">
            <v>Master(00/11/7)</v>
          </cell>
          <cell r="J175" t="str">
            <v>NORTEL</v>
          </cell>
        </row>
        <row r="176">
          <cell r="C176" t="str">
            <v>P0780135</v>
          </cell>
          <cell r="D176" t="str">
            <v>P0780135</v>
          </cell>
          <cell r="E176" t="str">
            <v>Key Module Footstand, Single, ASH</v>
          </cell>
          <cell r="F176">
            <v>2300</v>
          </cell>
          <cell r="G176">
            <v>20</v>
          </cell>
          <cell r="H176" t="str">
            <v>Standard</v>
          </cell>
          <cell r="I176" t="str">
            <v>Master(00/11/7)</v>
          </cell>
          <cell r="J176" t="str">
            <v>NORTEL</v>
          </cell>
        </row>
        <row r="177">
          <cell r="C177" t="str">
            <v>P0780193</v>
          </cell>
          <cell r="D177" t="str">
            <v>P0780193</v>
          </cell>
          <cell r="E177" t="str">
            <v>Key Module Footstand, Single, Dolphin</v>
          </cell>
          <cell r="F177">
            <v>2300</v>
          </cell>
          <cell r="G177">
            <v>20</v>
          </cell>
          <cell r="H177" t="str">
            <v>Standard</v>
          </cell>
          <cell r="I177" t="str">
            <v>Master(00/11/7)</v>
          </cell>
          <cell r="J177" t="str">
            <v>NORTEL</v>
          </cell>
        </row>
        <row r="178">
          <cell r="C178" t="str">
            <v>P0780203</v>
          </cell>
          <cell r="D178" t="str">
            <v>P0780203</v>
          </cell>
          <cell r="E178" t="str">
            <v>Key Module Footstand, Double, Black</v>
          </cell>
          <cell r="F178">
            <v>3450</v>
          </cell>
          <cell r="G178">
            <v>30</v>
          </cell>
          <cell r="H178" t="str">
            <v>Standard</v>
          </cell>
          <cell r="I178" t="str">
            <v>Master(00/11/7)</v>
          </cell>
          <cell r="J178" t="str">
            <v>NORTEL</v>
          </cell>
        </row>
        <row r="179">
          <cell r="C179" t="str">
            <v>P0780235</v>
          </cell>
          <cell r="D179" t="str">
            <v>P0780235</v>
          </cell>
          <cell r="E179" t="str">
            <v>Key Module Footstand, Double, ASH</v>
          </cell>
          <cell r="F179">
            <v>3450</v>
          </cell>
          <cell r="G179">
            <v>30</v>
          </cell>
          <cell r="H179" t="str">
            <v>Standard</v>
          </cell>
          <cell r="I179" t="str">
            <v>Master(00/11/7)</v>
          </cell>
          <cell r="J179" t="str">
            <v>NORTEL</v>
          </cell>
        </row>
        <row r="180">
          <cell r="C180" t="str">
            <v>P0780293</v>
          </cell>
          <cell r="D180" t="str">
            <v>P0780293</v>
          </cell>
          <cell r="E180" t="str">
            <v>Key Module Footstand, Double, Dolphin</v>
          </cell>
          <cell r="F180">
            <v>3450</v>
          </cell>
          <cell r="G180">
            <v>30</v>
          </cell>
          <cell r="H180" t="str">
            <v>Standard</v>
          </cell>
          <cell r="I180" t="str">
            <v>Master(00/11/7)</v>
          </cell>
          <cell r="J180" t="str">
            <v>NORTEL</v>
          </cell>
        </row>
        <row r="181">
          <cell r="C181" t="str">
            <v>P0784503</v>
          </cell>
          <cell r="D181" t="str">
            <v>P0784503</v>
          </cell>
          <cell r="E181" t="str">
            <v>Top Cover Filler Plate, Black</v>
          </cell>
          <cell r="F181">
            <v>1035</v>
          </cell>
          <cell r="G181">
            <v>9</v>
          </cell>
          <cell r="H181" t="str">
            <v>Standard</v>
          </cell>
          <cell r="I181" t="str">
            <v>Master(00/11/7)</v>
          </cell>
          <cell r="J181" t="str">
            <v>NORTEL</v>
          </cell>
        </row>
        <row r="182">
          <cell r="C182" t="str">
            <v>P0784535</v>
          </cell>
          <cell r="D182" t="str">
            <v>P0784535</v>
          </cell>
          <cell r="E182" t="str">
            <v>Top Cover Filler Plate, Ash</v>
          </cell>
          <cell r="F182">
            <v>1035</v>
          </cell>
          <cell r="G182">
            <v>9</v>
          </cell>
          <cell r="H182" t="str">
            <v>Standard</v>
          </cell>
          <cell r="I182" t="str">
            <v>Master(00/11/7)</v>
          </cell>
          <cell r="J182" t="str">
            <v>NORTEL</v>
          </cell>
        </row>
        <row r="183">
          <cell r="C183" t="str">
            <v>P0784593</v>
          </cell>
          <cell r="D183" t="str">
            <v>P0784593</v>
          </cell>
          <cell r="E183" t="str">
            <v>Filler Plate Grey (use when removing display)</v>
          </cell>
          <cell r="F183">
            <v>345</v>
          </cell>
          <cell r="G183">
            <v>3</v>
          </cell>
          <cell r="H183" t="str">
            <v>Standard</v>
          </cell>
          <cell r="I183" t="str">
            <v>Master(00/11/7)</v>
          </cell>
          <cell r="J183" t="str">
            <v>NORTEL</v>
          </cell>
        </row>
        <row r="184">
          <cell r="C184" t="str">
            <v>P0865362</v>
          </cell>
          <cell r="D184" t="str">
            <v>P0865362</v>
          </cell>
          <cell r="E184" t="str">
            <v>Meridian 1 Attendant PC Unit Installation Guide</v>
          </cell>
          <cell r="F184">
            <v>690</v>
          </cell>
          <cell r="G184">
            <v>6</v>
          </cell>
          <cell r="H184" t="str">
            <v>Standard</v>
          </cell>
          <cell r="I184" t="str">
            <v>Master(00/11/7)</v>
          </cell>
          <cell r="J184" t="str">
            <v>NORTEL</v>
          </cell>
        </row>
        <row r="185">
          <cell r="C185" t="str">
            <v>P0868056</v>
          </cell>
          <cell r="D185" t="str">
            <v>P0868056</v>
          </cell>
          <cell r="E185" t="str">
            <v>Meridian 1 Attendant PC Unit Quick Reference Guide</v>
          </cell>
          <cell r="F185">
            <v>690</v>
          </cell>
          <cell r="G185">
            <v>6</v>
          </cell>
          <cell r="H185" t="str">
            <v>Standard</v>
          </cell>
          <cell r="I185" t="str">
            <v>Master(00/11/7)</v>
          </cell>
          <cell r="J185" t="str">
            <v>NORTEL</v>
          </cell>
        </row>
        <row r="186">
          <cell r="C186" t="str">
            <v>P0870921</v>
          </cell>
          <cell r="D186" t="str">
            <v>P0870921</v>
          </cell>
          <cell r="E186" t="str">
            <v>Meridian Modular Telephone User Guide English</v>
          </cell>
          <cell r="F186">
            <v>690</v>
          </cell>
          <cell r="G186">
            <v>6</v>
          </cell>
          <cell r="H186" t="str">
            <v>Standard</v>
          </cell>
          <cell r="I186" t="str">
            <v>Master(00/11/7)</v>
          </cell>
          <cell r="J186" t="str">
            <v>NORTEL</v>
          </cell>
        </row>
        <row r="187">
          <cell r="C187" t="str">
            <v>P0873891</v>
          </cell>
          <cell r="D187" t="str">
            <v>P0873891</v>
          </cell>
          <cell r="E187" t="str">
            <v>Meridian 1 Attendant PC Software Quick Start Guide</v>
          </cell>
          <cell r="F187">
            <v>2530</v>
          </cell>
          <cell r="G187">
            <v>22</v>
          </cell>
          <cell r="H187" t="str">
            <v>Standard</v>
          </cell>
          <cell r="I187" t="str">
            <v>Master(00/11/7)</v>
          </cell>
          <cell r="J187" t="str">
            <v>NORTEL</v>
          </cell>
        </row>
        <row r="188">
          <cell r="C188" t="str">
            <v>P0873892</v>
          </cell>
          <cell r="D188" t="str">
            <v>P0873892</v>
          </cell>
          <cell r="E188" t="str">
            <v>Meridian 1 Attendant PC Software User Guide</v>
          </cell>
          <cell r="F188">
            <v>4025</v>
          </cell>
          <cell r="G188">
            <v>35</v>
          </cell>
          <cell r="H188" t="str">
            <v>Standard</v>
          </cell>
          <cell r="I188" t="str">
            <v>Master(00/11/7)</v>
          </cell>
          <cell r="J188" t="str">
            <v>NORTEL</v>
          </cell>
        </row>
        <row r="189">
          <cell r="C189" t="str">
            <v>P0873893</v>
          </cell>
          <cell r="D189" t="str">
            <v>P0873893</v>
          </cell>
          <cell r="E189" t="str">
            <v>Meridian 1 Attendant PC Software Installation Guide</v>
          </cell>
          <cell r="F189">
            <v>2300</v>
          </cell>
          <cell r="G189">
            <v>20</v>
          </cell>
          <cell r="H189" t="str">
            <v>Standard</v>
          </cell>
          <cell r="I189" t="str">
            <v>Master(00/11/7)</v>
          </cell>
          <cell r="J189" t="str">
            <v>NORTEL</v>
          </cell>
        </row>
        <row r="190">
          <cell r="C190" t="str">
            <v>P0874391</v>
          </cell>
          <cell r="D190" t="str">
            <v>P0874391</v>
          </cell>
          <cell r="E190" t="str">
            <v>Meridian 1 Attendant PC LAN Interface Module Installation Guide</v>
          </cell>
          <cell r="F190">
            <v>2300</v>
          </cell>
          <cell r="G190">
            <v>20</v>
          </cell>
          <cell r="H190" t="str">
            <v>Standard</v>
          </cell>
          <cell r="I190" t="str">
            <v>Master(00/11/7)</v>
          </cell>
          <cell r="J190" t="str">
            <v>NORTEL</v>
          </cell>
        </row>
        <row r="191">
          <cell r="I191" t="str">
            <v>済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TI集計"/>
      <sheetName val="製１調書"/>
      <sheetName val="製２調書"/>
      <sheetName val="ＳＰ計画外の案件"/>
      <sheetName val="所属表"/>
      <sheetName val="フェーズ"/>
      <sheetName val="見極め"/>
      <sheetName val="時期"/>
      <sheetName val="グループ"/>
      <sheetName val="予備"/>
      <sheetName val="見込み"/>
      <sheetName val="グループ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"/>
      <sheetName val="工事費"/>
      <sheetName val="見積り合計"/>
      <sheetName val="見積り用ｼｰﾄ"/>
      <sheetName val="本体構成(M型）"/>
      <sheetName val="本体構成(L型） "/>
      <sheetName val="通達用価格"/>
      <sheetName val="販売店様用"/>
      <sheetName val="通達（ALL）"/>
      <sheetName val="収束物品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資料表紙"/>
      <sheetName val="0.SE積算"/>
      <sheetName val="2.目標価格書（ユニアデックス）"/>
      <sheetName val="3.請負会社選定（ユニアデックス）"/>
      <sheetName val="4.価格交渉記録書（ユニアデックス）"/>
      <sheetName val="2.目標価格書（LAC）"/>
      <sheetName val="3.請負会社選定（LAC） (2)"/>
      <sheetName val="4.価格交渉記録書（LAC） (2)"/>
      <sheetName val="リスクチェック表"/>
      <sheetName val="1.積算時レビューチェッ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3">
          <cell r="A83" t="str">
            <v>する</v>
          </cell>
          <cell r="B83" t="str">
            <v>回避</v>
          </cell>
          <cell r="C83" t="str">
            <v>○</v>
          </cell>
          <cell r="H83" t="str">
            <v>１月</v>
          </cell>
          <cell r="I83" t="str">
            <v>１日</v>
          </cell>
          <cell r="K83" t="str">
            <v>部門長</v>
          </cell>
          <cell r="L83" t="str">
            <v>打合せ</v>
          </cell>
        </row>
        <row r="84">
          <cell r="A84" t="str">
            <v>しそう</v>
          </cell>
          <cell r="B84" t="str">
            <v>転嫁</v>
          </cell>
          <cell r="C84" t="str">
            <v>△</v>
          </cell>
          <cell r="H84" t="str">
            <v>２月</v>
          </cell>
          <cell r="I84" t="str">
            <v>２日</v>
          </cell>
          <cell r="K84" t="str">
            <v>部長</v>
          </cell>
          <cell r="L84" t="str">
            <v>コンセプトレビュー</v>
          </cell>
        </row>
        <row r="85">
          <cell r="A85" t="str">
            <v>しない</v>
          </cell>
          <cell r="B85" t="str">
            <v>受容</v>
          </cell>
          <cell r="C85" t="str">
            <v>×</v>
          </cell>
          <cell r="H85" t="str">
            <v>３月</v>
          </cell>
          <cell r="I85" t="str">
            <v>３日</v>
          </cell>
          <cell r="K85" t="str">
            <v>課長</v>
          </cell>
          <cell r="L85" t="str">
            <v>PJ審議会</v>
          </cell>
        </row>
        <row r="86">
          <cell r="B86" t="str">
            <v>軽減</v>
          </cell>
          <cell r="H86" t="str">
            <v>４月</v>
          </cell>
          <cell r="I86" t="str">
            <v>４日</v>
          </cell>
          <cell r="K86" t="str">
            <v>主査</v>
          </cell>
          <cell r="L86" t="str">
            <v>提案審議会</v>
          </cell>
        </row>
        <row r="87">
          <cell r="A87" t="str">
            <v>低</v>
          </cell>
          <cell r="H87" t="str">
            <v>５月</v>
          </cell>
          <cell r="I87" t="str">
            <v>５日</v>
          </cell>
          <cell r="L87" t="str">
            <v>設計会議</v>
          </cell>
        </row>
        <row r="88">
          <cell r="A88" t="str">
            <v>中</v>
          </cell>
          <cell r="B88" t="str">
            <v>営業</v>
          </cell>
          <cell r="C88" t="str">
            <v>未</v>
          </cell>
          <cell r="H88" t="str">
            <v>６月</v>
          </cell>
          <cell r="I88" t="str">
            <v>６日</v>
          </cell>
        </row>
        <row r="89">
          <cell r="A89" t="str">
            <v>高</v>
          </cell>
          <cell r="B89" t="str">
            <v>SE</v>
          </cell>
          <cell r="C89" t="str">
            <v>済</v>
          </cell>
          <cell r="H89" t="str">
            <v>７月</v>
          </cell>
          <cell r="I89" t="str">
            <v>７日</v>
          </cell>
        </row>
        <row r="90">
          <cell r="H90" t="str">
            <v>８月</v>
          </cell>
          <cell r="I90" t="str">
            <v>８日</v>
          </cell>
        </row>
        <row r="91">
          <cell r="H91" t="str">
            <v>９月</v>
          </cell>
          <cell r="I91" t="str">
            <v>９日</v>
          </cell>
        </row>
        <row r="92">
          <cell r="H92" t="str">
            <v>１０月</v>
          </cell>
          <cell r="I92" t="str">
            <v>１０日</v>
          </cell>
        </row>
        <row r="93">
          <cell r="H93" t="str">
            <v>１１月</v>
          </cell>
          <cell r="I93" t="str">
            <v>１１日</v>
          </cell>
        </row>
        <row r="94">
          <cell r="H94" t="str">
            <v>１２月</v>
          </cell>
          <cell r="I94" t="str">
            <v>１２日</v>
          </cell>
        </row>
        <row r="95">
          <cell r="H95" t="str">
            <v>１月</v>
          </cell>
          <cell r="I95" t="str">
            <v>１３日</v>
          </cell>
        </row>
        <row r="96">
          <cell r="H96" t="str">
            <v>２月</v>
          </cell>
          <cell r="I96" t="str">
            <v>１４日</v>
          </cell>
        </row>
        <row r="97">
          <cell r="H97" t="str">
            <v>３月</v>
          </cell>
          <cell r="I97" t="str">
            <v>１５日</v>
          </cell>
        </row>
        <row r="98">
          <cell r="H98" t="str">
            <v>４月</v>
          </cell>
          <cell r="I98" t="str">
            <v>１６日</v>
          </cell>
        </row>
        <row r="99">
          <cell r="H99" t="str">
            <v>５月</v>
          </cell>
          <cell r="I99" t="str">
            <v>１７日</v>
          </cell>
        </row>
        <row r="100">
          <cell r="H100" t="str">
            <v>６月</v>
          </cell>
          <cell r="I100" t="str">
            <v>１８日</v>
          </cell>
        </row>
        <row r="101">
          <cell r="H101" t="str">
            <v>７月</v>
          </cell>
          <cell r="I101" t="str">
            <v>１９日</v>
          </cell>
        </row>
        <row r="102">
          <cell r="H102" t="str">
            <v>８月</v>
          </cell>
          <cell r="I102" t="str">
            <v>２０日</v>
          </cell>
        </row>
        <row r="103">
          <cell r="H103" t="str">
            <v>９月</v>
          </cell>
          <cell r="I103" t="str">
            <v>２１日</v>
          </cell>
        </row>
        <row r="104">
          <cell r="H104" t="str">
            <v>１０月</v>
          </cell>
          <cell r="I104" t="str">
            <v>２２日</v>
          </cell>
        </row>
        <row r="105">
          <cell r="H105" t="str">
            <v>１１月</v>
          </cell>
          <cell r="I105" t="str">
            <v>２３日</v>
          </cell>
        </row>
        <row r="106">
          <cell r="H106" t="str">
            <v>１２月</v>
          </cell>
          <cell r="I106" t="str">
            <v>２４日</v>
          </cell>
        </row>
        <row r="107">
          <cell r="I107" t="str">
            <v>２５日</v>
          </cell>
        </row>
        <row r="108">
          <cell r="I108" t="str">
            <v>２６日</v>
          </cell>
        </row>
        <row r="109">
          <cell r="I109" t="str">
            <v>２７日</v>
          </cell>
        </row>
        <row r="110">
          <cell r="I110" t="str">
            <v>２８日</v>
          </cell>
        </row>
        <row r="111">
          <cell r="I111" t="str">
            <v>２９日</v>
          </cell>
        </row>
        <row r="112">
          <cell r="I112" t="str">
            <v>３０日</v>
          </cell>
        </row>
        <row r="113">
          <cell r="I113" t="str">
            <v>３１日</v>
          </cell>
        </row>
      </sheetData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4">
          <cell r="B4">
            <v>1</v>
          </cell>
          <cell r="C4" t="str">
            <v>ああああああああああああああああああああああああ</v>
          </cell>
          <cell r="D4" t="str">
            <v>式式式</v>
          </cell>
          <cell r="E4">
            <v>12345678</v>
          </cell>
        </row>
        <row r="5">
          <cell r="B5">
            <v>10</v>
          </cell>
          <cell r="C5" t="str">
            <v>いいいいいいいいいい</v>
          </cell>
          <cell r="D5" t="str">
            <v>式式式</v>
          </cell>
          <cell r="E5">
            <v>200</v>
          </cell>
        </row>
        <row r="6">
          <cell r="B6">
            <v>15</v>
          </cell>
          <cell r="C6" t="str">
            <v>ううううううううううううううううううう</v>
          </cell>
          <cell r="D6" t="str">
            <v>枚</v>
          </cell>
          <cell r="E6">
            <v>500</v>
          </cell>
        </row>
        <row r="7">
          <cell r="B7">
            <v>20</v>
          </cell>
          <cell r="C7" t="str">
            <v>えええええええええええええええええ</v>
          </cell>
          <cell r="D7" t="str">
            <v>条</v>
          </cell>
          <cell r="E7">
            <v>2500</v>
          </cell>
        </row>
        <row r="8">
          <cell r="B8">
            <v>25</v>
          </cell>
          <cell r="C8" t="str">
            <v>おおおおおおおおおおおおおおおお</v>
          </cell>
          <cell r="D8" t="str">
            <v>個</v>
          </cell>
          <cell r="E8">
            <v>30000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通達用価格"/>
      <sheetName val="見積検証用"/>
    </sheetNames>
    <sheetDataSet>
      <sheetData sheetId="0" refreshError="1">
        <row r="8">
          <cell r="B8" t="str">
            <v>商　品　名</v>
          </cell>
          <cell r="C8" t="str">
            <v>カナ品名</v>
          </cell>
        </row>
        <row r="9">
          <cell r="B9" t="str">
            <v>ＥＰＨＭ形基本キャビネットＡ「」</v>
          </cell>
          <cell r="C9" t="str">
            <v>EPHM-BCBTA&lt; &gt;</v>
          </cell>
        </row>
        <row r="10">
          <cell r="B10" t="str">
            <v>ＥＰＨＭ形基本キャビネット２Ａ「」</v>
          </cell>
          <cell r="C10" t="str">
            <v>EPHM-BCBT2A&lt; &gt;</v>
          </cell>
        </row>
        <row r="11">
          <cell r="B11" t="str">
            <v>ＥＰＨＬ形基本キャビネットA「」</v>
          </cell>
          <cell r="C11" t="str">
            <v>EPHL-BCBTA&lt; &gt;</v>
          </cell>
        </row>
        <row r="12">
          <cell r="B12" t="str">
            <v>ＰＥＨ形増設キャビネットＡ「」</v>
          </cell>
          <cell r="C12" t="str">
            <v>PEH-ECBTA&lt; &gt;</v>
          </cell>
        </row>
        <row r="13">
          <cell r="B13" t="str">
            <v>ＰＥＨ形増設キャビネットB「」</v>
          </cell>
          <cell r="C13" t="str">
            <v>PEH-ECBTB&lt; &gt;</v>
          </cell>
        </row>
        <row r="14">
          <cell r="B14" t="str">
            <v>ＰＥＨ形整流器キャビネットＡ「」</v>
          </cell>
          <cell r="C14" t="str">
            <v>PEH-RCBTA&lt; &gt;</v>
          </cell>
        </row>
        <row r="15">
          <cell r="B15" t="str">
            <v>ＰＥＨ形整流器モジュールＡ「」</v>
          </cell>
          <cell r="C15" t="str">
            <v>PEH-RMA&lt; &gt;</v>
          </cell>
        </row>
        <row r="16">
          <cell r="B16" t="str">
            <v>ＰＥＨ形電源受電ユニット「」</v>
          </cell>
          <cell r="C16" t="str">
            <v>PEH-DCCBTA&lt; &gt;</v>
          </cell>
        </row>
        <row r="17">
          <cell r="B17" t="str">
            <v>ＰＥＨ形トップユニットＡ「」</v>
          </cell>
          <cell r="C17" t="str">
            <v>PEH-TOPA&lt; &gt;</v>
          </cell>
        </row>
        <row r="18">
          <cell r="B18" t="str">
            <v>ＰＥＨ形リモートスイッチキャビネット「」</v>
          </cell>
          <cell r="C18" t="str">
            <v>PEH-OLMXCBTA&lt; &gt;</v>
          </cell>
        </row>
        <row r="19">
          <cell r="B19" t="str">
            <v>ＰＰＨ形リモートスイッチインタフェースパッケージ「」</v>
          </cell>
          <cell r="C19" t="str">
            <v>PPH-OLMXIFA&lt; &gt;</v>
          </cell>
        </row>
        <row r="20">
          <cell r="B20" t="str">
            <v>ＰＰＨＬ形時間スイッチＢ「」</v>
          </cell>
          <cell r="C20" t="str">
            <v>PPHL-TSWB&lt; &gt;</v>
          </cell>
        </row>
        <row r="21">
          <cell r="B21" t="str">
            <v>PPH形ﾓｼﾞｭｰﾙ制御ﾊﾟｯｹｰｼﾞC｢｣</v>
          </cell>
          <cell r="C21" t="str">
            <v>PPH-MCONTC&lt;&gt;</v>
          </cell>
        </row>
        <row r="22">
          <cell r="B22" t="str">
            <v>PPH形ﾓｼﾞｭｰﾙ制御ﾊﾟｯｹｰｼﾞD｢｣</v>
          </cell>
          <cell r="C22" t="str">
            <v>PPH-MCONTD&lt;&gt;</v>
          </cell>
        </row>
        <row r="23">
          <cell r="B23" t="str">
            <v>ＰＥＨ形ダミーキャビネット「」</v>
          </cell>
          <cell r="C23" t="str">
            <v>PEH-DMCA&lt;&gt;</v>
          </cell>
        </row>
        <row r="24">
          <cell r="B24" t="str">
            <v>ＰＥＨ形バッテリキャビネットＡ「」</v>
          </cell>
          <cell r="C24" t="str">
            <v>PEH-BATCA&lt;&gt;</v>
          </cell>
        </row>
        <row r="25">
          <cell r="B25" t="str">
            <v>ＰＥＨ形ベース「」</v>
          </cell>
          <cell r="C25" t="str">
            <v>PEH-BASE&lt;&gt;</v>
          </cell>
        </row>
        <row r="26">
          <cell r="B26" t="str">
            <v>ＰＥＨ形架上補強金具Ａ「」</v>
          </cell>
          <cell r="C26" t="str">
            <v>PEH-ﾎｷｮｳｶﾅｸﾞA&lt;&gt;</v>
          </cell>
        </row>
        <row r="27">
          <cell r="B27" t="str">
            <v>ＰＥＨ形架上補強金具Ｂ「」</v>
          </cell>
          <cell r="C27" t="str">
            <v>PEH-ﾎｷｮｳｶﾅｸﾞB&lt;&gt;</v>
          </cell>
        </row>
        <row r="31">
          <cell r="B31" t="str">
            <v>２．ＥＰ２７（Ⅱ）ケーブル類</v>
          </cell>
        </row>
        <row r="33">
          <cell r="B33" t="str">
            <v>商　品　名</v>
          </cell>
          <cell r="C33" t="str">
            <v>カナ品名</v>
          </cell>
        </row>
        <row r="34">
          <cell r="B34" t="str">
            <v>ＰＥＨＭ形ケーブル A「」</v>
          </cell>
          <cell r="C34" t="str">
            <v>PEHM-CABLEA&lt; &gt;</v>
          </cell>
        </row>
        <row r="35">
          <cell r="B35" t="str">
            <v>ＰＥＨＭ形ケーブル Ｂ「」</v>
          </cell>
          <cell r="C35" t="str">
            <v>PEHM-CABLEB&lt; &gt;</v>
          </cell>
        </row>
        <row r="36">
          <cell r="B36" t="str">
            <v>ＰＥＨＬ形ケーブル１Ａ「」</v>
          </cell>
          <cell r="C36" t="str">
            <v>PEHL-CABLE1A&lt; &gt;</v>
          </cell>
        </row>
        <row r="37">
          <cell r="B37" t="str">
            <v>ＰＥＨＬ形ケーブル２Ａ「」</v>
          </cell>
          <cell r="C37" t="str">
            <v>PEHL-CABLE2A&lt; &gt;</v>
          </cell>
        </row>
        <row r="38">
          <cell r="B38" t="str">
            <v>ＰＥＨＬ形ケーブル３Ａ「」</v>
          </cell>
          <cell r="C38" t="str">
            <v>PEHL-CABLE3A&lt; &gt;</v>
          </cell>
        </row>
        <row r="39">
          <cell r="B39" t="str">
            <v>ＰＥＨＬ形ケーブル４Ａ「」</v>
          </cell>
          <cell r="C39" t="str">
            <v>PEHL-CABLE4A&lt; &gt;</v>
          </cell>
        </row>
        <row r="40">
          <cell r="B40" t="str">
            <v>ＰＥＨＬ形ケーブル５Ａ「」</v>
          </cell>
          <cell r="C40" t="str">
            <v>PEHL-CABLE5A&lt; &gt;</v>
          </cell>
        </row>
        <row r="41">
          <cell r="B41" t="str">
            <v>ＰＥＨＬ形ケーブル６Ａ「」</v>
          </cell>
          <cell r="C41" t="str">
            <v>PEHL-CABLE6A&lt; &gt;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"/>
  <sheetViews>
    <sheetView showGridLines="0" tabSelected="1" view="pageBreakPreview" zoomScaleNormal="100" zoomScaleSheetLayoutView="100" zoomScalePageLayoutView="50" workbookViewId="0">
      <selection activeCell="AN3" sqref="AN3"/>
    </sheetView>
  </sheetViews>
  <sheetFormatPr defaultRowHeight="14.25" x14ac:dyDescent="0.15"/>
  <cols>
    <col min="1" max="2" width="3" style="7" customWidth="1"/>
    <col min="3" max="3" width="9.75" style="7" customWidth="1"/>
    <col min="4" max="4" width="28.375" style="7" customWidth="1"/>
    <col min="5" max="5" width="14.5" style="7" customWidth="1"/>
    <col min="6" max="7" width="5.5" style="7" bestFit="1" customWidth="1"/>
    <col min="8" max="9" width="14.5" style="7" customWidth="1"/>
    <col min="10" max="11" width="5.5" style="7" customWidth="1"/>
    <col min="12" max="12" width="14.5" style="61" customWidth="1"/>
    <col min="13" max="13" width="14.5" style="7" customWidth="1"/>
    <col min="14" max="15" width="5.5" style="7" customWidth="1"/>
    <col min="16" max="16" width="14.5" style="61" customWidth="1"/>
    <col min="17" max="17" width="14.5" style="7" customWidth="1"/>
    <col min="18" max="18" width="5.5" style="7" customWidth="1"/>
    <col min="19" max="19" width="5.5" style="7" bestFit="1" customWidth="1"/>
    <col min="20" max="20" width="14.5" style="61" customWidth="1"/>
    <col min="21" max="21" width="14.5" style="7" customWidth="1"/>
    <col min="22" max="22" width="5.5" style="7" customWidth="1"/>
    <col min="23" max="23" width="5.5" style="7" bestFit="1" customWidth="1"/>
    <col min="24" max="24" width="14.5" style="61" customWidth="1"/>
    <col min="25" max="25" width="14.5" style="7" customWidth="1"/>
    <col min="26" max="27" width="5.5" style="7" customWidth="1"/>
    <col min="28" max="28" width="14.5" style="61" customWidth="1"/>
    <col min="29" max="29" width="14.5" style="7" customWidth="1"/>
    <col min="30" max="31" width="5.5" style="7" customWidth="1"/>
    <col min="32" max="32" width="14.5" style="61" customWidth="1"/>
    <col min="33" max="33" width="14.5" style="7" customWidth="1"/>
    <col min="34" max="35" width="5.5" style="7" customWidth="1"/>
    <col min="36" max="36" width="14.5" style="61" customWidth="1"/>
    <col min="37" max="37" width="16.75" style="60" customWidth="1"/>
    <col min="38" max="38" width="19.5" style="7" customWidth="1"/>
    <col min="39" max="39" width="5.625" style="6" bestFit="1" customWidth="1"/>
    <col min="40" max="40" width="12.5" style="6" bestFit="1" customWidth="1"/>
    <col min="41" max="41" width="10.5" style="7" bestFit="1" customWidth="1"/>
    <col min="42" max="16384" width="9" style="7"/>
  </cols>
  <sheetData>
    <row r="1" spans="1:40" s="1" customFormat="1" ht="41.25" customHeight="1" x14ac:dyDescent="0.2">
      <c r="B1" s="2" t="s">
        <v>0</v>
      </c>
      <c r="C1" s="2"/>
      <c r="L1" s="3"/>
      <c r="P1" s="3"/>
      <c r="T1" s="3"/>
      <c r="X1" s="3"/>
      <c r="AB1" s="3"/>
      <c r="AF1" s="3"/>
      <c r="AJ1" s="3"/>
      <c r="AK1" s="4"/>
      <c r="AL1" s="75" t="s">
        <v>38</v>
      </c>
      <c r="AM1" s="5"/>
      <c r="AN1" s="5"/>
    </row>
    <row r="2" spans="1:40" ht="41.25" customHeight="1" x14ac:dyDescent="0.2">
      <c r="A2" s="1"/>
      <c r="B2" s="1" t="s">
        <v>1</v>
      </c>
      <c r="C2" s="2"/>
      <c r="D2" s="1"/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3"/>
      <c r="Q2" s="1"/>
      <c r="R2" s="1"/>
      <c r="S2" s="1"/>
      <c r="T2" s="3"/>
      <c r="U2" s="1"/>
      <c r="V2" s="1"/>
      <c r="W2" s="1"/>
      <c r="X2" s="3"/>
      <c r="Y2" s="1"/>
      <c r="Z2" s="1"/>
      <c r="AA2" s="1"/>
      <c r="AB2" s="3"/>
      <c r="AC2" s="1"/>
      <c r="AD2" s="1"/>
      <c r="AE2" s="1"/>
      <c r="AF2" s="3"/>
      <c r="AG2" s="1"/>
      <c r="AH2" s="1"/>
      <c r="AI2" s="1"/>
      <c r="AJ2" s="3"/>
      <c r="AK2" s="4"/>
      <c r="AL2" s="1"/>
    </row>
    <row r="3" spans="1:40" s="15" customFormat="1" ht="41.25" customHeight="1" x14ac:dyDescent="0.4">
      <c r="A3" s="8"/>
      <c r="B3" s="69"/>
      <c r="C3" s="65" t="s">
        <v>2</v>
      </c>
      <c r="D3" s="65" t="s">
        <v>3</v>
      </c>
      <c r="E3" s="9" t="s">
        <v>4</v>
      </c>
      <c r="F3" s="10" t="s">
        <v>5</v>
      </c>
      <c r="G3" s="10" t="s">
        <v>6</v>
      </c>
      <c r="H3" s="11" t="s">
        <v>7</v>
      </c>
      <c r="I3" s="9" t="s">
        <v>4</v>
      </c>
      <c r="J3" s="10" t="s">
        <v>5</v>
      </c>
      <c r="K3" s="10" t="s">
        <v>6</v>
      </c>
      <c r="L3" s="12" t="s">
        <v>8</v>
      </c>
      <c r="M3" s="9" t="s">
        <v>4</v>
      </c>
      <c r="N3" s="10" t="s">
        <v>5</v>
      </c>
      <c r="O3" s="10" t="s">
        <v>6</v>
      </c>
      <c r="P3" s="12" t="s">
        <v>9</v>
      </c>
      <c r="Q3" s="9" t="s">
        <v>4</v>
      </c>
      <c r="R3" s="10" t="s">
        <v>5</v>
      </c>
      <c r="S3" s="10" t="s">
        <v>6</v>
      </c>
      <c r="T3" s="12" t="s">
        <v>8</v>
      </c>
      <c r="U3" s="9" t="s">
        <v>4</v>
      </c>
      <c r="V3" s="10" t="s">
        <v>5</v>
      </c>
      <c r="W3" s="10" t="s">
        <v>6</v>
      </c>
      <c r="X3" s="12" t="s">
        <v>8</v>
      </c>
      <c r="Y3" s="9" t="s">
        <v>4</v>
      </c>
      <c r="Z3" s="10" t="s">
        <v>5</v>
      </c>
      <c r="AA3" s="10" t="s">
        <v>6</v>
      </c>
      <c r="AB3" s="12" t="s">
        <v>8</v>
      </c>
      <c r="AC3" s="9" t="s">
        <v>4</v>
      </c>
      <c r="AD3" s="10" t="s">
        <v>5</v>
      </c>
      <c r="AE3" s="10" t="s">
        <v>6</v>
      </c>
      <c r="AF3" s="12" t="s">
        <v>8</v>
      </c>
      <c r="AG3" s="9" t="s">
        <v>4</v>
      </c>
      <c r="AH3" s="10" t="s">
        <v>5</v>
      </c>
      <c r="AI3" s="10" t="s">
        <v>6</v>
      </c>
      <c r="AJ3" s="12" t="s">
        <v>8</v>
      </c>
      <c r="AK3" s="62" t="s">
        <v>10</v>
      </c>
      <c r="AL3" s="64" t="s">
        <v>11</v>
      </c>
      <c r="AM3" s="13"/>
      <c r="AN3" s="14"/>
    </row>
    <row r="4" spans="1:40" s="15" customFormat="1" ht="41.25" customHeight="1" x14ac:dyDescent="0.4">
      <c r="A4" s="8"/>
      <c r="B4" s="69"/>
      <c r="C4" s="65"/>
      <c r="D4" s="65"/>
      <c r="E4" s="65" t="s">
        <v>12</v>
      </c>
      <c r="F4" s="65"/>
      <c r="G4" s="65"/>
      <c r="H4" s="65"/>
      <c r="I4" s="65" t="s">
        <v>13</v>
      </c>
      <c r="J4" s="65"/>
      <c r="K4" s="65"/>
      <c r="L4" s="65"/>
      <c r="M4" s="65" t="s">
        <v>14</v>
      </c>
      <c r="N4" s="65"/>
      <c r="O4" s="65"/>
      <c r="P4" s="65"/>
      <c r="Q4" s="65" t="s">
        <v>15</v>
      </c>
      <c r="R4" s="65"/>
      <c r="S4" s="65"/>
      <c r="T4" s="65"/>
      <c r="U4" s="65" t="s">
        <v>16</v>
      </c>
      <c r="V4" s="65"/>
      <c r="W4" s="65"/>
      <c r="X4" s="65"/>
      <c r="Y4" s="65" t="s">
        <v>17</v>
      </c>
      <c r="Z4" s="65"/>
      <c r="AA4" s="65"/>
      <c r="AB4" s="65"/>
      <c r="AC4" s="65" t="s">
        <v>18</v>
      </c>
      <c r="AD4" s="65"/>
      <c r="AE4" s="65"/>
      <c r="AF4" s="65"/>
      <c r="AG4" s="65" t="s">
        <v>19</v>
      </c>
      <c r="AH4" s="65"/>
      <c r="AI4" s="65"/>
      <c r="AJ4" s="65"/>
      <c r="AK4" s="63"/>
      <c r="AL4" s="64"/>
      <c r="AM4" s="13"/>
      <c r="AN4" s="14"/>
    </row>
    <row r="5" spans="1:40" s="29" customFormat="1" ht="45" customHeight="1" x14ac:dyDescent="0.4">
      <c r="A5" s="16"/>
      <c r="B5" s="66" t="s">
        <v>20</v>
      </c>
      <c r="C5" s="67" t="s">
        <v>39</v>
      </c>
      <c r="D5" s="17" t="s">
        <v>21</v>
      </c>
      <c r="E5" s="18"/>
      <c r="F5" s="19"/>
      <c r="G5" s="20"/>
      <c r="H5" s="18">
        <f t="shared" ref="H5:H10" si="0">E5*F5</f>
        <v>0</v>
      </c>
      <c r="I5" s="21"/>
      <c r="J5" s="19"/>
      <c r="K5" s="19"/>
      <c r="L5" s="22">
        <f>I5*J5</f>
        <v>0</v>
      </c>
      <c r="M5" s="23"/>
      <c r="N5" s="24"/>
      <c r="O5" s="24"/>
      <c r="P5" s="25"/>
      <c r="Q5" s="23"/>
      <c r="R5" s="24"/>
      <c r="S5" s="24"/>
      <c r="T5" s="25"/>
      <c r="U5" s="23"/>
      <c r="V5" s="24"/>
      <c r="W5" s="24"/>
      <c r="X5" s="25"/>
      <c r="Y5" s="23"/>
      <c r="Z5" s="24"/>
      <c r="AA5" s="24"/>
      <c r="AB5" s="25"/>
      <c r="AC5" s="23"/>
      <c r="AD5" s="24"/>
      <c r="AE5" s="24"/>
      <c r="AF5" s="25"/>
      <c r="AG5" s="21"/>
      <c r="AH5" s="19"/>
      <c r="AI5" s="19"/>
      <c r="AJ5" s="26">
        <f>AG5*AH5</f>
        <v>0</v>
      </c>
      <c r="AK5" s="21">
        <f>AJ5*0.08</f>
        <v>0</v>
      </c>
      <c r="AL5" s="27">
        <f>SUM(AJ5:AK5)</f>
        <v>0</v>
      </c>
      <c r="AM5" s="28"/>
      <c r="AN5" s="28"/>
    </row>
    <row r="6" spans="1:40" s="29" customFormat="1" ht="45" customHeight="1" x14ac:dyDescent="0.4">
      <c r="A6" s="16"/>
      <c r="B6" s="66"/>
      <c r="C6" s="67"/>
      <c r="D6" s="17" t="s">
        <v>22</v>
      </c>
      <c r="E6" s="18"/>
      <c r="F6" s="19"/>
      <c r="G6" s="19"/>
      <c r="H6" s="18">
        <f t="shared" si="0"/>
        <v>0</v>
      </c>
      <c r="I6" s="21"/>
      <c r="J6" s="19"/>
      <c r="K6" s="19"/>
      <c r="L6" s="22">
        <f t="shared" ref="L6:L7" si="1">I6*J6</f>
        <v>0</v>
      </c>
      <c r="M6" s="23"/>
      <c r="N6" s="24"/>
      <c r="O6" s="24"/>
      <c r="P6" s="25"/>
      <c r="Q6" s="23"/>
      <c r="R6" s="24"/>
      <c r="S6" s="24"/>
      <c r="T6" s="25"/>
      <c r="U6" s="23"/>
      <c r="V6" s="24"/>
      <c r="W6" s="24"/>
      <c r="X6" s="25"/>
      <c r="Y6" s="23"/>
      <c r="Z6" s="24"/>
      <c r="AA6" s="24"/>
      <c r="AB6" s="25"/>
      <c r="AC6" s="23"/>
      <c r="AD6" s="24"/>
      <c r="AE6" s="24"/>
      <c r="AF6" s="25"/>
      <c r="AG6" s="21"/>
      <c r="AH6" s="19"/>
      <c r="AI6" s="19"/>
      <c r="AJ6" s="26">
        <f t="shared" ref="AJ6:AJ12" si="2">AG6*AH6</f>
        <v>0</v>
      </c>
      <c r="AK6" s="21">
        <f t="shared" ref="AK6:AK20" si="3">AJ6*0.08</f>
        <v>0</v>
      </c>
      <c r="AL6" s="27">
        <f t="shared" ref="AL6:AL21" si="4">SUM(AJ6:AK6)</f>
        <v>0</v>
      </c>
      <c r="AM6" s="28"/>
      <c r="AN6" s="28"/>
    </row>
    <row r="7" spans="1:40" s="29" customFormat="1" ht="45" customHeight="1" x14ac:dyDescent="0.4">
      <c r="A7" s="16"/>
      <c r="B7" s="66"/>
      <c r="C7" s="67"/>
      <c r="D7" s="17" t="s">
        <v>23</v>
      </c>
      <c r="E7" s="18"/>
      <c r="F7" s="19"/>
      <c r="G7" s="19"/>
      <c r="H7" s="18">
        <f t="shared" si="0"/>
        <v>0</v>
      </c>
      <c r="I7" s="21"/>
      <c r="J7" s="19"/>
      <c r="K7" s="19"/>
      <c r="L7" s="22">
        <f t="shared" si="1"/>
        <v>0</v>
      </c>
      <c r="M7" s="23"/>
      <c r="N7" s="24"/>
      <c r="O7" s="24"/>
      <c r="P7" s="25"/>
      <c r="Q7" s="23"/>
      <c r="R7" s="24"/>
      <c r="S7" s="24"/>
      <c r="T7" s="25"/>
      <c r="U7" s="23"/>
      <c r="V7" s="24"/>
      <c r="W7" s="24"/>
      <c r="X7" s="25"/>
      <c r="Y7" s="23"/>
      <c r="Z7" s="24"/>
      <c r="AA7" s="24"/>
      <c r="AB7" s="25"/>
      <c r="AC7" s="23"/>
      <c r="AD7" s="24"/>
      <c r="AE7" s="24"/>
      <c r="AF7" s="25"/>
      <c r="AG7" s="21"/>
      <c r="AH7" s="19"/>
      <c r="AI7" s="19"/>
      <c r="AJ7" s="26">
        <f t="shared" si="2"/>
        <v>0</v>
      </c>
      <c r="AK7" s="21">
        <f t="shared" si="3"/>
        <v>0</v>
      </c>
      <c r="AL7" s="27">
        <f t="shared" si="4"/>
        <v>0</v>
      </c>
      <c r="AM7" s="28"/>
      <c r="AN7" s="28"/>
    </row>
    <row r="8" spans="1:40" s="29" customFormat="1" ht="45" customHeight="1" x14ac:dyDescent="0.4">
      <c r="A8" s="16"/>
      <c r="B8" s="66"/>
      <c r="C8" s="67"/>
      <c r="D8" s="17" t="s">
        <v>24</v>
      </c>
      <c r="E8" s="18"/>
      <c r="F8" s="19"/>
      <c r="G8" s="19"/>
      <c r="H8" s="18">
        <f t="shared" si="0"/>
        <v>0</v>
      </c>
      <c r="I8" s="21"/>
      <c r="J8" s="19"/>
      <c r="K8" s="19"/>
      <c r="L8" s="22">
        <f>I8*J8</f>
        <v>0</v>
      </c>
      <c r="M8" s="23"/>
      <c r="N8" s="24"/>
      <c r="O8" s="24"/>
      <c r="P8" s="25"/>
      <c r="Q8" s="23"/>
      <c r="R8" s="24"/>
      <c r="S8" s="24"/>
      <c r="T8" s="25"/>
      <c r="U8" s="23"/>
      <c r="V8" s="24"/>
      <c r="W8" s="24"/>
      <c r="X8" s="25"/>
      <c r="Y8" s="23"/>
      <c r="Z8" s="24"/>
      <c r="AA8" s="24"/>
      <c r="AB8" s="25"/>
      <c r="AC8" s="23"/>
      <c r="AD8" s="24"/>
      <c r="AE8" s="24"/>
      <c r="AF8" s="25"/>
      <c r="AG8" s="21"/>
      <c r="AH8" s="19"/>
      <c r="AI8" s="19"/>
      <c r="AJ8" s="26">
        <f t="shared" si="2"/>
        <v>0</v>
      </c>
      <c r="AK8" s="21">
        <f t="shared" si="3"/>
        <v>0</v>
      </c>
      <c r="AL8" s="27">
        <f t="shared" si="4"/>
        <v>0</v>
      </c>
      <c r="AM8" s="28"/>
      <c r="AN8" s="28"/>
    </row>
    <row r="9" spans="1:40" s="29" customFormat="1" ht="45" customHeight="1" x14ac:dyDescent="0.4">
      <c r="A9" s="16"/>
      <c r="B9" s="66"/>
      <c r="C9" s="67"/>
      <c r="D9" s="17" t="s">
        <v>25</v>
      </c>
      <c r="E9" s="18"/>
      <c r="F9" s="19"/>
      <c r="G9" s="19"/>
      <c r="H9" s="18">
        <f t="shared" si="0"/>
        <v>0</v>
      </c>
      <c r="I9" s="21"/>
      <c r="J9" s="19"/>
      <c r="K9" s="19"/>
      <c r="L9" s="22">
        <f>I9*J9</f>
        <v>0</v>
      </c>
      <c r="M9" s="23"/>
      <c r="N9" s="24"/>
      <c r="O9" s="24"/>
      <c r="P9" s="25"/>
      <c r="Q9" s="23"/>
      <c r="R9" s="24"/>
      <c r="S9" s="24"/>
      <c r="T9" s="25"/>
      <c r="U9" s="23"/>
      <c r="V9" s="24"/>
      <c r="W9" s="24"/>
      <c r="X9" s="25"/>
      <c r="Y9" s="23"/>
      <c r="Z9" s="24"/>
      <c r="AA9" s="24"/>
      <c r="AB9" s="25"/>
      <c r="AC9" s="23"/>
      <c r="AD9" s="24"/>
      <c r="AE9" s="24"/>
      <c r="AF9" s="25"/>
      <c r="AG9" s="21"/>
      <c r="AH9" s="19"/>
      <c r="AI9" s="19"/>
      <c r="AJ9" s="26">
        <f t="shared" si="2"/>
        <v>0</v>
      </c>
      <c r="AK9" s="21">
        <f t="shared" si="3"/>
        <v>0</v>
      </c>
      <c r="AL9" s="27">
        <f t="shared" si="4"/>
        <v>0</v>
      </c>
      <c r="AM9" s="28"/>
      <c r="AN9" s="28"/>
    </row>
    <row r="10" spans="1:40" s="29" customFormat="1" ht="45" customHeight="1" x14ac:dyDescent="0.4">
      <c r="A10" s="16"/>
      <c r="B10" s="66"/>
      <c r="C10" s="67"/>
      <c r="D10" s="30" t="s">
        <v>26</v>
      </c>
      <c r="E10" s="18"/>
      <c r="F10" s="19"/>
      <c r="G10" s="19"/>
      <c r="H10" s="18">
        <f t="shared" si="0"/>
        <v>0</v>
      </c>
      <c r="I10" s="21"/>
      <c r="J10" s="19"/>
      <c r="K10" s="19"/>
      <c r="L10" s="22">
        <f t="shared" ref="L10" si="5">I10*J10</f>
        <v>0</v>
      </c>
      <c r="M10" s="23"/>
      <c r="N10" s="24"/>
      <c r="O10" s="24"/>
      <c r="P10" s="25"/>
      <c r="Q10" s="23"/>
      <c r="R10" s="24"/>
      <c r="S10" s="24"/>
      <c r="T10" s="25"/>
      <c r="U10" s="23"/>
      <c r="V10" s="24"/>
      <c r="W10" s="24"/>
      <c r="X10" s="25"/>
      <c r="Y10" s="23"/>
      <c r="Z10" s="24"/>
      <c r="AA10" s="24"/>
      <c r="AB10" s="25"/>
      <c r="AC10" s="23"/>
      <c r="AD10" s="24"/>
      <c r="AE10" s="24"/>
      <c r="AF10" s="25"/>
      <c r="AG10" s="21"/>
      <c r="AH10" s="19"/>
      <c r="AI10" s="19"/>
      <c r="AJ10" s="26">
        <f t="shared" si="2"/>
        <v>0</v>
      </c>
      <c r="AK10" s="21">
        <f t="shared" si="3"/>
        <v>0</v>
      </c>
      <c r="AL10" s="27">
        <f t="shared" si="4"/>
        <v>0</v>
      </c>
      <c r="AM10" s="28"/>
      <c r="AN10" s="28"/>
    </row>
    <row r="11" spans="1:40" s="29" customFormat="1" ht="45" customHeight="1" x14ac:dyDescent="0.4">
      <c r="A11" s="16"/>
      <c r="B11" s="66"/>
      <c r="C11" s="67"/>
      <c r="D11" s="30"/>
      <c r="E11" s="18"/>
      <c r="F11" s="19"/>
      <c r="G11" s="19"/>
      <c r="H11" s="18"/>
      <c r="I11" s="21"/>
      <c r="J11" s="19"/>
      <c r="K11" s="19"/>
      <c r="L11" s="22"/>
      <c r="M11" s="23"/>
      <c r="N11" s="24"/>
      <c r="O11" s="24"/>
      <c r="P11" s="25"/>
      <c r="Q11" s="23"/>
      <c r="R11" s="24"/>
      <c r="S11" s="24"/>
      <c r="T11" s="25"/>
      <c r="U11" s="23"/>
      <c r="V11" s="24"/>
      <c r="W11" s="24"/>
      <c r="X11" s="25"/>
      <c r="Y11" s="23"/>
      <c r="Z11" s="24"/>
      <c r="AA11" s="24"/>
      <c r="AB11" s="25"/>
      <c r="AC11" s="23"/>
      <c r="AD11" s="24"/>
      <c r="AE11" s="24"/>
      <c r="AF11" s="25"/>
      <c r="AG11" s="21"/>
      <c r="AH11" s="19"/>
      <c r="AI11" s="19"/>
      <c r="AJ11" s="26"/>
      <c r="AK11" s="21"/>
      <c r="AL11" s="27"/>
      <c r="AM11" s="28"/>
      <c r="AN11" s="28"/>
    </row>
    <row r="12" spans="1:40" s="29" customFormat="1" ht="45" customHeight="1" x14ac:dyDescent="0.4">
      <c r="A12" s="16"/>
      <c r="B12" s="66"/>
      <c r="C12" s="67"/>
      <c r="D12" s="31" t="s">
        <v>19</v>
      </c>
      <c r="E12" s="68"/>
      <c r="F12" s="68"/>
      <c r="G12" s="68"/>
      <c r="H12" s="32">
        <f>SUM(H5:H9)</f>
        <v>0</v>
      </c>
      <c r="I12" s="68"/>
      <c r="J12" s="68"/>
      <c r="K12" s="68"/>
      <c r="L12" s="33">
        <f>SUM(L5:L9)</f>
        <v>0</v>
      </c>
      <c r="M12" s="34"/>
      <c r="N12" s="35"/>
      <c r="O12" s="35"/>
      <c r="P12" s="36"/>
      <c r="Q12" s="34"/>
      <c r="R12" s="35"/>
      <c r="S12" s="35"/>
      <c r="T12" s="36"/>
      <c r="U12" s="34"/>
      <c r="V12" s="35"/>
      <c r="W12" s="35"/>
      <c r="X12" s="36"/>
      <c r="Y12" s="34"/>
      <c r="Z12" s="35"/>
      <c r="AA12" s="35"/>
      <c r="AB12" s="36"/>
      <c r="AC12" s="34"/>
      <c r="AD12" s="35"/>
      <c r="AE12" s="35"/>
      <c r="AF12" s="36"/>
      <c r="AG12" s="68"/>
      <c r="AH12" s="68"/>
      <c r="AI12" s="68"/>
      <c r="AJ12" s="37">
        <f t="shared" si="2"/>
        <v>0</v>
      </c>
      <c r="AK12" s="38">
        <f t="shared" si="3"/>
        <v>0</v>
      </c>
      <c r="AL12" s="39">
        <f t="shared" si="4"/>
        <v>0</v>
      </c>
      <c r="AM12" s="28"/>
      <c r="AN12" s="28"/>
    </row>
    <row r="13" spans="1:40" ht="45" customHeight="1" x14ac:dyDescent="0.15">
      <c r="A13" s="1"/>
      <c r="B13" s="74" t="s">
        <v>35</v>
      </c>
      <c r="C13" s="67" t="s">
        <v>27</v>
      </c>
      <c r="D13" s="30" t="s">
        <v>28</v>
      </c>
      <c r="E13" s="40"/>
      <c r="F13" s="41"/>
      <c r="G13" s="42"/>
      <c r="H13" s="40"/>
      <c r="I13" s="21"/>
      <c r="J13" s="17">
        <v>3</v>
      </c>
      <c r="K13" s="17" t="s">
        <v>29</v>
      </c>
      <c r="L13" s="22">
        <f>I13*J13</f>
        <v>0</v>
      </c>
      <c r="M13" s="21"/>
      <c r="N13" s="17">
        <v>12</v>
      </c>
      <c r="O13" s="17" t="s">
        <v>29</v>
      </c>
      <c r="P13" s="22">
        <f>M13*N13</f>
        <v>0</v>
      </c>
      <c r="Q13" s="43"/>
      <c r="R13" s="17">
        <v>12</v>
      </c>
      <c r="S13" s="17" t="s">
        <v>29</v>
      </c>
      <c r="T13" s="22">
        <f>Q13*R13</f>
        <v>0</v>
      </c>
      <c r="U13" s="43"/>
      <c r="V13" s="17">
        <v>12</v>
      </c>
      <c r="W13" s="17" t="s">
        <v>29</v>
      </c>
      <c r="X13" s="22">
        <f>U13*V13</f>
        <v>0</v>
      </c>
      <c r="Y13" s="43"/>
      <c r="Z13" s="17">
        <v>12</v>
      </c>
      <c r="AA13" s="17" t="s">
        <v>29</v>
      </c>
      <c r="AB13" s="22">
        <f>Y13*Z13</f>
        <v>0</v>
      </c>
      <c r="AC13" s="43"/>
      <c r="AD13" s="17">
        <v>9</v>
      </c>
      <c r="AE13" s="17" t="s">
        <v>29</v>
      </c>
      <c r="AF13" s="22">
        <f>AC13*AD13</f>
        <v>0</v>
      </c>
      <c r="AG13" s="43">
        <f>E13</f>
        <v>0</v>
      </c>
      <c r="AH13" s="17">
        <f>SUM(J13,N13,R13,V13,Z13,AD13)</f>
        <v>60</v>
      </c>
      <c r="AI13" s="17" t="s">
        <v>29</v>
      </c>
      <c r="AJ13" s="22">
        <f>AG13*AH13</f>
        <v>0</v>
      </c>
      <c r="AK13" s="21">
        <f t="shared" si="3"/>
        <v>0</v>
      </c>
      <c r="AL13" s="27">
        <f t="shared" si="4"/>
        <v>0</v>
      </c>
    </row>
    <row r="14" spans="1:40" ht="45" customHeight="1" x14ac:dyDescent="0.15">
      <c r="A14" s="1"/>
      <c r="B14" s="74"/>
      <c r="C14" s="67"/>
      <c r="D14" s="30" t="s">
        <v>30</v>
      </c>
      <c r="E14" s="40"/>
      <c r="F14" s="41"/>
      <c r="G14" s="42"/>
      <c r="H14" s="40"/>
      <c r="I14" s="21"/>
      <c r="J14" s="17">
        <v>3</v>
      </c>
      <c r="K14" s="17" t="s">
        <v>29</v>
      </c>
      <c r="L14" s="22">
        <f>I14*J14</f>
        <v>0</v>
      </c>
      <c r="M14" s="21"/>
      <c r="N14" s="17">
        <v>12</v>
      </c>
      <c r="O14" s="17" t="s">
        <v>31</v>
      </c>
      <c r="P14" s="22">
        <f>M14*N14</f>
        <v>0</v>
      </c>
      <c r="Q14" s="43"/>
      <c r="R14" s="17">
        <v>12</v>
      </c>
      <c r="S14" s="17" t="s">
        <v>29</v>
      </c>
      <c r="T14" s="22">
        <v>0</v>
      </c>
      <c r="U14" s="43"/>
      <c r="V14" s="17">
        <v>12</v>
      </c>
      <c r="W14" s="17" t="s">
        <v>29</v>
      </c>
      <c r="X14" s="22">
        <v>0</v>
      </c>
      <c r="Y14" s="43"/>
      <c r="Z14" s="17">
        <v>12</v>
      </c>
      <c r="AA14" s="17" t="s">
        <v>29</v>
      </c>
      <c r="AB14" s="22">
        <v>0</v>
      </c>
      <c r="AC14" s="43"/>
      <c r="AD14" s="17">
        <v>9</v>
      </c>
      <c r="AE14" s="17" t="s">
        <v>29</v>
      </c>
      <c r="AF14" s="22">
        <v>0</v>
      </c>
      <c r="AG14" s="43">
        <f>E14</f>
        <v>0</v>
      </c>
      <c r="AH14" s="17">
        <f>SUM(J14,N14,R14,V14,Z14,AD14)</f>
        <v>60</v>
      </c>
      <c r="AI14" s="17" t="s">
        <v>29</v>
      </c>
      <c r="AJ14" s="22">
        <f>AG14*AH14</f>
        <v>0</v>
      </c>
      <c r="AK14" s="21">
        <f t="shared" si="3"/>
        <v>0</v>
      </c>
      <c r="AL14" s="27">
        <f t="shared" si="4"/>
        <v>0</v>
      </c>
    </row>
    <row r="15" spans="1:40" ht="45" customHeight="1" x14ac:dyDescent="0.15">
      <c r="A15" s="1"/>
      <c r="B15" s="74"/>
      <c r="C15" s="67"/>
      <c r="D15" s="30"/>
      <c r="E15" s="40"/>
      <c r="F15" s="41"/>
      <c r="G15" s="42"/>
      <c r="H15" s="40"/>
      <c r="I15" s="21"/>
      <c r="J15" s="17"/>
      <c r="K15" s="17"/>
      <c r="L15" s="22"/>
      <c r="M15" s="21"/>
      <c r="N15" s="17"/>
      <c r="O15" s="17"/>
      <c r="P15" s="22"/>
      <c r="Q15" s="43"/>
      <c r="R15" s="17"/>
      <c r="S15" s="17"/>
      <c r="T15" s="22"/>
      <c r="U15" s="43"/>
      <c r="V15" s="17"/>
      <c r="W15" s="17"/>
      <c r="X15" s="22"/>
      <c r="Y15" s="43"/>
      <c r="Z15" s="17"/>
      <c r="AA15" s="17"/>
      <c r="AB15" s="22"/>
      <c r="AC15" s="43"/>
      <c r="AD15" s="17"/>
      <c r="AE15" s="17"/>
      <c r="AF15" s="22"/>
      <c r="AG15" s="43"/>
      <c r="AH15" s="17"/>
      <c r="AI15" s="17"/>
      <c r="AJ15" s="22"/>
      <c r="AK15" s="21"/>
      <c r="AL15" s="27"/>
    </row>
    <row r="16" spans="1:40" ht="45" customHeight="1" x14ac:dyDescent="0.15">
      <c r="A16" s="1"/>
      <c r="B16" s="74"/>
      <c r="C16" s="70"/>
      <c r="D16" s="31" t="s">
        <v>19</v>
      </c>
      <c r="E16" s="44"/>
      <c r="F16" s="45"/>
      <c r="G16" s="46"/>
      <c r="H16" s="44"/>
      <c r="I16" s="68"/>
      <c r="J16" s="68"/>
      <c r="K16" s="68"/>
      <c r="L16" s="33">
        <f>L13</f>
        <v>0</v>
      </c>
      <c r="M16" s="68"/>
      <c r="N16" s="68"/>
      <c r="O16" s="68"/>
      <c r="P16" s="33">
        <f>SUM(P13:P13)</f>
        <v>0</v>
      </c>
      <c r="Q16" s="68"/>
      <c r="R16" s="68"/>
      <c r="S16" s="68"/>
      <c r="T16" s="33">
        <f>SUM(T13:T13)</f>
        <v>0</v>
      </c>
      <c r="U16" s="68"/>
      <c r="V16" s="68"/>
      <c r="W16" s="68"/>
      <c r="X16" s="33">
        <f>SUM(X13:X13)</f>
        <v>0</v>
      </c>
      <c r="Y16" s="68"/>
      <c r="Z16" s="68"/>
      <c r="AA16" s="68"/>
      <c r="AB16" s="33">
        <f>SUM(AB13:AB13)</f>
        <v>0</v>
      </c>
      <c r="AC16" s="68"/>
      <c r="AD16" s="68"/>
      <c r="AE16" s="68"/>
      <c r="AF16" s="33">
        <f>SUM(AF13:AF13)</f>
        <v>0</v>
      </c>
      <c r="AG16" s="68"/>
      <c r="AH16" s="68"/>
      <c r="AI16" s="68"/>
      <c r="AJ16" s="33">
        <f>SUM(AJ13:AJ13)</f>
        <v>0</v>
      </c>
      <c r="AK16" s="38">
        <f t="shared" si="3"/>
        <v>0</v>
      </c>
      <c r="AL16" s="39">
        <f t="shared" si="4"/>
        <v>0</v>
      </c>
    </row>
    <row r="17" spans="1:41" ht="45" customHeight="1" x14ac:dyDescent="0.15">
      <c r="A17" s="1"/>
      <c r="B17" s="74"/>
      <c r="C17" s="67" t="s">
        <v>36</v>
      </c>
      <c r="D17" s="30" t="s">
        <v>32</v>
      </c>
      <c r="E17" s="40"/>
      <c r="F17" s="41"/>
      <c r="G17" s="42"/>
      <c r="H17" s="40"/>
      <c r="I17" s="21"/>
      <c r="J17" s="19">
        <v>3</v>
      </c>
      <c r="K17" s="19" t="s">
        <v>33</v>
      </c>
      <c r="L17" s="22">
        <f>I17*J17</f>
        <v>0</v>
      </c>
      <c r="M17" s="47"/>
      <c r="N17" s="42"/>
      <c r="O17" s="42"/>
      <c r="P17" s="48"/>
      <c r="Q17" s="49"/>
      <c r="R17" s="42"/>
      <c r="S17" s="42"/>
      <c r="T17" s="48"/>
      <c r="U17" s="49"/>
      <c r="V17" s="42"/>
      <c r="W17" s="42"/>
      <c r="X17" s="48"/>
      <c r="Y17" s="49"/>
      <c r="Z17" s="42"/>
      <c r="AA17" s="42"/>
      <c r="AB17" s="48"/>
      <c r="AC17" s="49"/>
      <c r="AD17" s="42"/>
      <c r="AE17" s="42"/>
      <c r="AF17" s="48"/>
      <c r="AG17" s="43">
        <f>E17</f>
        <v>0</v>
      </c>
      <c r="AH17" s="19">
        <f>SUM(J17,N17,R17,V17,Z17,AD17)</f>
        <v>3</v>
      </c>
      <c r="AI17" s="19" t="s">
        <v>33</v>
      </c>
      <c r="AJ17" s="22">
        <f>AG17*AH17</f>
        <v>0</v>
      </c>
      <c r="AK17" s="21">
        <f t="shared" si="3"/>
        <v>0</v>
      </c>
      <c r="AL17" s="27">
        <f t="shared" si="4"/>
        <v>0</v>
      </c>
    </row>
    <row r="18" spans="1:41" ht="45" customHeight="1" x14ac:dyDescent="0.15">
      <c r="A18" s="1"/>
      <c r="B18" s="74"/>
      <c r="C18" s="67"/>
      <c r="D18" s="30" t="s">
        <v>37</v>
      </c>
      <c r="E18" s="40"/>
      <c r="F18" s="41"/>
      <c r="G18" s="42"/>
      <c r="H18" s="40"/>
      <c r="I18" s="21"/>
      <c r="J18" s="19">
        <v>3</v>
      </c>
      <c r="K18" s="19" t="s">
        <v>33</v>
      </c>
      <c r="L18" s="22">
        <f>I18*J18</f>
        <v>0</v>
      </c>
      <c r="M18" s="21"/>
      <c r="N18" s="19">
        <v>12</v>
      </c>
      <c r="O18" s="19" t="s">
        <v>33</v>
      </c>
      <c r="P18" s="22">
        <f>M18*N18</f>
        <v>0</v>
      </c>
      <c r="Q18" s="43"/>
      <c r="R18" s="19">
        <v>12</v>
      </c>
      <c r="S18" s="19" t="s">
        <v>33</v>
      </c>
      <c r="T18" s="22">
        <f>Q18*R18</f>
        <v>0</v>
      </c>
      <c r="U18" s="43"/>
      <c r="V18" s="19">
        <v>12</v>
      </c>
      <c r="W18" s="19" t="s">
        <v>33</v>
      </c>
      <c r="X18" s="22">
        <f>U18*V18</f>
        <v>0</v>
      </c>
      <c r="Y18" s="43"/>
      <c r="Z18" s="19">
        <v>12</v>
      </c>
      <c r="AA18" s="19" t="s">
        <v>33</v>
      </c>
      <c r="AB18" s="22">
        <f>Y18*Z18</f>
        <v>0</v>
      </c>
      <c r="AC18" s="43"/>
      <c r="AD18" s="19">
        <v>9</v>
      </c>
      <c r="AE18" s="19" t="s">
        <v>33</v>
      </c>
      <c r="AF18" s="22">
        <f>AC18*AD18</f>
        <v>0</v>
      </c>
      <c r="AG18" s="43">
        <f>E18</f>
        <v>0</v>
      </c>
      <c r="AH18" s="19">
        <f t="shared" ref="AH18:AH19" si="6">SUM(J18,N18,R18,V18,Z18,AD18)</f>
        <v>60</v>
      </c>
      <c r="AI18" s="19" t="s">
        <v>33</v>
      </c>
      <c r="AJ18" s="22">
        <f>AG18*AH18</f>
        <v>0</v>
      </c>
      <c r="AK18" s="21">
        <f t="shared" si="3"/>
        <v>0</v>
      </c>
      <c r="AL18" s="27">
        <f t="shared" si="4"/>
        <v>0</v>
      </c>
    </row>
    <row r="19" spans="1:41" ht="45" customHeight="1" x14ac:dyDescent="0.15">
      <c r="A19" s="1"/>
      <c r="B19" s="74"/>
      <c r="C19" s="67"/>
      <c r="D19" s="30"/>
      <c r="E19" s="40"/>
      <c r="F19" s="41"/>
      <c r="G19" s="42"/>
      <c r="H19" s="40"/>
      <c r="I19" s="21"/>
      <c r="J19" s="19"/>
      <c r="K19" s="19"/>
      <c r="L19" s="22">
        <f t="shared" ref="L19" si="7">I19*J19</f>
        <v>0</v>
      </c>
      <c r="M19" s="21"/>
      <c r="N19" s="19"/>
      <c r="O19" s="19"/>
      <c r="P19" s="22">
        <f t="shared" ref="P19" si="8">M19*N19</f>
        <v>0</v>
      </c>
      <c r="Q19" s="43"/>
      <c r="R19" s="19"/>
      <c r="S19" s="19"/>
      <c r="T19" s="22">
        <f t="shared" ref="T19" si="9">Q19*R19</f>
        <v>0</v>
      </c>
      <c r="U19" s="43"/>
      <c r="V19" s="19"/>
      <c r="W19" s="19"/>
      <c r="X19" s="22">
        <f t="shared" ref="X19" si="10">U19*V19</f>
        <v>0</v>
      </c>
      <c r="Y19" s="43"/>
      <c r="Z19" s="19"/>
      <c r="AA19" s="19"/>
      <c r="AB19" s="22">
        <f t="shared" ref="AB19" si="11">Y19*Z19</f>
        <v>0</v>
      </c>
      <c r="AC19" s="43"/>
      <c r="AD19" s="19"/>
      <c r="AE19" s="19"/>
      <c r="AF19" s="22">
        <f>AC19*AD19</f>
        <v>0</v>
      </c>
      <c r="AG19" s="43">
        <f>E19</f>
        <v>0</v>
      </c>
      <c r="AH19" s="19">
        <f t="shared" si="6"/>
        <v>0</v>
      </c>
      <c r="AI19" s="19" t="s">
        <v>33</v>
      </c>
      <c r="AJ19" s="22">
        <f>AG19*AH19</f>
        <v>0</v>
      </c>
      <c r="AK19" s="21">
        <f t="shared" si="3"/>
        <v>0</v>
      </c>
      <c r="AL19" s="27">
        <f t="shared" si="4"/>
        <v>0</v>
      </c>
    </row>
    <row r="20" spans="1:41" ht="45" customHeight="1" x14ac:dyDescent="0.15">
      <c r="A20" s="1"/>
      <c r="B20" s="74"/>
      <c r="C20" s="67"/>
      <c r="D20" s="31" t="s">
        <v>19</v>
      </c>
      <c r="E20" s="44"/>
      <c r="F20" s="45"/>
      <c r="G20" s="46"/>
      <c r="H20" s="44"/>
      <c r="I20" s="68"/>
      <c r="J20" s="68"/>
      <c r="K20" s="68"/>
      <c r="L20" s="33">
        <f>SUM(L17:L19)</f>
        <v>0</v>
      </c>
      <c r="M20" s="68"/>
      <c r="N20" s="68"/>
      <c r="O20" s="68"/>
      <c r="P20" s="33">
        <f>SUM(P17:P19)</f>
        <v>0</v>
      </c>
      <c r="Q20" s="68"/>
      <c r="R20" s="68"/>
      <c r="S20" s="68"/>
      <c r="T20" s="33">
        <f>SUM(T17:T19)</f>
        <v>0</v>
      </c>
      <c r="U20" s="68"/>
      <c r="V20" s="68"/>
      <c r="W20" s="68"/>
      <c r="X20" s="33">
        <f>SUM(X17:X19)</f>
        <v>0</v>
      </c>
      <c r="Y20" s="68"/>
      <c r="Z20" s="68"/>
      <c r="AA20" s="68"/>
      <c r="AB20" s="33">
        <f>SUM(AB17:AB19)</f>
        <v>0</v>
      </c>
      <c r="AC20" s="68"/>
      <c r="AD20" s="68"/>
      <c r="AE20" s="68"/>
      <c r="AF20" s="33">
        <f>SUM(AF17:AF19)</f>
        <v>0</v>
      </c>
      <c r="AG20" s="68"/>
      <c r="AH20" s="68"/>
      <c r="AI20" s="68"/>
      <c r="AJ20" s="33">
        <f>SUM(AJ17:AJ19)</f>
        <v>0</v>
      </c>
      <c r="AK20" s="38">
        <f t="shared" si="3"/>
        <v>0</v>
      </c>
      <c r="AL20" s="39">
        <f t="shared" si="4"/>
        <v>0</v>
      </c>
    </row>
    <row r="21" spans="1:41" ht="45" customHeight="1" x14ac:dyDescent="0.15">
      <c r="A21" s="1"/>
      <c r="B21" s="71" t="s">
        <v>19</v>
      </c>
      <c r="C21" s="71"/>
      <c r="D21" s="71"/>
      <c r="E21" s="72"/>
      <c r="F21" s="72"/>
      <c r="G21" s="72"/>
      <c r="H21" s="50">
        <f>H12+H16+H20</f>
        <v>0</v>
      </c>
      <c r="I21" s="73"/>
      <c r="J21" s="73"/>
      <c r="K21" s="73"/>
      <c r="L21" s="51">
        <f>L12+L16+L20</f>
        <v>0</v>
      </c>
      <c r="M21" s="73"/>
      <c r="N21" s="73"/>
      <c r="O21" s="73"/>
      <c r="P21" s="51">
        <f>P16+P20</f>
        <v>0</v>
      </c>
      <c r="Q21" s="73"/>
      <c r="R21" s="73"/>
      <c r="S21" s="73"/>
      <c r="T21" s="51">
        <f>T16+T20</f>
        <v>0</v>
      </c>
      <c r="U21" s="73"/>
      <c r="V21" s="73"/>
      <c r="W21" s="73"/>
      <c r="X21" s="51">
        <f>X16+X20</f>
        <v>0</v>
      </c>
      <c r="Y21" s="73"/>
      <c r="Z21" s="73"/>
      <c r="AA21" s="73"/>
      <c r="AB21" s="51">
        <f>AB16+AB20</f>
        <v>0</v>
      </c>
      <c r="AC21" s="73"/>
      <c r="AD21" s="73"/>
      <c r="AE21" s="73"/>
      <c r="AF21" s="51">
        <f>AF16+AF20</f>
        <v>0</v>
      </c>
      <c r="AG21" s="73"/>
      <c r="AH21" s="73"/>
      <c r="AI21" s="73"/>
      <c r="AJ21" s="51">
        <f>AJ16+AJ20</f>
        <v>0</v>
      </c>
      <c r="AK21" s="52">
        <f>AK12+AK16+AK20</f>
        <v>0</v>
      </c>
      <c r="AL21" s="53">
        <f t="shared" si="4"/>
        <v>0</v>
      </c>
      <c r="AM21" s="54"/>
      <c r="AN21" s="55"/>
      <c r="AO21" s="56"/>
    </row>
    <row r="22" spans="1:41" ht="45" customHeight="1" x14ac:dyDescent="0.15">
      <c r="A22" s="1"/>
      <c r="B22" s="1" t="s">
        <v>34</v>
      </c>
      <c r="C22" s="8"/>
      <c r="D22" s="8"/>
      <c r="E22" s="8"/>
      <c r="F22" s="8"/>
      <c r="G22" s="8"/>
      <c r="H22" s="8"/>
      <c r="I22" s="8"/>
      <c r="J22" s="8"/>
      <c r="K22" s="8"/>
      <c r="L22" s="57"/>
      <c r="M22" s="8"/>
      <c r="N22" s="8"/>
      <c r="O22" s="8"/>
      <c r="P22" s="57"/>
      <c r="Q22" s="8"/>
      <c r="R22" s="8"/>
      <c r="S22" s="8"/>
      <c r="T22" s="57"/>
      <c r="U22" s="8"/>
      <c r="V22" s="8"/>
      <c r="W22" s="8"/>
      <c r="X22" s="57"/>
      <c r="Y22" s="8"/>
      <c r="Z22" s="8"/>
      <c r="AA22" s="8"/>
      <c r="AB22" s="57"/>
      <c r="AC22" s="8"/>
      <c r="AD22" s="8"/>
      <c r="AE22" s="8"/>
      <c r="AF22" s="57"/>
      <c r="AG22" s="8"/>
      <c r="AH22" s="8"/>
      <c r="AI22" s="8"/>
      <c r="AJ22" s="57"/>
      <c r="AK22" s="58"/>
      <c r="AL22" s="8"/>
      <c r="AM22" s="59"/>
      <c r="AN22" s="60"/>
    </row>
    <row r="23" spans="1:41" ht="41.25" customHeight="1" x14ac:dyDescent="0.15"/>
    <row r="24" spans="1:41" ht="41.25" customHeight="1" x14ac:dyDescent="0.15"/>
    <row r="25" spans="1:41" ht="41.25" customHeight="1" x14ac:dyDescent="0.15"/>
  </sheetData>
  <mergeCells count="44">
    <mergeCell ref="U21:W21"/>
    <mergeCell ref="Y21:AA21"/>
    <mergeCell ref="AC21:AE21"/>
    <mergeCell ref="AG21:AI21"/>
    <mergeCell ref="B13:B20"/>
    <mergeCell ref="B21:D21"/>
    <mergeCell ref="E21:G21"/>
    <mergeCell ref="I21:K21"/>
    <mergeCell ref="M21:O21"/>
    <mergeCell ref="Q21:S21"/>
    <mergeCell ref="AG16:AI16"/>
    <mergeCell ref="C17:C20"/>
    <mergeCell ref="I20:K20"/>
    <mergeCell ref="M20:O20"/>
    <mergeCell ref="Q20:S20"/>
    <mergeCell ref="U20:W20"/>
    <mergeCell ref="Y20:AA20"/>
    <mergeCell ref="AC20:AE20"/>
    <mergeCell ref="C13:C16"/>
    <mergeCell ref="I16:K16"/>
    <mergeCell ref="M16:O16"/>
    <mergeCell ref="Q16:S16"/>
    <mergeCell ref="U16:W16"/>
    <mergeCell ref="AG20:AI20"/>
    <mergeCell ref="B3:B4"/>
    <mergeCell ref="C3:C4"/>
    <mergeCell ref="D3:D4"/>
    <mergeCell ref="Y16:AA16"/>
    <mergeCell ref="AC16:AE16"/>
    <mergeCell ref="B5:B12"/>
    <mergeCell ref="C5:C12"/>
    <mergeCell ref="E12:G12"/>
    <mergeCell ref="I12:K12"/>
    <mergeCell ref="AG12:AI12"/>
    <mergeCell ref="AK3:AK4"/>
    <mergeCell ref="AL3:AL4"/>
    <mergeCell ref="E4:H4"/>
    <mergeCell ref="I4:L4"/>
    <mergeCell ref="M4:P4"/>
    <mergeCell ref="Q4:T4"/>
    <mergeCell ref="U4:X4"/>
    <mergeCell ref="Y4:AB4"/>
    <mergeCell ref="AC4:AF4"/>
    <mergeCell ref="AG4:AJ4"/>
  </mergeCells>
  <phoneticPr fontId="3"/>
  <pageMargins left="0.51181102362204722" right="0.55118110236220474" top="0.70866141732283472" bottom="0.55118110236220474" header="0.35433070866141736" footer="0.35433070866141736"/>
  <pageSetup paperSize="8" scale="45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</vt:lpstr>
      <vt:lpstr>別紙!Print_Area</vt:lpstr>
    </vt:vector>
  </TitlesOfParts>
  <Company>板橋区IT推進室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2025-06-11T06:00:07Z</cp:lastPrinted>
  <dcterms:created xsi:type="dcterms:W3CDTF">2025-05-22T02:22:24Z</dcterms:created>
  <dcterms:modified xsi:type="dcterms:W3CDTF">2025-06-11T06:00:23Z</dcterms:modified>
</cp:coreProperties>
</file>